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defaultThemeVersion="124226"/>
  <mc:AlternateContent xmlns:mc="http://schemas.openxmlformats.org/markup-compatibility/2006">
    <mc:Choice Requires="x15">
      <x15ac:absPath xmlns:x15ac="http://schemas.microsoft.com/office/spreadsheetml/2010/11/ac" url="C:\Users\gkago\OneDrive - INSURANCE REGULATORY AUTHORITY\Documents\2023 Quarterly Industry Release &amp; Statistics\Q3 2023 Industry Release &amp; Statistics\"/>
    </mc:Choice>
  </mc:AlternateContent>
  <xr:revisionPtr revIDLastSave="0" documentId="8_{387C104C-DF3A-4177-909C-11BD4F708AED}" xr6:coauthVersionLast="47" xr6:coauthVersionMax="47" xr10:uidLastSave="{00000000-0000-0000-0000-000000000000}"/>
  <workbookProtection workbookAlgorithmName="SHA-512" workbookHashValue="BmBxQ2Epio3Q6NPi99wKH+he84aBwWvcNvQsl0W0PaByPhVRy1w5wha0CwhzyU2bn+ZyzaY2gKxA/Wj+Rb434w==" workbookSaltValue="vugIW8QWq0Htnv3LqtdVvg==" workbookSpinCount="100000" lockStructure="1"/>
  <bookViews>
    <workbookView xWindow="-110" yWindow="-110" windowWidth="19420" windowHeight="10420" tabRatio="848" firstSheet="31" activeTab="37"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PENSIONS" sheetId="7" state="hidden" r:id="rId16"/>
    <sheet name="APPENDIX 11" sheetId="67" r:id="rId17"/>
    <sheet name="APPENDIX 12" sheetId="68" r:id="rId18"/>
    <sheet name="APPENDIX 13" sheetId="8" r:id="rId19"/>
    <sheet name="APPENDIX 14" sheetId="47" r:id="rId20"/>
    <sheet name="GDP" sheetId="63" state="hidden" r:id="rId21"/>
    <sheet name="INWARD" sheetId="77" state="hidden" r:id="rId22"/>
    <sheet name="APPENDIX 15" sheetId="48" r:id="rId23"/>
    <sheet name="APPENDIX 16" sheetId="49" r:id="rId24"/>
    <sheet name="APPENDIX 17" sheetId="50" r:id="rId25"/>
    <sheet name="APPENDIX 18" sheetId="51" r:id="rId26"/>
    <sheet name="NPI" sheetId="79" state="hidden" r:id="rId27"/>
    <sheet name="NEPI" sheetId="78" state="hidden" r:id="rId28"/>
    <sheet name="COM" sheetId="81" state="hidden" r:id="rId29"/>
    <sheet name="MGT" sheetId="80" state="hidden" r:id="rId30"/>
    <sheet name="APPENDIX 19" sheetId="52" r:id="rId31"/>
    <sheet name="APPENDIX 20" sheetId="57" r:id="rId32"/>
    <sheet name="APPENDIX 21 i" sheetId="69" r:id="rId33"/>
    <sheet name="APPENDIX 21 ii" sheetId="70" r:id="rId34"/>
    <sheet name="APPENDIX 21 iii" sheetId="71" r:id="rId35"/>
    <sheet name="APPENDIX 22 i" sheetId="72" r:id="rId36"/>
    <sheet name="APPENDIX 22 ii" sheetId="73" r:id="rId37"/>
    <sheet name="APPENDIX 22 iii" sheetId="74" r:id="rId38"/>
    <sheet name="APPENDIX  22 iv" sheetId="75" r:id="rId39"/>
  </sheets>
  <definedNames>
    <definedName name="_xlnm._FilterDatabase" localSheetId="3" hidden="1">'APPENDIX 1 '!$A$6:$A$52</definedName>
    <definedName name="_xlnm._FilterDatabase" localSheetId="22" hidden="1">'APPENDIX 15'!#REF!</definedName>
    <definedName name="_xlnm._FilterDatabase" localSheetId="4" hidden="1">'APPENDIX 2'!$B$4:$Q$38</definedName>
    <definedName name="_xlnm._FilterDatabase" localSheetId="6" hidden="1">'APPENDIX 4'!#REF!</definedName>
    <definedName name="_xlnm.Print_Area" localSheetId="38">'APPENDIX  22 iv'!$A$1:$P$40</definedName>
    <definedName name="_xlnm.Print_Area" localSheetId="3">'APPENDIX 1 '!$A$1:$Q$52</definedName>
    <definedName name="_xlnm.Print_Area" localSheetId="34">'APPENDIX 21 iii'!$A$2:$X$40</definedName>
    <definedName name="_xlnm.Print_Area" localSheetId="6">'APPENDIX 4'!$A$1:$K$37</definedName>
    <definedName name="_xlnm.Print_Area" localSheetId="0">Details!$A$1:$O$24</definedName>
    <definedName name="_xlnm.Print_Area" localSheetId="1">'Reliance &amp; Limitations'!$A$1:$P$10</definedName>
    <definedName name="_xlnm.Print_Area" localSheetId="2">'Table of Contents'!$A$1:$D$36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1" i="51" l="1"/>
  <c r="P51" i="51"/>
  <c r="O51" i="51"/>
  <c r="N51" i="51"/>
  <c r="M51" i="51"/>
  <c r="L51" i="51"/>
  <c r="K51" i="51"/>
  <c r="J51" i="51"/>
  <c r="I51" i="51"/>
  <c r="H51" i="51"/>
  <c r="G51" i="51"/>
  <c r="F51" i="51"/>
  <c r="E51" i="51"/>
  <c r="D51" i="51"/>
  <c r="C51" i="51"/>
  <c r="V39" i="71" l="1"/>
  <c r="V38" i="71"/>
  <c r="V37" i="71"/>
  <c r="V36" i="71"/>
  <c r="V35" i="71"/>
  <c r="V34" i="71"/>
  <c r="V33" i="71"/>
  <c r="V32" i="71"/>
  <c r="V31" i="71"/>
  <c r="V30" i="71"/>
  <c r="V29" i="71"/>
  <c r="V28" i="71"/>
  <c r="V27" i="71"/>
  <c r="V26" i="71"/>
  <c r="V25" i="71"/>
  <c r="V24" i="71"/>
  <c r="V23" i="71"/>
  <c r="V22" i="71"/>
  <c r="V21" i="71"/>
  <c r="V20" i="71"/>
  <c r="V19" i="71"/>
  <c r="V18" i="71"/>
  <c r="V17" i="71"/>
  <c r="V16" i="71"/>
  <c r="V15" i="71"/>
  <c r="V14" i="71"/>
  <c r="V13" i="71"/>
  <c r="V12" i="71"/>
  <c r="V11" i="71"/>
  <c r="V10" i="71"/>
  <c r="V9" i="71"/>
  <c r="V8" i="71"/>
  <c r="V7" i="71"/>
  <c r="V6" i="71"/>
  <c r="D37" i="4"/>
  <c r="E37" i="4"/>
  <c r="F37" i="4"/>
  <c r="G37" i="4"/>
  <c r="H37" i="4"/>
  <c r="I37" i="4"/>
  <c r="J37" i="4"/>
  <c r="K37" i="4"/>
  <c r="L37" i="4"/>
  <c r="M37" i="4"/>
  <c r="N37" i="4"/>
  <c r="O37" i="4"/>
  <c r="P37" i="4"/>
  <c r="Q37" i="4"/>
  <c r="C37" i="4"/>
  <c r="Q36" i="4"/>
  <c r="D36" i="4"/>
  <c r="E36" i="4"/>
  <c r="F36" i="4"/>
  <c r="G36" i="4"/>
  <c r="H36" i="4"/>
  <c r="I36" i="4"/>
  <c r="J36" i="4"/>
  <c r="K36" i="4"/>
  <c r="L36" i="4"/>
  <c r="M36" i="4"/>
  <c r="N36" i="4"/>
  <c r="O36" i="4"/>
  <c r="P36" i="4"/>
  <c r="N39" i="75"/>
  <c r="N38" i="75"/>
  <c r="N37" i="75"/>
  <c r="N36" i="75"/>
  <c r="N35" i="75"/>
  <c r="N34" i="75"/>
  <c r="N33" i="75"/>
  <c r="N32" i="75"/>
  <c r="N31" i="75"/>
  <c r="N30" i="75"/>
  <c r="N29" i="75"/>
  <c r="N28" i="75"/>
  <c r="N27" i="75"/>
  <c r="N26" i="75"/>
  <c r="N25" i="75"/>
  <c r="N24" i="75"/>
  <c r="N23" i="75"/>
  <c r="N22" i="75"/>
  <c r="N21" i="75"/>
  <c r="N20" i="75"/>
  <c r="N19" i="75"/>
  <c r="N18" i="75"/>
  <c r="N17" i="75"/>
  <c r="N16" i="75"/>
  <c r="N15" i="75"/>
  <c r="N14" i="75"/>
  <c r="N13" i="75"/>
  <c r="N12" i="75"/>
  <c r="N11" i="75"/>
  <c r="N10" i="75"/>
  <c r="N9" i="75"/>
  <c r="N8" i="75"/>
  <c r="N7" i="75"/>
  <c r="C36" i="4"/>
  <c r="N6" i="75"/>
  <c r="Q51" i="81" l="1"/>
  <c r="P51" i="81"/>
  <c r="O51" i="81"/>
  <c r="N51" i="81"/>
  <c r="M51" i="81"/>
  <c r="L51" i="81"/>
  <c r="K51" i="81"/>
  <c r="J51" i="81"/>
  <c r="I51" i="81"/>
  <c r="H51" i="81"/>
  <c r="G51" i="81"/>
  <c r="F51" i="81"/>
  <c r="E51" i="81"/>
  <c r="D51" i="81"/>
  <c r="C51" i="81"/>
  <c r="Q44" i="81"/>
  <c r="P44" i="81"/>
  <c r="O44" i="81"/>
  <c r="N44" i="81"/>
  <c r="M44" i="81"/>
  <c r="L44" i="81"/>
  <c r="K44" i="81"/>
  <c r="J44" i="81"/>
  <c r="I44" i="81"/>
  <c r="H44" i="81"/>
  <c r="G44" i="81"/>
  <c r="F44" i="81"/>
  <c r="E44" i="81"/>
  <c r="D44" i="81"/>
  <c r="C44" i="81"/>
  <c r="Q51" i="80"/>
  <c r="P51" i="80"/>
  <c r="O51" i="80"/>
  <c r="N51" i="80"/>
  <c r="M51" i="80"/>
  <c r="L51" i="80"/>
  <c r="K51" i="80"/>
  <c r="J51" i="80"/>
  <c r="I51" i="80"/>
  <c r="H51" i="80"/>
  <c r="G51" i="80"/>
  <c r="F51" i="80"/>
  <c r="E51" i="80"/>
  <c r="D51" i="80"/>
  <c r="C51" i="80"/>
  <c r="Q44" i="80"/>
  <c r="P44" i="80"/>
  <c r="O44" i="80"/>
  <c r="N44" i="80"/>
  <c r="M44" i="80"/>
  <c r="L44" i="80"/>
  <c r="K44" i="80"/>
  <c r="J44" i="80"/>
  <c r="I44" i="80"/>
  <c r="H44" i="80"/>
  <c r="G44" i="80"/>
  <c r="F44" i="80"/>
  <c r="E44" i="80"/>
  <c r="D44" i="80"/>
  <c r="C44" i="80"/>
  <c r="Q51" i="79"/>
  <c r="P51" i="79"/>
  <c r="O51" i="79"/>
  <c r="N51" i="79"/>
  <c r="M51" i="79"/>
  <c r="L51" i="79"/>
  <c r="K51" i="79"/>
  <c r="J51" i="79"/>
  <c r="I51" i="79"/>
  <c r="H51" i="79"/>
  <c r="G51" i="79"/>
  <c r="F51" i="79"/>
  <c r="E51" i="79"/>
  <c r="D51" i="79"/>
  <c r="C51" i="79"/>
  <c r="Q44" i="79"/>
  <c r="P44" i="79"/>
  <c r="O44" i="79"/>
  <c r="N44" i="79"/>
  <c r="M44" i="79"/>
  <c r="L44" i="79"/>
  <c r="K44" i="79"/>
  <c r="J44" i="79"/>
  <c r="I44" i="79"/>
  <c r="H44" i="79"/>
  <c r="G44" i="79"/>
  <c r="F44" i="79"/>
  <c r="E44" i="79"/>
  <c r="D44" i="79"/>
  <c r="C44" i="79"/>
  <c r="Q44" i="51"/>
  <c r="P44" i="51"/>
  <c r="O44" i="51"/>
  <c r="N44" i="51"/>
  <c r="M44" i="51"/>
  <c r="L44" i="51"/>
  <c r="K44" i="51"/>
  <c r="J44" i="51"/>
  <c r="I44" i="51"/>
  <c r="H44" i="51"/>
  <c r="G44" i="51"/>
  <c r="F44" i="51"/>
  <c r="E44" i="51"/>
  <c r="D44" i="51"/>
  <c r="C44" i="51"/>
  <c r="Q50" i="51"/>
  <c r="P50" i="51"/>
  <c r="O50" i="51"/>
  <c r="N50" i="51"/>
  <c r="M50" i="51"/>
  <c r="L50" i="51"/>
  <c r="K50" i="51"/>
  <c r="J50" i="51"/>
  <c r="I50" i="51"/>
  <c r="H50" i="51"/>
  <c r="G50" i="51"/>
  <c r="F50" i="51"/>
  <c r="E50" i="51"/>
  <c r="D50" i="51"/>
  <c r="C50" i="51"/>
  <c r="Q49" i="51"/>
  <c r="P49" i="51"/>
  <c r="O49" i="51"/>
  <c r="N49" i="51"/>
  <c r="M49" i="51"/>
  <c r="L49" i="51"/>
  <c r="K49" i="51"/>
  <c r="J49" i="51"/>
  <c r="I49" i="51"/>
  <c r="H49" i="51"/>
  <c r="G49" i="51"/>
  <c r="F49" i="51"/>
  <c r="E49" i="51"/>
  <c r="D49" i="51"/>
  <c r="C49" i="51"/>
  <c r="Q48" i="51"/>
  <c r="P48" i="51"/>
  <c r="O48" i="51"/>
  <c r="N48" i="51"/>
  <c r="M48" i="51"/>
  <c r="L48" i="51"/>
  <c r="K48" i="51"/>
  <c r="J48" i="51"/>
  <c r="I48" i="51"/>
  <c r="H48" i="51"/>
  <c r="G48" i="51"/>
  <c r="F48" i="51"/>
  <c r="E48" i="51"/>
  <c r="D48" i="51"/>
  <c r="C48" i="51"/>
  <c r="Q47" i="51"/>
  <c r="P47" i="51"/>
  <c r="O47" i="51"/>
  <c r="N47" i="51"/>
  <c r="M47" i="51"/>
  <c r="L47" i="51"/>
  <c r="K47" i="51"/>
  <c r="J47" i="51"/>
  <c r="I47" i="51"/>
  <c r="H47" i="51"/>
  <c r="G47" i="51"/>
  <c r="F47" i="51"/>
  <c r="E47" i="51"/>
  <c r="D47" i="51"/>
  <c r="C47" i="51"/>
  <c r="Q46" i="51"/>
  <c r="P46" i="51"/>
  <c r="O46" i="51"/>
  <c r="N46" i="51"/>
  <c r="M46" i="51"/>
  <c r="L46" i="51"/>
  <c r="K46" i="51"/>
  <c r="J46" i="51"/>
  <c r="I46" i="51"/>
  <c r="H46" i="51"/>
  <c r="G46" i="51"/>
  <c r="F46" i="51"/>
  <c r="E46" i="51"/>
  <c r="D46" i="51"/>
  <c r="C46"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4" i="51"/>
  <c r="P24" i="51"/>
  <c r="O24" i="51"/>
  <c r="N24" i="51"/>
  <c r="M24" i="51"/>
  <c r="L24" i="51"/>
  <c r="K24" i="51"/>
  <c r="J24" i="51"/>
  <c r="I24" i="51"/>
  <c r="H24" i="51"/>
  <c r="G24" i="51"/>
  <c r="F24" i="51"/>
  <c r="E24" i="51"/>
  <c r="D24" i="51"/>
  <c r="C24"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C7" i="51"/>
  <c r="Q51" i="78"/>
  <c r="P51" i="78"/>
  <c r="O51" i="78"/>
  <c r="N51" i="78"/>
  <c r="M51" i="78"/>
  <c r="L51" i="78"/>
  <c r="K51" i="78"/>
  <c r="J51" i="78"/>
  <c r="I51" i="78"/>
  <c r="H51" i="78"/>
  <c r="G51" i="78"/>
  <c r="F51" i="78"/>
  <c r="E51" i="78"/>
  <c r="D51" i="78"/>
  <c r="C51" i="78"/>
  <c r="Q44" i="78"/>
  <c r="P44" i="78"/>
  <c r="O44" i="78"/>
  <c r="N44" i="78"/>
  <c r="M44" i="78"/>
  <c r="L44" i="78"/>
  <c r="K44" i="78"/>
  <c r="J44" i="78"/>
  <c r="I44" i="78"/>
  <c r="H44" i="78"/>
  <c r="G44" i="78"/>
  <c r="F44" i="78"/>
  <c r="E44" i="78"/>
  <c r="D44" i="78"/>
  <c r="C44" i="78"/>
  <c r="P50" i="47"/>
  <c r="O50" i="47"/>
  <c r="N50" i="47"/>
  <c r="M50" i="47"/>
  <c r="L50" i="47"/>
  <c r="K50" i="47"/>
  <c r="J50" i="47"/>
  <c r="I50" i="47"/>
  <c r="H50" i="47"/>
  <c r="G50" i="47"/>
  <c r="F50" i="47"/>
  <c r="E50" i="47"/>
  <c r="D50" i="47"/>
  <c r="C50" i="47"/>
  <c r="P49" i="47"/>
  <c r="O49" i="47"/>
  <c r="N49" i="47"/>
  <c r="M49" i="47"/>
  <c r="L49" i="47"/>
  <c r="K49" i="47"/>
  <c r="J49" i="47"/>
  <c r="I49" i="47"/>
  <c r="H49" i="47"/>
  <c r="G49" i="47"/>
  <c r="F49" i="47"/>
  <c r="E49" i="47"/>
  <c r="D49" i="47"/>
  <c r="C49" i="47"/>
  <c r="P48" i="47"/>
  <c r="O48" i="47"/>
  <c r="N48" i="47"/>
  <c r="M48" i="47"/>
  <c r="L48" i="47"/>
  <c r="K48" i="47"/>
  <c r="J48" i="47"/>
  <c r="I48" i="47"/>
  <c r="H48" i="47"/>
  <c r="G48" i="47"/>
  <c r="F48" i="47"/>
  <c r="E48" i="47"/>
  <c r="D48" i="47"/>
  <c r="C48" i="47"/>
  <c r="P47" i="47"/>
  <c r="O47" i="47"/>
  <c r="N47" i="47"/>
  <c r="M47" i="47"/>
  <c r="L47" i="47"/>
  <c r="K47" i="47"/>
  <c r="J47" i="47"/>
  <c r="I47" i="47"/>
  <c r="H47" i="47"/>
  <c r="G47" i="47"/>
  <c r="F47" i="47"/>
  <c r="E47" i="47"/>
  <c r="D47" i="47"/>
  <c r="C47" i="47"/>
  <c r="P46" i="47"/>
  <c r="O46" i="47"/>
  <c r="N46" i="47"/>
  <c r="M46" i="47"/>
  <c r="L46" i="47"/>
  <c r="K46" i="47"/>
  <c r="J46" i="47"/>
  <c r="I46" i="47"/>
  <c r="H46" i="47"/>
  <c r="G46" i="47"/>
  <c r="F46" i="47"/>
  <c r="E46" i="47"/>
  <c r="D46" i="47"/>
  <c r="C46" i="47"/>
  <c r="P43" i="47"/>
  <c r="O43" i="47"/>
  <c r="N43" i="47"/>
  <c r="M43" i="47"/>
  <c r="L43" i="47"/>
  <c r="K43" i="47"/>
  <c r="J43" i="47"/>
  <c r="I43" i="47"/>
  <c r="H43" i="47"/>
  <c r="G43" i="47"/>
  <c r="F43" i="47"/>
  <c r="E43" i="47"/>
  <c r="D43" i="47"/>
  <c r="C43" i="47"/>
  <c r="P42" i="47"/>
  <c r="O42" i="47"/>
  <c r="N42" i="47"/>
  <c r="M42" i="47"/>
  <c r="L42" i="47"/>
  <c r="K42" i="47"/>
  <c r="J42" i="47"/>
  <c r="I42" i="47"/>
  <c r="H42" i="47"/>
  <c r="G42" i="47"/>
  <c r="F42" i="47"/>
  <c r="E42" i="47"/>
  <c r="D42" i="47"/>
  <c r="C42" i="47"/>
  <c r="P41" i="47"/>
  <c r="O41" i="47"/>
  <c r="N41" i="47"/>
  <c r="M41" i="47"/>
  <c r="L41" i="47"/>
  <c r="K41" i="47"/>
  <c r="J41" i="47"/>
  <c r="I41" i="47"/>
  <c r="H41" i="47"/>
  <c r="G41" i="47"/>
  <c r="F41" i="47"/>
  <c r="E41" i="47"/>
  <c r="D41" i="47"/>
  <c r="C41" i="47"/>
  <c r="P40" i="47"/>
  <c r="O40" i="47"/>
  <c r="N40" i="47"/>
  <c r="M40" i="47"/>
  <c r="L40" i="47"/>
  <c r="K40" i="47"/>
  <c r="J40" i="47"/>
  <c r="I40" i="47"/>
  <c r="H40" i="47"/>
  <c r="G40" i="47"/>
  <c r="F40" i="47"/>
  <c r="E40" i="47"/>
  <c r="D40" i="47"/>
  <c r="C40" i="47"/>
  <c r="P39" i="47"/>
  <c r="O39" i="47"/>
  <c r="N39" i="47"/>
  <c r="M39" i="47"/>
  <c r="L39" i="47"/>
  <c r="K39" i="47"/>
  <c r="J39" i="47"/>
  <c r="I39" i="47"/>
  <c r="H39" i="47"/>
  <c r="G39" i="47"/>
  <c r="F39" i="47"/>
  <c r="E39" i="47"/>
  <c r="D39" i="47"/>
  <c r="C39" i="47"/>
  <c r="P38" i="47"/>
  <c r="O38" i="47"/>
  <c r="N38" i="47"/>
  <c r="M38" i="47"/>
  <c r="L38" i="47"/>
  <c r="K38" i="47"/>
  <c r="J38" i="47"/>
  <c r="I38" i="47"/>
  <c r="H38" i="47"/>
  <c r="G38" i="47"/>
  <c r="F38" i="47"/>
  <c r="E38" i="47"/>
  <c r="D38" i="47"/>
  <c r="C38" i="47"/>
  <c r="P37" i="47"/>
  <c r="O37" i="47"/>
  <c r="N37" i="47"/>
  <c r="M37" i="47"/>
  <c r="L37" i="47"/>
  <c r="K37" i="47"/>
  <c r="J37" i="47"/>
  <c r="I37" i="47"/>
  <c r="H37" i="47"/>
  <c r="G37" i="47"/>
  <c r="F37" i="47"/>
  <c r="E37" i="47"/>
  <c r="D37" i="47"/>
  <c r="C37" i="47"/>
  <c r="P36" i="47"/>
  <c r="O36" i="47"/>
  <c r="N36" i="47"/>
  <c r="M36" i="47"/>
  <c r="L36" i="47"/>
  <c r="K36" i="47"/>
  <c r="J36" i="47"/>
  <c r="I36" i="47"/>
  <c r="H36" i="47"/>
  <c r="G36" i="47"/>
  <c r="F36" i="47"/>
  <c r="E36" i="47"/>
  <c r="D36" i="47"/>
  <c r="C36" i="47"/>
  <c r="P35" i="47"/>
  <c r="O35" i="47"/>
  <c r="N35" i="47"/>
  <c r="M35" i="47"/>
  <c r="L35" i="47"/>
  <c r="K35" i="47"/>
  <c r="J35" i="47"/>
  <c r="I35" i="47"/>
  <c r="H35" i="47"/>
  <c r="G35" i="47"/>
  <c r="F35" i="47"/>
  <c r="E35" i="47"/>
  <c r="D35" i="47"/>
  <c r="C35" i="47"/>
  <c r="P34" i="47"/>
  <c r="O34" i="47"/>
  <c r="N34" i="47"/>
  <c r="M34" i="47"/>
  <c r="L34" i="47"/>
  <c r="K34" i="47"/>
  <c r="J34" i="47"/>
  <c r="I34" i="47"/>
  <c r="H34" i="47"/>
  <c r="G34" i="47"/>
  <c r="F34" i="47"/>
  <c r="E34" i="47"/>
  <c r="D34" i="47"/>
  <c r="C34" i="47"/>
  <c r="P33" i="47"/>
  <c r="O33" i="47"/>
  <c r="N33" i="47"/>
  <c r="M33" i="47"/>
  <c r="L33" i="47"/>
  <c r="K33" i="47"/>
  <c r="J33" i="47"/>
  <c r="I33" i="47"/>
  <c r="H33" i="47"/>
  <c r="G33" i="47"/>
  <c r="F33" i="47"/>
  <c r="E33" i="47"/>
  <c r="D33" i="47"/>
  <c r="C33" i="47"/>
  <c r="P32" i="47"/>
  <c r="O32" i="47"/>
  <c r="N32" i="47"/>
  <c r="M32" i="47"/>
  <c r="L32" i="47"/>
  <c r="K32" i="47"/>
  <c r="J32" i="47"/>
  <c r="I32" i="47"/>
  <c r="H32" i="47"/>
  <c r="G32" i="47"/>
  <c r="F32" i="47"/>
  <c r="E32" i="47"/>
  <c r="D32" i="47"/>
  <c r="C32" i="47"/>
  <c r="P31" i="47"/>
  <c r="O31" i="47"/>
  <c r="N31" i="47"/>
  <c r="M31" i="47"/>
  <c r="L31" i="47"/>
  <c r="K31" i="47"/>
  <c r="J31" i="47"/>
  <c r="I31" i="47"/>
  <c r="H31" i="47"/>
  <c r="G31" i="47"/>
  <c r="F31" i="47"/>
  <c r="E31" i="47"/>
  <c r="D31" i="47"/>
  <c r="C31" i="47"/>
  <c r="P30" i="47"/>
  <c r="O30" i="47"/>
  <c r="N30" i="47"/>
  <c r="M30" i="47"/>
  <c r="L30" i="47"/>
  <c r="K30" i="47"/>
  <c r="J30" i="47"/>
  <c r="I30" i="47"/>
  <c r="H30" i="47"/>
  <c r="G30" i="47"/>
  <c r="F30" i="47"/>
  <c r="E30" i="47"/>
  <c r="D30" i="47"/>
  <c r="C30" i="47"/>
  <c r="P29" i="47"/>
  <c r="O29" i="47"/>
  <c r="N29" i="47"/>
  <c r="M29" i="47"/>
  <c r="L29" i="47"/>
  <c r="K29" i="47"/>
  <c r="J29" i="47"/>
  <c r="I29" i="47"/>
  <c r="H29" i="47"/>
  <c r="G29" i="47"/>
  <c r="F29" i="47"/>
  <c r="E29" i="47"/>
  <c r="D29" i="47"/>
  <c r="C29" i="47"/>
  <c r="P28" i="47"/>
  <c r="O28" i="47"/>
  <c r="N28" i="47"/>
  <c r="M28" i="47"/>
  <c r="L28" i="47"/>
  <c r="K28" i="47"/>
  <c r="J28" i="47"/>
  <c r="I28" i="47"/>
  <c r="H28" i="47"/>
  <c r="G28" i="47"/>
  <c r="F28" i="47"/>
  <c r="E28" i="47"/>
  <c r="D28" i="47"/>
  <c r="C28" i="47"/>
  <c r="P27" i="47"/>
  <c r="O27" i="47"/>
  <c r="N27" i="47"/>
  <c r="M27" i="47"/>
  <c r="L27" i="47"/>
  <c r="K27" i="47"/>
  <c r="J27" i="47"/>
  <c r="I27" i="47"/>
  <c r="H27" i="47"/>
  <c r="G27" i="47"/>
  <c r="F27" i="47"/>
  <c r="E27" i="47"/>
  <c r="D27" i="47"/>
  <c r="C27" i="47"/>
  <c r="P26" i="47"/>
  <c r="O26" i="47"/>
  <c r="N26" i="47"/>
  <c r="M26" i="47"/>
  <c r="L26" i="47"/>
  <c r="K26" i="47"/>
  <c r="J26" i="47"/>
  <c r="I26" i="47"/>
  <c r="H26" i="47"/>
  <c r="G26" i="47"/>
  <c r="F26" i="47"/>
  <c r="E26" i="47"/>
  <c r="D26" i="47"/>
  <c r="C26" i="47"/>
  <c r="P25" i="47"/>
  <c r="O25" i="47"/>
  <c r="N25" i="47"/>
  <c r="M25" i="47"/>
  <c r="L25" i="47"/>
  <c r="K25" i="47"/>
  <c r="J25" i="47"/>
  <c r="I25" i="47"/>
  <c r="H25" i="47"/>
  <c r="G25" i="47"/>
  <c r="F25" i="47"/>
  <c r="E25" i="47"/>
  <c r="D25" i="47"/>
  <c r="C25" i="47"/>
  <c r="P24" i="47"/>
  <c r="O24" i="47"/>
  <c r="N24" i="47"/>
  <c r="M24" i="47"/>
  <c r="L24" i="47"/>
  <c r="K24" i="47"/>
  <c r="J24" i="47"/>
  <c r="I24" i="47"/>
  <c r="H24" i="47"/>
  <c r="G24" i="47"/>
  <c r="F24" i="47"/>
  <c r="E24" i="47"/>
  <c r="D24" i="47"/>
  <c r="C24" i="47"/>
  <c r="P23" i="47"/>
  <c r="O23" i="47"/>
  <c r="N23" i="47"/>
  <c r="M23" i="47"/>
  <c r="L23" i="47"/>
  <c r="K23" i="47"/>
  <c r="J23" i="47"/>
  <c r="I23" i="47"/>
  <c r="H23" i="47"/>
  <c r="G23" i="47"/>
  <c r="F23" i="47"/>
  <c r="E23" i="47"/>
  <c r="D23" i="47"/>
  <c r="C23" i="47"/>
  <c r="P22" i="47"/>
  <c r="O22" i="47"/>
  <c r="N22" i="47"/>
  <c r="M22" i="47"/>
  <c r="L22" i="47"/>
  <c r="K22" i="47"/>
  <c r="J22" i="47"/>
  <c r="I22" i="47"/>
  <c r="H22" i="47"/>
  <c r="G22" i="47"/>
  <c r="F22" i="47"/>
  <c r="E22" i="47"/>
  <c r="D22" i="47"/>
  <c r="C22" i="47"/>
  <c r="P21" i="47"/>
  <c r="O21" i="47"/>
  <c r="N21" i="47"/>
  <c r="M21" i="47"/>
  <c r="L21" i="47"/>
  <c r="K21" i="47"/>
  <c r="J21" i="47"/>
  <c r="I21" i="47"/>
  <c r="H21" i="47"/>
  <c r="G21" i="47"/>
  <c r="F21" i="47"/>
  <c r="E21" i="47"/>
  <c r="D21" i="47"/>
  <c r="C21" i="47"/>
  <c r="P20" i="47"/>
  <c r="O20" i="47"/>
  <c r="N20" i="47"/>
  <c r="M20" i="47"/>
  <c r="L20" i="47"/>
  <c r="K20" i="47"/>
  <c r="J20" i="47"/>
  <c r="I20" i="47"/>
  <c r="H20" i="47"/>
  <c r="G20" i="47"/>
  <c r="F20" i="47"/>
  <c r="E20" i="47"/>
  <c r="D20" i="47"/>
  <c r="C20" i="47"/>
  <c r="P19" i="47"/>
  <c r="O19" i="47"/>
  <c r="N19" i="47"/>
  <c r="M19" i="47"/>
  <c r="L19" i="47"/>
  <c r="K19" i="47"/>
  <c r="J19" i="47"/>
  <c r="I19" i="47"/>
  <c r="H19" i="47"/>
  <c r="G19" i="47"/>
  <c r="F19" i="47"/>
  <c r="E19" i="47"/>
  <c r="D19" i="47"/>
  <c r="C19" i="47"/>
  <c r="P18" i="47"/>
  <c r="O18" i="47"/>
  <c r="N18" i="47"/>
  <c r="M18" i="47"/>
  <c r="L18" i="47"/>
  <c r="K18" i="47"/>
  <c r="J18" i="47"/>
  <c r="I18" i="47"/>
  <c r="H18" i="47"/>
  <c r="G18" i="47"/>
  <c r="F18" i="47"/>
  <c r="E18" i="47"/>
  <c r="D18" i="47"/>
  <c r="C18" i="47"/>
  <c r="P17" i="47"/>
  <c r="O17" i="47"/>
  <c r="N17" i="47"/>
  <c r="M17" i="47"/>
  <c r="L17" i="47"/>
  <c r="K17" i="47"/>
  <c r="J17" i="47"/>
  <c r="I17" i="47"/>
  <c r="H17" i="47"/>
  <c r="G17" i="47"/>
  <c r="F17" i="47"/>
  <c r="E17" i="47"/>
  <c r="D17" i="47"/>
  <c r="C17" i="47"/>
  <c r="P16" i="47"/>
  <c r="O16" i="47"/>
  <c r="N16" i="47"/>
  <c r="M16" i="47"/>
  <c r="L16" i="47"/>
  <c r="K16" i="47"/>
  <c r="J16" i="47"/>
  <c r="I16" i="47"/>
  <c r="H16" i="47"/>
  <c r="G16" i="47"/>
  <c r="F16" i="47"/>
  <c r="E16" i="47"/>
  <c r="D16" i="47"/>
  <c r="C16" i="47"/>
  <c r="P15" i="47"/>
  <c r="O15" i="47"/>
  <c r="N15" i="47"/>
  <c r="M15" i="47"/>
  <c r="L15" i="47"/>
  <c r="K15" i="47"/>
  <c r="J15" i="47"/>
  <c r="I15" i="47"/>
  <c r="H15" i="47"/>
  <c r="G15" i="47"/>
  <c r="F15" i="47"/>
  <c r="E15" i="47"/>
  <c r="D15" i="47"/>
  <c r="C15" i="47"/>
  <c r="P14" i="47"/>
  <c r="O14" i="47"/>
  <c r="N14" i="47"/>
  <c r="M14" i="47"/>
  <c r="L14" i="47"/>
  <c r="K14" i="47"/>
  <c r="J14" i="47"/>
  <c r="I14" i="47"/>
  <c r="H14" i="47"/>
  <c r="G14" i="47"/>
  <c r="F14" i="47"/>
  <c r="E14" i="47"/>
  <c r="D14" i="47"/>
  <c r="C14" i="47"/>
  <c r="P13" i="47"/>
  <c r="O13" i="47"/>
  <c r="N13" i="47"/>
  <c r="M13" i="47"/>
  <c r="L13" i="47"/>
  <c r="K13" i="47"/>
  <c r="J13" i="47"/>
  <c r="I13" i="47"/>
  <c r="H13" i="47"/>
  <c r="G13" i="47"/>
  <c r="F13" i="47"/>
  <c r="E13" i="47"/>
  <c r="D13" i="47"/>
  <c r="C13" i="47"/>
  <c r="P12" i="47"/>
  <c r="O12" i="47"/>
  <c r="N12" i="47"/>
  <c r="M12" i="47"/>
  <c r="L12" i="47"/>
  <c r="K12" i="47"/>
  <c r="J12" i="47"/>
  <c r="I12" i="47"/>
  <c r="H12" i="47"/>
  <c r="G12" i="47"/>
  <c r="F12" i="47"/>
  <c r="E12" i="47"/>
  <c r="D12" i="47"/>
  <c r="C12" i="47"/>
  <c r="P11" i="47"/>
  <c r="O11" i="47"/>
  <c r="N11" i="47"/>
  <c r="M11" i="47"/>
  <c r="L11" i="47"/>
  <c r="K11" i="47"/>
  <c r="J11" i="47"/>
  <c r="I11" i="47"/>
  <c r="H11" i="47"/>
  <c r="G11" i="47"/>
  <c r="F11" i="47"/>
  <c r="E11" i="47"/>
  <c r="D11" i="47"/>
  <c r="C11" i="47"/>
  <c r="P10" i="47"/>
  <c r="O10" i="47"/>
  <c r="N10" i="47"/>
  <c r="M10" i="47"/>
  <c r="L10" i="47"/>
  <c r="K10" i="47"/>
  <c r="J10" i="47"/>
  <c r="I10" i="47"/>
  <c r="H10" i="47"/>
  <c r="G10" i="47"/>
  <c r="F10" i="47"/>
  <c r="E10" i="47"/>
  <c r="D10" i="47"/>
  <c r="C10" i="47"/>
  <c r="P9" i="47"/>
  <c r="O9" i="47"/>
  <c r="N9" i="47"/>
  <c r="M9" i="47"/>
  <c r="L9" i="47"/>
  <c r="K9" i="47"/>
  <c r="J9" i="47"/>
  <c r="I9" i="47"/>
  <c r="H9" i="47"/>
  <c r="G9" i="47"/>
  <c r="F9" i="47"/>
  <c r="E9" i="47"/>
  <c r="D9" i="47"/>
  <c r="C9" i="47"/>
  <c r="P8" i="47"/>
  <c r="O8" i="47"/>
  <c r="N8" i="47"/>
  <c r="M8" i="47"/>
  <c r="L8" i="47"/>
  <c r="K8" i="47"/>
  <c r="J8" i="47"/>
  <c r="I8" i="47"/>
  <c r="H8" i="47"/>
  <c r="G8" i="47"/>
  <c r="F8" i="47"/>
  <c r="E8" i="47"/>
  <c r="D8" i="47"/>
  <c r="C8" i="47"/>
  <c r="P7" i="47"/>
  <c r="O7" i="47"/>
  <c r="N7" i="47"/>
  <c r="M7" i="47"/>
  <c r="L7" i="47"/>
  <c r="K7" i="47"/>
  <c r="J7" i="47"/>
  <c r="I7" i="47"/>
  <c r="H7" i="47"/>
  <c r="G7" i="47"/>
  <c r="F7" i="47"/>
  <c r="E7" i="47"/>
  <c r="D7" i="47"/>
  <c r="C7" i="47"/>
  <c r="Q51" i="77"/>
  <c r="P51" i="77"/>
  <c r="O51" i="77"/>
  <c r="N51" i="77"/>
  <c r="M51" i="77"/>
  <c r="L51" i="77"/>
  <c r="K51" i="77"/>
  <c r="J51" i="77"/>
  <c r="I51" i="77"/>
  <c r="H51" i="77"/>
  <c r="G51" i="77"/>
  <c r="F51" i="77"/>
  <c r="E51" i="77"/>
  <c r="D51" i="77"/>
  <c r="C51" i="77"/>
  <c r="Q44" i="77"/>
  <c r="P44" i="77"/>
  <c r="O44" i="77"/>
  <c r="N44" i="77"/>
  <c r="M44" i="77"/>
  <c r="L44" i="77"/>
  <c r="K44" i="77"/>
  <c r="J44" i="77"/>
  <c r="I44" i="77"/>
  <c r="H44" i="77"/>
  <c r="G44" i="77"/>
  <c r="F44" i="77"/>
  <c r="E44" i="77"/>
  <c r="D44" i="77"/>
  <c r="C44" i="77"/>
  <c r="K29" i="9" l="1"/>
  <c r="J29" i="9"/>
  <c r="I29" i="9"/>
  <c r="H29" i="9"/>
  <c r="G29" i="9"/>
  <c r="F29" i="9"/>
  <c r="E29" i="9"/>
  <c r="D29" i="9"/>
  <c r="C29" i="9"/>
  <c r="N39" i="71" l="1"/>
  <c r="N38" i="71"/>
  <c r="N37" i="71"/>
  <c r="N36" i="71"/>
  <c r="N35" i="71"/>
  <c r="N34" i="71"/>
  <c r="N33" i="71"/>
  <c r="N32" i="71"/>
  <c r="N31" i="71"/>
  <c r="N30" i="71"/>
  <c r="N29" i="71"/>
  <c r="N28" i="71"/>
  <c r="N27" i="71"/>
  <c r="N26" i="71"/>
  <c r="N25" i="71"/>
  <c r="N24" i="71"/>
  <c r="N23" i="71"/>
  <c r="N22" i="71"/>
  <c r="N21" i="71"/>
  <c r="N20" i="71"/>
  <c r="N19" i="71"/>
  <c r="N18" i="71"/>
  <c r="N17" i="71"/>
  <c r="N16" i="71"/>
  <c r="N15" i="71"/>
  <c r="N14" i="71"/>
  <c r="N13" i="71"/>
  <c r="N12" i="71"/>
  <c r="N11" i="71"/>
  <c r="N10" i="71"/>
  <c r="N9" i="71"/>
  <c r="N8" i="71"/>
  <c r="N7" i="71"/>
  <c r="N6" i="71"/>
  <c r="M17" i="71" l="1"/>
  <c r="Q16" i="47" l="1"/>
  <c r="Q20" i="47"/>
  <c r="Q28" i="47"/>
  <c r="Q36" i="47"/>
  <c r="Q15" i="47"/>
  <c r="Q14" i="47"/>
  <c r="Q18" i="47"/>
  <c r="Q19" i="47"/>
  <c r="Q13" i="47"/>
  <c r="Q17" i="47"/>
  <c r="Q23" i="47"/>
  <c r="Q27" i="47"/>
  <c r="Q31" i="47"/>
  <c r="Q35" i="47"/>
  <c r="Q39" i="47"/>
  <c r="Q43" i="47"/>
  <c r="Q24" i="47"/>
  <c r="Q32" i="47"/>
  <c r="Q22" i="47"/>
  <c r="Q26" i="47"/>
  <c r="Q30" i="47"/>
  <c r="Q34" i="47"/>
  <c r="Q38" i="47"/>
  <c r="Q42" i="47"/>
  <c r="Q40" i="47"/>
  <c r="Q21" i="47"/>
  <c r="Q25" i="47"/>
  <c r="Q29" i="47"/>
  <c r="Q33" i="47"/>
  <c r="Q37" i="47"/>
  <c r="Q41" i="47"/>
  <c r="C7" i="9" l="1"/>
  <c r="C8" i="9"/>
  <c r="D7" i="9"/>
  <c r="D8" i="9"/>
  <c r="E7" i="9"/>
  <c r="E8" i="9"/>
  <c r="O39" i="75" l="1"/>
  <c r="O39" i="71" s="1"/>
  <c r="O38" i="75"/>
  <c r="O38" i="71" s="1"/>
  <c r="O37" i="75"/>
  <c r="O37" i="71" s="1"/>
  <c r="P36" i="71"/>
  <c r="O35" i="75"/>
  <c r="O35" i="71" s="1"/>
  <c r="O34" i="75"/>
  <c r="O34" i="71" s="1"/>
  <c r="O33" i="75"/>
  <c r="O33" i="71" s="1"/>
  <c r="P32" i="71"/>
  <c r="O31" i="75"/>
  <c r="O31" i="71" s="1"/>
  <c r="O30" i="75"/>
  <c r="O30" i="71" s="1"/>
  <c r="O29" i="75"/>
  <c r="O29" i="71" s="1"/>
  <c r="O28" i="75"/>
  <c r="O28" i="71" s="1"/>
  <c r="O27" i="75"/>
  <c r="O27" i="71" s="1"/>
  <c r="P26" i="71"/>
  <c r="O25" i="75"/>
  <c r="O25" i="71" s="1"/>
  <c r="P24" i="71"/>
  <c r="O23" i="75"/>
  <c r="O23" i="71" s="1"/>
  <c r="O22" i="75"/>
  <c r="O22" i="71" s="1"/>
  <c r="O21" i="75"/>
  <c r="O21" i="71" s="1"/>
  <c r="O20" i="75"/>
  <c r="O20" i="71" s="1"/>
  <c r="O19" i="75"/>
  <c r="O19" i="71" s="1"/>
  <c r="O18" i="75"/>
  <c r="O18" i="71" s="1"/>
  <c r="O17" i="75"/>
  <c r="O17" i="71" s="1"/>
  <c r="O16" i="75"/>
  <c r="O16" i="71" s="1"/>
  <c r="O15" i="75"/>
  <c r="O15" i="71" s="1"/>
  <c r="O14" i="75"/>
  <c r="O14" i="71" s="1"/>
  <c r="O13" i="75"/>
  <c r="O13" i="71" s="1"/>
  <c r="O12" i="75"/>
  <c r="O12" i="71" s="1"/>
  <c r="O11" i="75"/>
  <c r="O11" i="71" s="1"/>
  <c r="O10" i="75"/>
  <c r="O10" i="71" s="1"/>
  <c r="O9" i="75"/>
  <c r="O9" i="71" s="1"/>
  <c r="O8" i="75"/>
  <c r="O8" i="71" s="1"/>
  <c r="O7" i="75"/>
  <c r="O7" i="71" s="1"/>
  <c r="O6" i="75"/>
  <c r="O6" i="71" s="1"/>
  <c r="W39" i="71"/>
  <c r="P39" i="71"/>
  <c r="P44" i="71" s="1"/>
  <c r="M39" i="71"/>
  <c r="W38" i="71"/>
  <c r="P38" i="71"/>
  <c r="W37" i="71"/>
  <c r="P37" i="71"/>
  <c r="W36" i="71"/>
  <c r="M36" i="71"/>
  <c r="W35" i="71"/>
  <c r="M35" i="71"/>
  <c r="W34" i="71"/>
  <c r="M34" i="71"/>
  <c r="W33" i="71"/>
  <c r="P33" i="71"/>
  <c r="M33" i="71"/>
  <c r="W32" i="71"/>
  <c r="M32" i="71"/>
  <c r="W31" i="71"/>
  <c r="P31" i="71"/>
  <c r="W30" i="71"/>
  <c r="M30" i="71"/>
  <c r="W29" i="71"/>
  <c r="P29" i="71"/>
  <c r="M29" i="71"/>
  <c r="W28" i="71"/>
  <c r="M28" i="71"/>
  <c r="W27" i="71"/>
  <c r="M27" i="71"/>
  <c r="W26" i="71"/>
  <c r="W25" i="71"/>
  <c r="P25" i="71"/>
  <c r="M25" i="71"/>
  <c r="W24" i="71"/>
  <c r="W23" i="71"/>
  <c r="P23" i="71"/>
  <c r="W22" i="71"/>
  <c r="P22" i="71"/>
  <c r="M22" i="71"/>
  <c r="W21" i="71"/>
  <c r="P21" i="71"/>
  <c r="W20" i="71"/>
  <c r="M20" i="71"/>
  <c r="W19" i="71"/>
  <c r="W18" i="71"/>
  <c r="M18" i="71"/>
  <c r="W17" i="71"/>
  <c r="P17" i="71"/>
  <c r="W16" i="71"/>
  <c r="L16" i="71"/>
  <c r="W15" i="71"/>
  <c r="P15" i="71"/>
  <c r="M15" i="71"/>
  <c r="L15" i="71"/>
  <c r="W14" i="71"/>
  <c r="P14" i="71"/>
  <c r="M14" i="71"/>
  <c r="L14" i="71"/>
  <c r="W13" i="71"/>
  <c r="P13" i="71"/>
  <c r="M13" i="71"/>
  <c r="L13" i="71"/>
  <c r="W12" i="71"/>
  <c r="P12" i="71"/>
  <c r="P43" i="71" s="1"/>
  <c r="L12" i="71"/>
  <c r="W11" i="71"/>
  <c r="M11" i="71"/>
  <c r="L11" i="71"/>
  <c r="W10" i="71"/>
  <c r="M10" i="71"/>
  <c r="L10" i="71"/>
  <c r="W9" i="71"/>
  <c r="P9" i="71"/>
  <c r="M9" i="71"/>
  <c r="L9" i="71"/>
  <c r="W8" i="71"/>
  <c r="L8" i="71"/>
  <c r="W7" i="71"/>
  <c r="M7" i="71"/>
  <c r="L7" i="71"/>
  <c r="W6" i="71"/>
  <c r="M6" i="71"/>
  <c r="L6" i="71"/>
  <c r="R38" i="71" l="1"/>
  <c r="O43" i="71"/>
  <c r="O44" i="71"/>
  <c r="P20" i="71"/>
  <c r="R20" i="71" s="1"/>
  <c r="P35" i="71"/>
  <c r="R35" i="71" s="1"/>
  <c r="P27" i="71"/>
  <c r="P11" i="71"/>
  <c r="R11" i="71" s="1"/>
  <c r="P19" i="71"/>
  <c r="R26" i="71"/>
  <c r="P10" i="71"/>
  <c r="R10" i="71" s="1"/>
  <c r="P6" i="71"/>
  <c r="R6" i="71" s="1"/>
  <c r="P18" i="71"/>
  <c r="R18" i="71" s="1"/>
  <c r="P7" i="71"/>
  <c r="R7" i="71" s="1"/>
  <c r="R21" i="71"/>
  <c r="R24" i="71"/>
  <c r="P8" i="71"/>
  <c r="R8" i="71" s="1"/>
  <c r="P16" i="71"/>
  <c r="R16" i="71" s="1"/>
  <c r="R17" i="71"/>
  <c r="R37" i="71"/>
  <c r="R23" i="71"/>
  <c r="N45" i="71"/>
  <c r="R27" i="71"/>
  <c r="Q17" i="71"/>
  <c r="M19" i="71"/>
  <c r="Q19" i="71" s="1"/>
  <c r="M21" i="71"/>
  <c r="M37" i="71"/>
  <c r="Q37" i="71" s="1"/>
  <c r="R39" i="71"/>
  <c r="R44" i="71" s="1"/>
  <c r="M26" i="71"/>
  <c r="R33" i="71"/>
  <c r="M24" i="71"/>
  <c r="R31" i="71"/>
  <c r="R12" i="71"/>
  <c r="R43" i="71" s="1"/>
  <c r="N43" i="71"/>
  <c r="P34" i="71"/>
  <c r="R34" i="71" s="1"/>
  <c r="Q30" i="71"/>
  <c r="Q7" i="71"/>
  <c r="Q11" i="71"/>
  <c r="Q15" i="71"/>
  <c r="Q33" i="71"/>
  <c r="Q13" i="71"/>
  <c r="Q9" i="71"/>
  <c r="Q35" i="71"/>
  <c r="Q28" i="71"/>
  <c r="Q6" i="71"/>
  <c r="Q10" i="71"/>
  <c r="Q14" i="71"/>
  <c r="Q18" i="71"/>
  <c r="Q20" i="71"/>
  <c r="Q22" i="71"/>
  <c r="Q29" i="71"/>
  <c r="Q39" i="71"/>
  <c r="Q44" i="71" s="1"/>
  <c r="Q27" i="71"/>
  <c r="Q34" i="71"/>
  <c r="Q25" i="71"/>
  <c r="R9" i="71"/>
  <c r="R32" i="71"/>
  <c r="M8" i="71"/>
  <c r="M12" i="71"/>
  <c r="M16" i="71"/>
  <c r="M23" i="71"/>
  <c r="P28" i="71"/>
  <c r="M31" i="71"/>
  <c r="M38" i="71"/>
  <c r="O24" i="75"/>
  <c r="O24" i="71" s="1"/>
  <c r="O32" i="75"/>
  <c r="O32" i="71" s="1"/>
  <c r="Q32" i="71" s="1"/>
  <c r="O36" i="75"/>
  <c r="O36" i="71" s="1"/>
  <c r="Q36" i="71" s="1"/>
  <c r="R13" i="71"/>
  <c r="R14" i="71"/>
  <c r="M44" i="71"/>
  <c r="R25" i="71"/>
  <c r="P30" i="71"/>
  <c r="R30" i="71" s="1"/>
  <c r="N44" i="71"/>
  <c r="R22" i="71"/>
  <c r="R29" i="71"/>
  <c r="R36" i="71"/>
  <c r="O26" i="75"/>
  <c r="O26" i="71" s="1"/>
  <c r="R15" i="71"/>
  <c r="C28" i="7"/>
  <c r="D28" i="7"/>
  <c r="E28" i="7"/>
  <c r="F28" i="7"/>
  <c r="G28" i="7"/>
  <c r="H28" i="7"/>
  <c r="I28" i="7"/>
  <c r="J28" i="7"/>
  <c r="K28" i="7"/>
  <c r="L28" i="7"/>
  <c r="M28" i="7"/>
  <c r="N28" i="7"/>
  <c r="O28" i="7"/>
  <c r="P28" i="7"/>
  <c r="Q28" i="7"/>
  <c r="C12" i="7"/>
  <c r="D12" i="7"/>
  <c r="E12" i="7"/>
  <c r="F12" i="7"/>
  <c r="G12" i="7"/>
  <c r="H12" i="7"/>
  <c r="I12" i="7"/>
  <c r="J12" i="7"/>
  <c r="K12" i="7"/>
  <c r="L12" i="7"/>
  <c r="M12" i="7"/>
  <c r="N12" i="7"/>
  <c r="O12" i="7"/>
  <c r="P12" i="7"/>
  <c r="Q12" i="7"/>
  <c r="I31" i="4"/>
  <c r="H31" i="4"/>
  <c r="G31" i="4"/>
  <c r="F31" i="4"/>
  <c r="E31" i="4"/>
  <c r="D31" i="4"/>
  <c r="C31" i="4"/>
  <c r="Q31" i="4"/>
  <c r="P31" i="4"/>
  <c r="O31" i="4"/>
  <c r="N31" i="4"/>
  <c r="M31" i="4"/>
  <c r="L31" i="4"/>
  <c r="K31" i="4"/>
  <c r="J31" i="4"/>
  <c r="Q50" i="3"/>
  <c r="P50" i="3"/>
  <c r="O50" i="3"/>
  <c r="M50" i="3"/>
  <c r="L50" i="3"/>
  <c r="K50" i="3"/>
  <c r="J50" i="3"/>
  <c r="I50" i="3"/>
  <c r="H50" i="3"/>
  <c r="G50" i="3"/>
  <c r="F50" i="3"/>
  <c r="E50" i="3"/>
  <c r="D50" i="3"/>
  <c r="C50" i="3"/>
  <c r="Q43" i="3"/>
  <c r="P43" i="3"/>
  <c r="O43" i="3"/>
  <c r="N43" i="3"/>
  <c r="M43" i="3"/>
  <c r="L43" i="3"/>
  <c r="K43" i="3"/>
  <c r="J43" i="3"/>
  <c r="I43" i="3"/>
  <c r="H43" i="3"/>
  <c r="G43" i="3"/>
  <c r="F43" i="3"/>
  <c r="E43" i="3"/>
  <c r="D43" i="3"/>
  <c r="C43" i="3"/>
  <c r="C31" i="68"/>
  <c r="Q23" i="7"/>
  <c r="D23" i="7"/>
  <c r="E23" i="7"/>
  <c r="F23" i="7"/>
  <c r="G23" i="7"/>
  <c r="H23" i="7"/>
  <c r="I23" i="7"/>
  <c r="J23" i="7"/>
  <c r="K23" i="7"/>
  <c r="L23" i="7"/>
  <c r="M23" i="7"/>
  <c r="N23" i="7"/>
  <c r="O23" i="7"/>
  <c r="P23" i="7"/>
  <c r="C23" i="7"/>
  <c r="D28" i="45"/>
  <c r="E28" i="45"/>
  <c r="F28" i="45"/>
  <c r="G28" i="45"/>
  <c r="H28" i="45"/>
  <c r="I28" i="45"/>
  <c r="J28" i="45"/>
  <c r="K28" i="45"/>
  <c r="L28" i="45"/>
  <c r="M28" i="45"/>
  <c r="N28" i="45"/>
  <c r="O28" i="45"/>
  <c r="P28" i="45"/>
  <c r="Q28" i="45"/>
  <c r="C28" i="45"/>
  <c r="Q23" i="45"/>
  <c r="P23" i="45"/>
  <c r="O23" i="45"/>
  <c r="N23" i="45"/>
  <c r="M23" i="45"/>
  <c r="L23" i="45"/>
  <c r="K23" i="45"/>
  <c r="J23" i="45"/>
  <c r="I23" i="45"/>
  <c r="G23" i="45"/>
  <c r="H23" i="45"/>
  <c r="F23" i="45"/>
  <c r="E23" i="45"/>
  <c r="D23" i="45"/>
  <c r="C23" i="45"/>
  <c r="C31" i="43"/>
  <c r="P28" i="8" l="1"/>
  <c r="F28" i="8"/>
  <c r="H28" i="8"/>
  <c r="N28" i="8"/>
  <c r="K28" i="8"/>
  <c r="C28" i="8"/>
  <c r="D28" i="8"/>
  <c r="L28" i="8"/>
  <c r="Q21" i="71"/>
  <c r="S21" i="71" s="1"/>
  <c r="S17" i="71"/>
  <c r="R19" i="71"/>
  <c r="S19" i="71" s="1"/>
  <c r="R28" i="71"/>
  <c r="S11" i="71"/>
  <c r="S15" i="71"/>
  <c r="M28" i="8"/>
  <c r="E28" i="8"/>
  <c r="G28" i="8"/>
  <c r="O28" i="8"/>
  <c r="S39" i="71"/>
  <c r="S44" i="71" s="1"/>
  <c r="O45" i="71"/>
  <c r="S7" i="71"/>
  <c r="S18" i="71"/>
  <c r="S35" i="71"/>
  <c r="S30" i="71"/>
  <c r="S10" i="71"/>
  <c r="L51" i="3"/>
  <c r="D51" i="3"/>
  <c r="G51" i="3"/>
  <c r="H51" i="3"/>
  <c r="M51" i="3"/>
  <c r="E51" i="3"/>
  <c r="K51" i="3"/>
  <c r="O51" i="3"/>
  <c r="I51" i="3"/>
  <c r="J51" i="3"/>
  <c r="F51" i="3"/>
  <c r="P45" i="71"/>
  <c r="P51" i="3"/>
  <c r="Q26" i="71"/>
  <c r="S26" i="71" s="1"/>
  <c r="Q28" i="8"/>
  <c r="I28" i="8"/>
  <c r="S14" i="71"/>
  <c r="S29" i="71"/>
  <c r="S9" i="71"/>
  <c r="Q16" i="71"/>
  <c r="S28" i="71"/>
  <c r="S27" i="71"/>
  <c r="Q8" i="71"/>
  <c r="Q38" i="71"/>
  <c r="S20" i="71"/>
  <c r="Q31" i="71"/>
  <c r="S37" i="71"/>
  <c r="S22" i="71"/>
  <c r="S6" i="71"/>
  <c r="Q23" i="71"/>
  <c r="S13" i="71"/>
  <c r="S34" i="71"/>
  <c r="S33" i="71"/>
  <c r="S36" i="71"/>
  <c r="Q24" i="71"/>
  <c r="S32" i="71"/>
  <c r="S25" i="71"/>
  <c r="Q12" i="71"/>
  <c r="M43" i="71"/>
  <c r="M45" i="71"/>
  <c r="Q51" i="3"/>
  <c r="C51" i="3"/>
  <c r="J28" i="8"/>
  <c r="R45" i="71" l="1"/>
  <c r="O47" i="71"/>
  <c r="S31" i="71"/>
  <c r="X31" i="71" s="1"/>
  <c r="S23" i="71"/>
  <c r="S38" i="71"/>
  <c r="S24" i="71"/>
  <c r="S8" i="71"/>
  <c r="M47" i="71"/>
  <c r="S16" i="71"/>
  <c r="Q45" i="71"/>
  <c r="Q43" i="71"/>
  <c r="S12" i="71"/>
  <c r="J13" i="9"/>
  <c r="I13" i="9"/>
  <c r="H13" i="9"/>
  <c r="G13" i="9"/>
  <c r="F13" i="9"/>
  <c r="E13" i="9"/>
  <c r="D13" i="9"/>
  <c r="C13" i="9"/>
  <c r="C43" i="57"/>
  <c r="Q47" i="71" l="1"/>
  <c r="S43" i="71"/>
  <c r="W45" i="71"/>
  <c r="S45" i="71"/>
  <c r="X22" i="71"/>
  <c r="K13" i="9"/>
  <c r="E34" i="45"/>
  <c r="L12" i="8" l="1"/>
  <c r="Q12" i="8"/>
  <c r="P12" i="8"/>
  <c r="O12" i="8"/>
  <c r="N12" i="8"/>
  <c r="M12" i="8"/>
  <c r="K12" i="8"/>
  <c r="J12" i="8"/>
  <c r="I12" i="8"/>
  <c r="H12" i="8"/>
  <c r="G12" i="8"/>
  <c r="F12" i="8"/>
  <c r="E12" i="8"/>
  <c r="D12" i="8"/>
  <c r="C12" i="8"/>
  <c r="Q23" i="8"/>
  <c r="P23" i="8"/>
  <c r="O23" i="8"/>
  <c r="N23" i="8"/>
  <c r="M23" i="8"/>
  <c r="L23" i="8"/>
  <c r="K23" i="8"/>
  <c r="J23" i="8"/>
  <c r="I23" i="8"/>
  <c r="H23" i="8"/>
  <c r="G23" i="8"/>
  <c r="F23" i="8"/>
  <c r="E23" i="8"/>
  <c r="D23" i="8"/>
  <c r="C23" i="8"/>
  <c r="J24" i="9" l="1"/>
  <c r="I24" i="9"/>
  <c r="H24" i="9"/>
  <c r="G24" i="9"/>
  <c r="F24" i="9"/>
  <c r="E24" i="9"/>
  <c r="D24" i="9"/>
  <c r="C24" i="9"/>
  <c r="K24" i="9" l="1"/>
  <c r="F35" i="9"/>
  <c r="F36" i="9"/>
  <c r="F34" i="9"/>
  <c r="E35" i="9"/>
  <c r="E36" i="9"/>
  <c r="E34" i="9"/>
  <c r="F8" i="9"/>
  <c r="F9" i="9"/>
  <c r="F10" i="9"/>
  <c r="F11" i="9"/>
  <c r="F12" i="9"/>
  <c r="F14" i="9"/>
  <c r="F15" i="9"/>
  <c r="F16" i="9"/>
  <c r="F17" i="9"/>
  <c r="F18" i="9"/>
  <c r="F19" i="9"/>
  <c r="F20" i="9"/>
  <c r="F21" i="9"/>
  <c r="F22" i="9"/>
  <c r="F23" i="9"/>
  <c r="F25" i="9"/>
  <c r="F26" i="9"/>
  <c r="F27" i="9"/>
  <c r="F28" i="9"/>
  <c r="F30" i="9"/>
  <c r="F31" i="9"/>
  <c r="E9" i="9"/>
  <c r="E10" i="9"/>
  <c r="E11" i="9"/>
  <c r="E12" i="9"/>
  <c r="E14" i="9"/>
  <c r="E15" i="9"/>
  <c r="E16" i="9"/>
  <c r="E17" i="9"/>
  <c r="E18" i="9"/>
  <c r="E19" i="9"/>
  <c r="E20" i="9"/>
  <c r="E21" i="9"/>
  <c r="E22" i="9"/>
  <c r="E23" i="9"/>
  <c r="E25" i="9"/>
  <c r="E26" i="9"/>
  <c r="E27" i="9"/>
  <c r="E28" i="9"/>
  <c r="E30" i="9"/>
  <c r="E31" i="9"/>
  <c r="F7" i="9"/>
  <c r="F32" i="9" l="1"/>
  <c r="E32" i="9"/>
  <c r="F37" i="9"/>
  <c r="F33" i="36" s="1"/>
  <c r="K44" i="52"/>
  <c r="F28" i="36" l="1"/>
  <c r="E28" i="36"/>
  <c r="F25" i="36"/>
  <c r="F20" i="36"/>
  <c r="F11" i="36"/>
  <c r="F29" i="36"/>
  <c r="F24" i="36"/>
  <c r="F22" i="36"/>
  <c r="F10" i="36"/>
  <c r="F6" i="36"/>
  <c r="F7" i="36"/>
  <c r="F14" i="36"/>
  <c r="F35" i="36"/>
  <c r="F34" i="36"/>
  <c r="F13" i="36"/>
  <c r="F16" i="36"/>
  <c r="F8" i="36"/>
  <c r="F15" i="36"/>
  <c r="F19" i="36"/>
  <c r="F9" i="36"/>
  <c r="F17" i="36"/>
  <c r="F21" i="36"/>
  <c r="F12" i="36"/>
  <c r="F23" i="36"/>
  <c r="F27" i="36"/>
  <c r="F18" i="36"/>
  <c r="F30" i="36"/>
  <c r="F26" i="36"/>
  <c r="F31" i="36" l="1"/>
  <c r="F36" i="36"/>
  <c r="D43" i="57" l="1"/>
  <c r="E43" i="57"/>
  <c r="F43" i="57"/>
  <c r="G43" i="57"/>
  <c r="H43" i="57"/>
  <c r="I43" i="57"/>
  <c r="J43" i="57"/>
  <c r="K43" i="57"/>
  <c r="L43" i="57"/>
  <c r="M43" i="57"/>
  <c r="N43" i="57"/>
  <c r="O43" i="57"/>
  <c r="P43" i="57"/>
  <c r="D50" i="57"/>
  <c r="E50" i="57"/>
  <c r="F50" i="57"/>
  <c r="G50" i="57"/>
  <c r="H50" i="57"/>
  <c r="I50" i="57"/>
  <c r="J50" i="57"/>
  <c r="K50" i="57"/>
  <c r="L50" i="57"/>
  <c r="M50" i="57"/>
  <c r="N50" i="57"/>
  <c r="O50" i="57"/>
  <c r="P50" i="57"/>
  <c r="Q50" i="57"/>
  <c r="C50" i="57"/>
  <c r="Q44" i="52" l="1"/>
  <c r="D44" i="52"/>
  <c r="E44" i="52"/>
  <c r="F44" i="52"/>
  <c r="G44" i="52"/>
  <c r="H44" i="52"/>
  <c r="I44" i="52"/>
  <c r="J44" i="52"/>
  <c r="L44" i="52"/>
  <c r="M44" i="52"/>
  <c r="N44" i="52"/>
  <c r="O44" i="52"/>
  <c r="P44" i="52"/>
  <c r="C44" i="52"/>
  <c r="Q51" i="52"/>
  <c r="D51" i="52"/>
  <c r="E51" i="52"/>
  <c r="F51" i="52"/>
  <c r="G51" i="52"/>
  <c r="H51" i="52"/>
  <c r="I51" i="52"/>
  <c r="J51" i="52"/>
  <c r="K51" i="52"/>
  <c r="L51" i="52"/>
  <c r="M51" i="52"/>
  <c r="N51" i="52"/>
  <c r="O51" i="52"/>
  <c r="P51" i="52"/>
  <c r="C51" i="52"/>
  <c r="D51" i="50"/>
  <c r="E51" i="50"/>
  <c r="F51" i="50"/>
  <c r="G51" i="50"/>
  <c r="H51" i="50"/>
  <c r="I51" i="50"/>
  <c r="J51" i="50"/>
  <c r="K51" i="50"/>
  <c r="L51" i="50"/>
  <c r="M51" i="50"/>
  <c r="N51" i="50"/>
  <c r="O51" i="50"/>
  <c r="P51" i="50"/>
  <c r="C51" i="50"/>
  <c r="D44" i="50"/>
  <c r="E44" i="50"/>
  <c r="F44" i="50"/>
  <c r="G44" i="50"/>
  <c r="H44" i="50"/>
  <c r="I44" i="50"/>
  <c r="J44" i="50"/>
  <c r="K44" i="50"/>
  <c r="L44" i="50"/>
  <c r="M44" i="50"/>
  <c r="N44" i="50"/>
  <c r="O44" i="50"/>
  <c r="P44" i="50"/>
  <c r="C44" i="50"/>
  <c r="D43" i="49"/>
  <c r="E43" i="49"/>
  <c r="F43" i="49"/>
  <c r="G43" i="49"/>
  <c r="H43" i="49"/>
  <c r="I43" i="49"/>
  <c r="J43" i="49"/>
  <c r="K43" i="49"/>
  <c r="L43" i="49"/>
  <c r="M43" i="49"/>
  <c r="N43" i="49"/>
  <c r="O43" i="49"/>
  <c r="P43" i="49"/>
  <c r="C43" i="49"/>
  <c r="D50" i="49"/>
  <c r="E50" i="49"/>
  <c r="F50" i="49"/>
  <c r="G50" i="49"/>
  <c r="H50" i="49"/>
  <c r="I50" i="49"/>
  <c r="J50" i="49"/>
  <c r="K50" i="49"/>
  <c r="L50" i="49"/>
  <c r="M50" i="49"/>
  <c r="N50" i="49"/>
  <c r="O50" i="49"/>
  <c r="P50" i="49"/>
  <c r="Q50" i="49"/>
  <c r="C50" i="49"/>
  <c r="Q46" i="47" l="1"/>
  <c r="D51" i="63"/>
  <c r="E51" i="63"/>
  <c r="F51" i="63"/>
  <c r="G51" i="63"/>
  <c r="H51" i="63"/>
  <c r="I51" i="63"/>
  <c r="J51" i="63"/>
  <c r="K51" i="63"/>
  <c r="L51" i="63"/>
  <c r="M51" i="63"/>
  <c r="N51" i="63"/>
  <c r="O51" i="63"/>
  <c r="P51" i="63"/>
  <c r="Q51" i="63"/>
  <c r="C51" i="63"/>
  <c r="D31" i="43" l="1"/>
  <c r="E31" i="43"/>
  <c r="F31" i="43"/>
  <c r="G31" i="43"/>
  <c r="H31" i="43"/>
  <c r="I31" i="43"/>
  <c r="J31" i="43"/>
  <c r="K31" i="43"/>
  <c r="L31" i="43"/>
  <c r="M31" i="43"/>
  <c r="N31" i="43"/>
  <c r="O31" i="43"/>
  <c r="P31" i="43"/>
  <c r="Q31" i="43"/>
  <c r="C31" i="5"/>
  <c r="D31" i="5"/>
  <c r="E31" i="5"/>
  <c r="F31" i="5"/>
  <c r="G31" i="5"/>
  <c r="H31" i="5"/>
  <c r="I31" i="5"/>
  <c r="J31" i="5"/>
  <c r="K31" i="5"/>
  <c r="L31" i="5"/>
  <c r="M31" i="5"/>
  <c r="N31" i="5"/>
  <c r="O31" i="5"/>
  <c r="P31" i="5"/>
  <c r="Q31" i="5"/>
  <c r="C31" i="64" l="1"/>
  <c r="C36" i="67" l="1"/>
  <c r="C31" i="46"/>
  <c r="D31" i="46"/>
  <c r="E31" i="46"/>
  <c r="F31" i="46"/>
  <c r="G31" i="46"/>
  <c r="H31" i="46"/>
  <c r="I31" i="46"/>
  <c r="J31" i="46"/>
  <c r="K31" i="46"/>
  <c r="L31" i="46"/>
  <c r="M31" i="46"/>
  <c r="N31" i="46"/>
  <c r="O31" i="46"/>
  <c r="P31" i="46"/>
  <c r="Q31" i="46"/>
  <c r="C36" i="6"/>
  <c r="C34" i="9" l="1"/>
  <c r="D34" i="9"/>
  <c r="G34" i="9"/>
  <c r="H34" i="9"/>
  <c r="I34" i="9"/>
  <c r="C35" i="9"/>
  <c r="D35" i="9"/>
  <c r="G35" i="9"/>
  <c r="H35" i="9"/>
  <c r="I35" i="9"/>
  <c r="C36" i="9"/>
  <c r="D36" i="9"/>
  <c r="G36" i="9"/>
  <c r="H36" i="9"/>
  <c r="I36" i="9"/>
  <c r="Q44" i="63" l="1"/>
  <c r="D36" i="64" l="1"/>
  <c r="E36" i="64"/>
  <c r="F36" i="64"/>
  <c r="G36" i="64"/>
  <c r="H36" i="64"/>
  <c r="I36" i="64"/>
  <c r="J36" i="64"/>
  <c r="K36" i="64"/>
  <c r="L36" i="64"/>
  <c r="M36" i="64"/>
  <c r="N36" i="64"/>
  <c r="O36" i="64"/>
  <c r="P36" i="64"/>
  <c r="Q36" i="64"/>
  <c r="C36" i="64"/>
  <c r="D44" i="63"/>
  <c r="E44" i="63"/>
  <c r="F44" i="63"/>
  <c r="G44" i="63"/>
  <c r="H44" i="63"/>
  <c r="I44" i="63"/>
  <c r="J44" i="63"/>
  <c r="K44" i="63"/>
  <c r="L44" i="63"/>
  <c r="M44" i="63"/>
  <c r="N44" i="63"/>
  <c r="O44" i="63"/>
  <c r="P44" i="63"/>
  <c r="C44" i="63"/>
  <c r="D31" i="68" l="1"/>
  <c r="E31" i="68"/>
  <c r="F31" i="68"/>
  <c r="G31" i="68"/>
  <c r="H31" i="68"/>
  <c r="I31" i="68"/>
  <c r="J31" i="68"/>
  <c r="K31" i="68"/>
  <c r="L31" i="68"/>
  <c r="M31" i="68"/>
  <c r="N31" i="68"/>
  <c r="O31" i="68"/>
  <c r="P31" i="68"/>
  <c r="Q31" i="68"/>
  <c r="D31" i="67"/>
  <c r="E31" i="67"/>
  <c r="F31" i="67"/>
  <c r="G31" i="67"/>
  <c r="H31" i="67"/>
  <c r="I31" i="67"/>
  <c r="J31" i="67"/>
  <c r="K31" i="67"/>
  <c r="L31" i="67"/>
  <c r="M31" i="67"/>
  <c r="N31" i="67"/>
  <c r="O31" i="67"/>
  <c r="P31" i="67"/>
  <c r="Q31" i="67"/>
  <c r="C31" i="67"/>
  <c r="D31" i="65"/>
  <c r="E31" i="65"/>
  <c r="F31" i="65"/>
  <c r="G31" i="65"/>
  <c r="H31" i="65"/>
  <c r="I31" i="65"/>
  <c r="J31" i="65"/>
  <c r="K31" i="65"/>
  <c r="L31" i="65"/>
  <c r="M31" i="65"/>
  <c r="N31" i="65"/>
  <c r="O31" i="65"/>
  <c r="P31" i="65"/>
  <c r="Q31" i="65"/>
  <c r="C31" i="65"/>
  <c r="D31" i="64"/>
  <c r="E31" i="64"/>
  <c r="F31" i="64"/>
  <c r="G31" i="64"/>
  <c r="H31" i="64"/>
  <c r="I31" i="64"/>
  <c r="J31" i="64"/>
  <c r="K31" i="64"/>
  <c r="L31" i="64"/>
  <c r="M31" i="64"/>
  <c r="N31" i="64"/>
  <c r="O31" i="64"/>
  <c r="P31" i="64"/>
  <c r="Q31" i="64"/>
  <c r="D31" i="6" l="1"/>
  <c r="E31" i="6"/>
  <c r="F31" i="6"/>
  <c r="G31" i="6"/>
  <c r="H31" i="6"/>
  <c r="I31" i="6"/>
  <c r="J31" i="6"/>
  <c r="K31" i="6"/>
  <c r="L31" i="6"/>
  <c r="M31" i="6"/>
  <c r="N31" i="6"/>
  <c r="O31" i="6"/>
  <c r="P31" i="6"/>
  <c r="Q31" i="6"/>
  <c r="C31" i="6"/>
  <c r="D31" i="41"/>
  <c r="E31" i="41"/>
  <c r="F31" i="41"/>
  <c r="G31" i="41"/>
  <c r="H31" i="41"/>
  <c r="I31" i="41"/>
  <c r="J31" i="41"/>
  <c r="K31" i="41"/>
  <c r="L31" i="41"/>
  <c r="M31" i="41"/>
  <c r="N31" i="41"/>
  <c r="O31" i="41"/>
  <c r="P31" i="41"/>
  <c r="Q31" i="41"/>
  <c r="C31" i="41"/>
  <c r="C38" i="6" l="1"/>
  <c r="G7" i="9" l="1"/>
  <c r="H7" i="9"/>
  <c r="I7" i="9"/>
  <c r="C9" i="9"/>
  <c r="D9" i="9"/>
  <c r="G9" i="9"/>
  <c r="H9" i="9"/>
  <c r="I9" i="9"/>
  <c r="C10" i="9"/>
  <c r="D10" i="9"/>
  <c r="G10" i="9"/>
  <c r="H10" i="9"/>
  <c r="I10" i="9"/>
  <c r="C11" i="9"/>
  <c r="D11" i="9"/>
  <c r="G11" i="9"/>
  <c r="H11" i="9"/>
  <c r="I11" i="9"/>
  <c r="C12" i="9"/>
  <c r="D12" i="9"/>
  <c r="G12" i="9"/>
  <c r="H12" i="9"/>
  <c r="I12" i="9"/>
  <c r="C14" i="9"/>
  <c r="D14" i="9"/>
  <c r="G14" i="9"/>
  <c r="H14" i="9"/>
  <c r="I14" i="9"/>
  <c r="C15" i="9"/>
  <c r="D15" i="9"/>
  <c r="G15" i="9"/>
  <c r="H15" i="9"/>
  <c r="I15" i="9"/>
  <c r="C16" i="9"/>
  <c r="D16" i="9"/>
  <c r="G16" i="9"/>
  <c r="H16" i="9"/>
  <c r="I16" i="9"/>
  <c r="C17" i="9"/>
  <c r="D17" i="9"/>
  <c r="G17" i="9"/>
  <c r="H17" i="9"/>
  <c r="I17" i="9"/>
  <c r="C18" i="9"/>
  <c r="D18" i="9"/>
  <c r="G18" i="9"/>
  <c r="H18" i="9"/>
  <c r="I18" i="9"/>
  <c r="C19" i="9"/>
  <c r="D19" i="9"/>
  <c r="G19" i="9"/>
  <c r="H19" i="9"/>
  <c r="I19" i="9"/>
  <c r="C20" i="9"/>
  <c r="D20" i="9"/>
  <c r="G20" i="9"/>
  <c r="H20" i="9"/>
  <c r="I20" i="9"/>
  <c r="C21" i="9"/>
  <c r="D21" i="9"/>
  <c r="G21" i="9"/>
  <c r="H21" i="9"/>
  <c r="I21" i="9"/>
  <c r="C22" i="9"/>
  <c r="D22" i="9"/>
  <c r="G22" i="9"/>
  <c r="H22" i="9"/>
  <c r="I22" i="9"/>
  <c r="C23" i="9"/>
  <c r="D23" i="9"/>
  <c r="G23" i="9"/>
  <c r="H23" i="9"/>
  <c r="I23" i="9"/>
  <c r="C25" i="9"/>
  <c r="D25" i="9"/>
  <c r="G25" i="9"/>
  <c r="H25" i="9"/>
  <c r="I25" i="9"/>
  <c r="C26" i="9"/>
  <c r="D26" i="9"/>
  <c r="G26" i="9"/>
  <c r="H26" i="9"/>
  <c r="I26" i="9"/>
  <c r="C27" i="9"/>
  <c r="D27" i="9"/>
  <c r="G27" i="9"/>
  <c r="H27" i="9"/>
  <c r="I27" i="9"/>
  <c r="C28" i="9"/>
  <c r="D28" i="9"/>
  <c r="G28" i="9"/>
  <c r="H28" i="9"/>
  <c r="I28" i="9"/>
  <c r="C30" i="9"/>
  <c r="D30" i="9"/>
  <c r="G30" i="9"/>
  <c r="H30" i="9"/>
  <c r="I30" i="9"/>
  <c r="C31" i="9"/>
  <c r="D31" i="9"/>
  <c r="G31" i="9"/>
  <c r="H31" i="9"/>
  <c r="I31" i="9"/>
  <c r="I8" i="9"/>
  <c r="H8" i="9"/>
  <c r="G8" i="9"/>
  <c r="C32" i="9" l="1"/>
  <c r="I32" i="9"/>
  <c r="I28" i="36" s="1"/>
  <c r="G32" i="9"/>
  <c r="H32" i="9"/>
  <c r="D32" i="9"/>
  <c r="C37" i="9"/>
  <c r="Q35" i="45"/>
  <c r="P35" i="45"/>
  <c r="O35" i="45"/>
  <c r="N35" i="45"/>
  <c r="M35" i="45"/>
  <c r="L35" i="45"/>
  <c r="K35" i="45"/>
  <c r="J35" i="45"/>
  <c r="I35" i="45"/>
  <c r="H35" i="45"/>
  <c r="G35" i="45"/>
  <c r="F35" i="45"/>
  <c r="E35" i="45"/>
  <c r="D35" i="45"/>
  <c r="J36" i="9" s="1"/>
  <c r="C35" i="45"/>
  <c r="Q34" i="45"/>
  <c r="P34" i="45"/>
  <c r="O34" i="45"/>
  <c r="N34" i="45"/>
  <c r="M34" i="45"/>
  <c r="L34" i="45"/>
  <c r="K34" i="45"/>
  <c r="J34" i="45"/>
  <c r="I34" i="45"/>
  <c r="H34" i="45"/>
  <c r="G34" i="45"/>
  <c r="F34" i="45"/>
  <c r="D34" i="45"/>
  <c r="J35" i="9" s="1"/>
  <c r="C34" i="45"/>
  <c r="Q33" i="45"/>
  <c r="P33" i="45"/>
  <c r="O33" i="45"/>
  <c r="N33" i="45"/>
  <c r="M33" i="45"/>
  <c r="L33" i="45"/>
  <c r="K33" i="45"/>
  <c r="J33" i="45"/>
  <c r="I33" i="45"/>
  <c r="H33" i="45"/>
  <c r="G33" i="45"/>
  <c r="F33" i="45"/>
  <c r="E33" i="45"/>
  <c r="D33" i="45"/>
  <c r="J34" i="9" s="1"/>
  <c r="C33" i="45"/>
  <c r="Q35" i="7"/>
  <c r="P35" i="7"/>
  <c r="O35" i="7"/>
  <c r="N35" i="7"/>
  <c r="M35" i="7"/>
  <c r="L35" i="7"/>
  <c r="K35" i="7"/>
  <c r="J35" i="7"/>
  <c r="I35" i="7"/>
  <c r="H35" i="7"/>
  <c r="G35" i="7"/>
  <c r="F35" i="7"/>
  <c r="E35" i="7"/>
  <c r="D35" i="7"/>
  <c r="C35" i="7"/>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C33" i="7"/>
  <c r="C6" i="7"/>
  <c r="D6" i="7"/>
  <c r="E6" i="7"/>
  <c r="F6" i="7"/>
  <c r="G6" i="7"/>
  <c r="H6" i="7"/>
  <c r="I6" i="7"/>
  <c r="J6" i="7"/>
  <c r="K6" i="7"/>
  <c r="L6" i="7"/>
  <c r="M6" i="7"/>
  <c r="N6" i="7"/>
  <c r="O6" i="7"/>
  <c r="P6" i="7"/>
  <c r="Q6" i="7"/>
  <c r="C8" i="7"/>
  <c r="D8" i="7"/>
  <c r="E8" i="7"/>
  <c r="F8" i="7"/>
  <c r="G8" i="7"/>
  <c r="H8" i="7"/>
  <c r="I8" i="7"/>
  <c r="J8" i="7"/>
  <c r="K8" i="7"/>
  <c r="L8" i="7"/>
  <c r="M8" i="7"/>
  <c r="N8" i="7"/>
  <c r="O8" i="7"/>
  <c r="P8" i="7"/>
  <c r="Q8" i="7"/>
  <c r="C9" i="7"/>
  <c r="D9" i="7"/>
  <c r="E9" i="7"/>
  <c r="F9" i="7"/>
  <c r="G9" i="7"/>
  <c r="H9" i="7"/>
  <c r="I9" i="7"/>
  <c r="J9" i="7"/>
  <c r="K9" i="7"/>
  <c r="L9" i="7"/>
  <c r="M9" i="7"/>
  <c r="N9" i="7"/>
  <c r="O9" i="7"/>
  <c r="P9" i="7"/>
  <c r="Q9" i="7"/>
  <c r="C10" i="7"/>
  <c r="D10" i="7"/>
  <c r="E10" i="7"/>
  <c r="F10" i="7"/>
  <c r="G10" i="7"/>
  <c r="H10" i="7"/>
  <c r="I10" i="7"/>
  <c r="J10" i="7"/>
  <c r="K10" i="7"/>
  <c r="L10" i="7"/>
  <c r="M10" i="7"/>
  <c r="N10" i="7"/>
  <c r="O10" i="7"/>
  <c r="P10" i="7"/>
  <c r="Q10" i="7"/>
  <c r="C11" i="7"/>
  <c r="D11" i="7"/>
  <c r="E11" i="7"/>
  <c r="F11" i="7"/>
  <c r="G11" i="7"/>
  <c r="H11" i="7"/>
  <c r="I11" i="7"/>
  <c r="J11" i="7"/>
  <c r="K11" i="7"/>
  <c r="L11" i="7"/>
  <c r="M11" i="7"/>
  <c r="N11" i="7"/>
  <c r="O11" i="7"/>
  <c r="P11" i="7"/>
  <c r="Q11" i="7"/>
  <c r="C13" i="7"/>
  <c r="D13" i="7"/>
  <c r="E13" i="7"/>
  <c r="F13" i="7"/>
  <c r="G13" i="7"/>
  <c r="H13" i="7"/>
  <c r="I13" i="7"/>
  <c r="J13" i="7"/>
  <c r="K13" i="7"/>
  <c r="L13" i="7"/>
  <c r="M13" i="7"/>
  <c r="N13" i="7"/>
  <c r="O13" i="7"/>
  <c r="P13" i="7"/>
  <c r="Q13" i="7"/>
  <c r="C14" i="7"/>
  <c r="D14" i="7"/>
  <c r="E14" i="7"/>
  <c r="F14" i="7"/>
  <c r="G14" i="7"/>
  <c r="H14" i="7"/>
  <c r="I14" i="7"/>
  <c r="J14" i="7"/>
  <c r="K14" i="7"/>
  <c r="L14" i="7"/>
  <c r="M14" i="7"/>
  <c r="N14" i="7"/>
  <c r="O14" i="7"/>
  <c r="P14" i="7"/>
  <c r="Q14" i="7"/>
  <c r="C15" i="7"/>
  <c r="D15" i="7"/>
  <c r="E15" i="7"/>
  <c r="F15" i="7"/>
  <c r="G15" i="7"/>
  <c r="H15" i="7"/>
  <c r="I15" i="7"/>
  <c r="J15" i="7"/>
  <c r="K15" i="7"/>
  <c r="L15" i="7"/>
  <c r="M15" i="7"/>
  <c r="N15" i="7"/>
  <c r="O15" i="7"/>
  <c r="P15" i="7"/>
  <c r="Q15" i="7"/>
  <c r="C16" i="7"/>
  <c r="D16" i="7"/>
  <c r="E16" i="7"/>
  <c r="F16" i="7"/>
  <c r="G16" i="7"/>
  <c r="H16" i="7"/>
  <c r="I16" i="7"/>
  <c r="J16" i="7"/>
  <c r="K16" i="7"/>
  <c r="L16" i="7"/>
  <c r="M16" i="7"/>
  <c r="N16" i="7"/>
  <c r="O16" i="7"/>
  <c r="P16" i="7"/>
  <c r="Q16" i="7"/>
  <c r="C17" i="7"/>
  <c r="D17" i="7"/>
  <c r="E17" i="7"/>
  <c r="F17" i="7"/>
  <c r="G17" i="7"/>
  <c r="H17" i="7"/>
  <c r="I17" i="7"/>
  <c r="J17" i="7"/>
  <c r="K17" i="7"/>
  <c r="L17" i="7"/>
  <c r="M17" i="7"/>
  <c r="N17" i="7"/>
  <c r="O17" i="7"/>
  <c r="P17" i="7"/>
  <c r="Q17" i="7"/>
  <c r="C18" i="7"/>
  <c r="D18" i="7"/>
  <c r="E18" i="7"/>
  <c r="F18" i="7"/>
  <c r="G18" i="7"/>
  <c r="H18" i="7"/>
  <c r="I18" i="7"/>
  <c r="J18" i="7"/>
  <c r="K18" i="7"/>
  <c r="L18" i="7"/>
  <c r="M18" i="7"/>
  <c r="N18" i="7"/>
  <c r="O18" i="7"/>
  <c r="P18" i="7"/>
  <c r="Q18" i="7"/>
  <c r="C19" i="7"/>
  <c r="D19" i="7"/>
  <c r="E19" i="7"/>
  <c r="F19" i="7"/>
  <c r="G19" i="7"/>
  <c r="H19" i="7"/>
  <c r="I19" i="7"/>
  <c r="J19" i="7"/>
  <c r="K19" i="7"/>
  <c r="L19" i="7"/>
  <c r="M19" i="7"/>
  <c r="N19" i="7"/>
  <c r="O19" i="7"/>
  <c r="P19" i="7"/>
  <c r="Q19" i="7"/>
  <c r="C20" i="7"/>
  <c r="D20" i="7"/>
  <c r="E20" i="7"/>
  <c r="F20" i="7"/>
  <c r="G20" i="7"/>
  <c r="H20" i="7"/>
  <c r="I20" i="7"/>
  <c r="J20" i="7"/>
  <c r="K20" i="7"/>
  <c r="L20" i="7"/>
  <c r="M20" i="7"/>
  <c r="N20" i="7"/>
  <c r="O20" i="7"/>
  <c r="P20" i="7"/>
  <c r="Q20" i="7"/>
  <c r="C21" i="7"/>
  <c r="D21" i="7"/>
  <c r="E21" i="7"/>
  <c r="F21" i="7"/>
  <c r="G21" i="7"/>
  <c r="H21" i="7"/>
  <c r="I21" i="7"/>
  <c r="J21" i="7"/>
  <c r="K21" i="7"/>
  <c r="L21" i="7"/>
  <c r="M21" i="7"/>
  <c r="N21" i="7"/>
  <c r="O21" i="7"/>
  <c r="P21" i="7"/>
  <c r="Q21" i="7"/>
  <c r="C22" i="7"/>
  <c r="D22" i="7"/>
  <c r="E22" i="7"/>
  <c r="F22" i="7"/>
  <c r="G22" i="7"/>
  <c r="H22" i="7"/>
  <c r="I22" i="7"/>
  <c r="J22" i="7"/>
  <c r="K22" i="7"/>
  <c r="L22" i="7"/>
  <c r="M22" i="7"/>
  <c r="N22" i="7"/>
  <c r="O22" i="7"/>
  <c r="P22" i="7"/>
  <c r="Q22" i="7"/>
  <c r="C24" i="7"/>
  <c r="D24" i="7"/>
  <c r="E24" i="7"/>
  <c r="F24" i="7"/>
  <c r="G24" i="7"/>
  <c r="H24" i="7"/>
  <c r="I24" i="7"/>
  <c r="J24" i="7"/>
  <c r="K24" i="7"/>
  <c r="L24" i="7"/>
  <c r="M24" i="7"/>
  <c r="N24" i="7"/>
  <c r="O24" i="7"/>
  <c r="P24" i="7"/>
  <c r="Q24" i="7"/>
  <c r="C25" i="7"/>
  <c r="D25" i="7"/>
  <c r="E25" i="7"/>
  <c r="F25" i="7"/>
  <c r="G25" i="7"/>
  <c r="H25" i="7"/>
  <c r="I25" i="7"/>
  <c r="J25" i="7"/>
  <c r="K25" i="7"/>
  <c r="L25" i="7"/>
  <c r="M25" i="7"/>
  <c r="N25" i="7"/>
  <c r="O25" i="7"/>
  <c r="P25" i="7"/>
  <c r="Q25" i="7"/>
  <c r="C26" i="7"/>
  <c r="D26" i="7"/>
  <c r="E26" i="7"/>
  <c r="F26" i="7"/>
  <c r="G26" i="7"/>
  <c r="H26" i="7"/>
  <c r="I26" i="7"/>
  <c r="J26" i="7"/>
  <c r="K26" i="7"/>
  <c r="L26" i="7"/>
  <c r="M26" i="7"/>
  <c r="N26" i="7"/>
  <c r="O26" i="7"/>
  <c r="P26" i="7"/>
  <c r="Q26" i="7"/>
  <c r="C27" i="7"/>
  <c r="D27" i="7"/>
  <c r="E27" i="7"/>
  <c r="F27" i="7"/>
  <c r="G27" i="7"/>
  <c r="H27" i="7"/>
  <c r="I27" i="7"/>
  <c r="J27" i="7"/>
  <c r="K27" i="7"/>
  <c r="L27" i="7"/>
  <c r="M27" i="7"/>
  <c r="N27" i="7"/>
  <c r="O27" i="7"/>
  <c r="P27" i="7"/>
  <c r="Q27" i="7"/>
  <c r="C29" i="7"/>
  <c r="D29" i="7"/>
  <c r="E29" i="7"/>
  <c r="F29" i="7"/>
  <c r="G29" i="7"/>
  <c r="H29" i="7"/>
  <c r="I29" i="7"/>
  <c r="J29" i="7"/>
  <c r="K29" i="7"/>
  <c r="L29" i="7"/>
  <c r="M29" i="7"/>
  <c r="N29" i="7"/>
  <c r="O29" i="7"/>
  <c r="P29" i="7"/>
  <c r="Q29" i="7"/>
  <c r="C30" i="7"/>
  <c r="D30" i="7"/>
  <c r="E30" i="7"/>
  <c r="F30" i="7"/>
  <c r="G30" i="7"/>
  <c r="H30" i="7"/>
  <c r="I30" i="7"/>
  <c r="J30" i="7"/>
  <c r="K30" i="7"/>
  <c r="L30" i="7"/>
  <c r="M30" i="7"/>
  <c r="N30" i="7"/>
  <c r="O30" i="7"/>
  <c r="P30" i="7"/>
  <c r="Q30" i="7"/>
  <c r="D7" i="7"/>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J9" i="9" s="1"/>
  <c r="E8" i="45"/>
  <c r="F8" i="45"/>
  <c r="G8" i="45"/>
  <c r="H8" i="45"/>
  <c r="I8" i="45"/>
  <c r="J8" i="45"/>
  <c r="K8" i="45"/>
  <c r="L8" i="45"/>
  <c r="M8" i="45"/>
  <c r="N8" i="45"/>
  <c r="O8" i="45"/>
  <c r="P8" i="45"/>
  <c r="Q8" i="45"/>
  <c r="C9" i="45"/>
  <c r="D9" i="45"/>
  <c r="J10" i="9" s="1"/>
  <c r="E9" i="45"/>
  <c r="F9" i="45"/>
  <c r="G9" i="45"/>
  <c r="H9" i="45"/>
  <c r="I9" i="45"/>
  <c r="J9" i="45"/>
  <c r="K9" i="45"/>
  <c r="L9" i="45"/>
  <c r="M9" i="45"/>
  <c r="N9" i="45"/>
  <c r="O9" i="45"/>
  <c r="P9" i="45"/>
  <c r="Q9" i="45"/>
  <c r="C10" i="45"/>
  <c r="D10" i="45"/>
  <c r="J11" i="9" s="1"/>
  <c r="E10" i="45"/>
  <c r="F10" i="45"/>
  <c r="G10" i="45"/>
  <c r="H10" i="45"/>
  <c r="I10" i="45"/>
  <c r="J10" i="45"/>
  <c r="K10" i="45"/>
  <c r="L10" i="45"/>
  <c r="M10" i="45"/>
  <c r="N10" i="45"/>
  <c r="O10" i="45"/>
  <c r="P10" i="45"/>
  <c r="Q10" i="45"/>
  <c r="C11" i="45"/>
  <c r="D11" i="45"/>
  <c r="J12" i="9" s="1"/>
  <c r="E11" i="45"/>
  <c r="F11" i="45"/>
  <c r="G11" i="45"/>
  <c r="H11" i="45"/>
  <c r="I11" i="45"/>
  <c r="J11" i="45"/>
  <c r="K11" i="45"/>
  <c r="L11" i="45"/>
  <c r="M11" i="45"/>
  <c r="N11" i="45"/>
  <c r="O11" i="45"/>
  <c r="P11" i="45"/>
  <c r="Q11" i="45"/>
  <c r="C13" i="45"/>
  <c r="D13" i="45"/>
  <c r="E13" i="45"/>
  <c r="F13" i="45"/>
  <c r="G13" i="45"/>
  <c r="H13" i="45"/>
  <c r="I13" i="45"/>
  <c r="J13" i="45"/>
  <c r="K13" i="45"/>
  <c r="L13" i="45"/>
  <c r="M13" i="45"/>
  <c r="N13" i="45"/>
  <c r="O13" i="45"/>
  <c r="P13" i="45"/>
  <c r="Q13" i="45"/>
  <c r="C14" i="45"/>
  <c r="D14" i="45"/>
  <c r="J15" i="9" s="1"/>
  <c r="E14" i="45"/>
  <c r="F14" i="45"/>
  <c r="G14" i="45"/>
  <c r="H14" i="45"/>
  <c r="I14" i="45"/>
  <c r="J14" i="45"/>
  <c r="K14" i="45"/>
  <c r="L14" i="45"/>
  <c r="M14" i="45"/>
  <c r="N14" i="45"/>
  <c r="O14" i="45"/>
  <c r="P14" i="45"/>
  <c r="Q14" i="45"/>
  <c r="C15" i="45"/>
  <c r="D15" i="45"/>
  <c r="J16" i="9" s="1"/>
  <c r="E15" i="45"/>
  <c r="F15" i="45"/>
  <c r="G15" i="45"/>
  <c r="H15" i="45"/>
  <c r="I15" i="45"/>
  <c r="J15" i="45"/>
  <c r="K15" i="45"/>
  <c r="L15" i="45"/>
  <c r="M15" i="45"/>
  <c r="N15" i="45"/>
  <c r="O15" i="45"/>
  <c r="P15" i="45"/>
  <c r="Q15" i="45"/>
  <c r="C16" i="45"/>
  <c r="D16" i="45"/>
  <c r="J17" i="9" s="1"/>
  <c r="E16" i="45"/>
  <c r="F16" i="45"/>
  <c r="G16" i="45"/>
  <c r="H16" i="45"/>
  <c r="I16" i="45"/>
  <c r="J16" i="45"/>
  <c r="K16" i="45"/>
  <c r="L16" i="45"/>
  <c r="M16" i="45"/>
  <c r="N16" i="45"/>
  <c r="O16" i="45"/>
  <c r="P16" i="45"/>
  <c r="Q16" i="45"/>
  <c r="C17" i="45"/>
  <c r="D17" i="45"/>
  <c r="J18" i="9" s="1"/>
  <c r="E17" i="45"/>
  <c r="F17" i="45"/>
  <c r="G17" i="45"/>
  <c r="H17" i="45"/>
  <c r="I17" i="45"/>
  <c r="J17" i="45"/>
  <c r="K17" i="45"/>
  <c r="L17" i="45"/>
  <c r="M17" i="45"/>
  <c r="N17" i="45"/>
  <c r="O17" i="45"/>
  <c r="P17" i="45"/>
  <c r="Q17" i="45"/>
  <c r="C18" i="45"/>
  <c r="D18" i="45"/>
  <c r="J19" i="9" s="1"/>
  <c r="E18" i="45"/>
  <c r="F18" i="45"/>
  <c r="G18" i="45"/>
  <c r="H18" i="45"/>
  <c r="I18" i="45"/>
  <c r="J18" i="45"/>
  <c r="K18" i="45"/>
  <c r="L18" i="45"/>
  <c r="M18" i="45"/>
  <c r="N18" i="45"/>
  <c r="O18" i="45"/>
  <c r="P18" i="45"/>
  <c r="Q18" i="45"/>
  <c r="C19" i="45"/>
  <c r="D19" i="45"/>
  <c r="J20" i="9" s="1"/>
  <c r="E19" i="45"/>
  <c r="F19" i="45"/>
  <c r="G19" i="45"/>
  <c r="H19" i="45"/>
  <c r="I19" i="45"/>
  <c r="J19" i="45"/>
  <c r="K19" i="45"/>
  <c r="L19" i="45"/>
  <c r="M19" i="45"/>
  <c r="N19" i="45"/>
  <c r="O19" i="45"/>
  <c r="P19" i="45"/>
  <c r="Q19" i="45"/>
  <c r="C20" i="45"/>
  <c r="D20" i="45"/>
  <c r="J21" i="9" s="1"/>
  <c r="E20" i="45"/>
  <c r="F20" i="45"/>
  <c r="G20" i="45"/>
  <c r="H20" i="45"/>
  <c r="I20" i="45"/>
  <c r="J20" i="45"/>
  <c r="K20" i="45"/>
  <c r="L20" i="45"/>
  <c r="M20" i="45"/>
  <c r="N20" i="45"/>
  <c r="O20" i="45"/>
  <c r="P20" i="45"/>
  <c r="Q20" i="45"/>
  <c r="C21" i="45"/>
  <c r="D21" i="45"/>
  <c r="J22" i="9" s="1"/>
  <c r="E21" i="45"/>
  <c r="F21" i="45"/>
  <c r="G21" i="45"/>
  <c r="H21" i="45"/>
  <c r="I21" i="45"/>
  <c r="J21" i="45"/>
  <c r="K21" i="45"/>
  <c r="L21" i="45"/>
  <c r="M21" i="45"/>
  <c r="N21" i="45"/>
  <c r="O21" i="45"/>
  <c r="P21" i="45"/>
  <c r="Q21" i="45"/>
  <c r="C22" i="45"/>
  <c r="D22" i="45"/>
  <c r="J23" i="9" s="1"/>
  <c r="E22" i="45"/>
  <c r="F22" i="45"/>
  <c r="G22" i="45"/>
  <c r="H22" i="45"/>
  <c r="I22" i="45"/>
  <c r="J22" i="45"/>
  <c r="K22" i="45"/>
  <c r="L22" i="45"/>
  <c r="M22" i="45"/>
  <c r="N22" i="45"/>
  <c r="O22" i="45"/>
  <c r="P22" i="45"/>
  <c r="Q22" i="45"/>
  <c r="C24" i="45"/>
  <c r="D24" i="45"/>
  <c r="E24" i="45"/>
  <c r="E24" i="8" s="1"/>
  <c r="F24" i="45"/>
  <c r="G24" i="45"/>
  <c r="H24" i="45"/>
  <c r="I24" i="45"/>
  <c r="J24" i="45"/>
  <c r="K24" i="45"/>
  <c r="L24" i="45"/>
  <c r="L24" i="8" s="1"/>
  <c r="M24" i="45"/>
  <c r="M24" i="8" s="1"/>
  <c r="N24" i="45"/>
  <c r="O24" i="45"/>
  <c r="P24" i="45"/>
  <c r="Q24" i="45"/>
  <c r="C25" i="45"/>
  <c r="D25" i="45"/>
  <c r="J26" i="9" s="1"/>
  <c r="E25" i="45"/>
  <c r="F25" i="45"/>
  <c r="G25" i="45"/>
  <c r="H25" i="45"/>
  <c r="I25" i="45"/>
  <c r="J25" i="45"/>
  <c r="K25" i="45"/>
  <c r="L25" i="45"/>
  <c r="M25" i="45"/>
  <c r="N25" i="45"/>
  <c r="O25" i="45"/>
  <c r="P25" i="45"/>
  <c r="Q25" i="45"/>
  <c r="C26" i="45"/>
  <c r="D26" i="45"/>
  <c r="J27" i="9" s="1"/>
  <c r="E26" i="45"/>
  <c r="F26" i="45"/>
  <c r="G26" i="45"/>
  <c r="H26" i="45"/>
  <c r="I26" i="45"/>
  <c r="J26" i="45"/>
  <c r="K26" i="45"/>
  <c r="L26" i="45"/>
  <c r="M26" i="45"/>
  <c r="N26" i="45"/>
  <c r="O26" i="45"/>
  <c r="P26" i="45"/>
  <c r="Q26" i="45"/>
  <c r="C27" i="45"/>
  <c r="D27" i="45"/>
  <c r="J28" i="9" s="1"/>
  <c r="E27" i="45"/>
  <c r="F27" i="45"/>
  <c r="G27" i="45"/>
  <c r="H27" i="45"/>
  <c r="I27" i="45"/>
  <c r="J27" i="45"/>
  <c r="K27" i="45"/>
  <c r="L27" i="45"/>
  <c r="M27" i="45"/>
  <c r="N27" i="45"/>
  <c r="O27" i="45"/>
  <c r="P27" i="45"/>
  <c r="Q27" i="45"/>
  <c r="C29" i="45"/>
  <c r="D29" i="45"/>
  <c r="J30" i="9" s="1"/>
  <c r="E29" i="45"/>
  <c r="F29" i="45"/>
  <c r="G29" i="45"/>
  <c r="H29" i="45"/>
  <c r="I29" i="45"/>
  <c r="J29" i="45"/>
  <c r="K29" i="45"/>
  <c r="L29" i="45"/>
  <c r="M29" i="45"/>
  <c r="N29" i="45"/>
  <c r="O29" i="45"/>
  <c r="P29" i="45"/>
  <c r="Q29" i="45"/>
  <c r="C30" i="45"/>
  <c r="D30" i="45"/>
  <c r="J31" i="9" s="1"/>
  <c r="E30" i="45"/>
  <c r="F30" i="45"/>
  <c r="G30" i="45"/>
  <c r="H30" i="45"/>
  <c r="I30" i="45"/>
  <c r="J30" i="45"/>
  <c r="K30" i="45"/>
  <c r="L30" i="45"/>
  <c r="M30" i="45"/>
  <c r="N30" i="45"/>
  <c r="O30" i="45"/>
  <c r="P30" i="45"/>
  <c r="Q30" i="45"/>
  <c r="Q7" i="45"/>
  <c r="D7" i="45"/>
  <c r="J8" i="9" s="1"/>
  <c r="E7" i="45"/>
  <c r="F7" i="45"/>
  <c r="G7" i="45"/>
  <c r="H7" i="45"/>
  <c r="I7" i="45"/>
  <c r="J7" i="45"/>
  <c r="K7" i="45"/>
  <c r="L7" i="45"/>
  <c r="M7" i="45"/>
  <c r="N7" i="45"/>
  <c r="O7" i="45"/>
  <c r="P7" i="45"/>
  <c r="C7" i="45"/>
  <c r="C24" i="8" l="1"/>
  <c r="K24" i="8"/>
  <c r="H28" i="36"/>
  <c r="G28" i="36"/>
  <c r="D28" i="36"/>
  <c r="C28" i="36"/>
  <c r="N24" i="8"/>
  <c r="F24" i="8"/>
  <c r="P31" i="45"/>
  <c r="H31" i="45"/>
  <c r="O31" i="45"/>
  <c r="G31" i="45"/>
  <c r="N31" i="45"/>
  <c r="F31" i="45"/>
  <c r="M31" i="45"/>
  <c r="E31" i="45"/>
  <c r="L31" i="45"/>
  <c r="D31" i="45"/>
  <c r="I31" i="45"/>
  <c r="K31" i="45"/>
  <c r="C31" i="45"/>
  <c r="Q31" i="45"/>
  <c r="J31" i="45"/>
  <c r="O24" i="8"/>
  <c r="G24" i="8"/>
  <c r="L11" i="8"/>
  <c r="Q24" i="8"/>
  <c r="I24" i="8"/>
  <c r="P14" i="8"/>
  <c r="K35" i="9"/>
  <c r="P24" i="8"/>
  <c r="H24" i="8"/>
  <c r="J24" i="8"/>
  <c r="Q14" i="8"/>
  <c r="J25" i="9"/>
  <c r="K25" i="9" s="1"/>
  <c r="D24" i="8"/>
  <c r="D12" i="36"/>
  <c r="D23" i="36"/>
  <c r="G23" i="36"/>
  <c r="G12" i="36"/>
  <c r="H23" i="36"/>
  <c r="H12" i="36"/>
  <c r="I12" i="36"/>
  <c r="I23" i="36"/>
  <c r="C23" i="36"/>
  <c r="C12" i="36"/>
  <c r="K34" i="9"/>
  <c r="J14" i="9"/>
  <c r="K14" i="9" s="1"/>
  <c r="D13" i="8"/>
  <c r="H19" i="8"/>
  <c r="K36" i="9"/>
  <c r="C31" i="7"/>
  <c r="Q31" i="7"/>
  <c r="I31" i="7"/>
  <c r="P31" i="7"/>
  <c r="O31" i="7"/>
  <c r="G31" i="7"/>
  <c r="L31" i="7"/>
  <c r="H31" i="7"/>
  <c r="N31" i="7"/>
  <c r="F31" i="7"/>
  <c r="D31" i="7"/>
  <c r="K31" i="7"/>
  <c r="J31" i="7"/>
  <c r="M31" i="7"/>
  <c r="E31" i="7"/>
  <c r="J7" i="9"/>
  <c r="K16" i="9"/>
  <c r="K28" i="9"/>
  <c r="K20" i="9"/>
  <c r="K11" i="9"/>
  <c r="K21" i="9"/>
  <c r="K12" i="9"/>
  <c r="K30" i="9"/>
  <c r="K22" i="9"/>
  <c r="K31" i="9"/>
  <c r="K23" i="9"/>
  <c r="K15" i="9"/>
  <c r="K26" i="9"/>
  <c r="K17" i="9"/>
  <c r="K8" i="9"/>
  <c r="K27" i="9"/>
  <c r="K18" i="9"/>
  <c r="K9" i="9"/>
  <c r="K19" i="9"/>
  <c r="K10" i="9"/>
  <c r="J32" i="9" l="1"/>
  <c r="E12" i="36"/>
  <c r="E23" i="36"/>
  <c r="K7" i="9"/>
  <c r="K32" i="9" s="1"/>
  <c r="K28" i="36" s="1"/>
  <c r="J28" i="36" l="1"/>
  <c r="J12" i="36"/>
  <c r="L24" i="9"/>
  <c r="L13" i="9"/>
  <c r="J23" i="36"/>
  <c r="K23" i="36"/>
  <c r="K12" i="36"/>
  <c r="Q36" i="68"/>
  <c r="P36" i="68"/>
  <c r="O36" i="68"/>
  <c r="N36" i="68"/>
  <c r="M36" i="68"/>
  <c r="L36" i="68"/>
  <c r="K36" i="68"/>
  <c r="J36" i="68"/>
  <c r="I36" i="68"/>
  <c r="H36" i="68"/>
  <c r="G36" i="68"/>
  <c r="F36" i="68"/>
  <c r="E36" i="68"/>
  <c r="D36" i="68"/>
  <c r="C36" i="68"/>
  <c r="Q36" i="67"/>
  <c r="P36" i="67"/>
  <c r="O36" i="67"/>
  <c r="N36" i="67"/>
  <c r="M36" i="67"/>
  <c r="L36" i="67"/>
  <c r="K36" i="67"/>
  <c r="J36" i="67"/>
  <c r="I36" i="67"/>
  <c r="H36" i="67"/>
  <c r="G36" i="67"/>
  <c r="F36" i="67"/>
  <c r="E36" i="67"/>
  <c r="D36" i="67"/>
  <c r="Q36" i="65"/>
  <c r="P36" i="65"/>
  <c r="O36" i="65"/>
  <c r="N36" i="65"/>
  <c r="M36" i="65"/>
  <c r="L36" i="65"/>
  <c r="K36" i="65"/>
  <c r="J36" i="65"/>
  <c r="I36" i="65"/>
  <c r="H36" i="65"/>
  <c r="G36" i="65"/>
  <c r="F36" i="65"/>
  <c r="E36" i="65"/>
  <c r="D36" i="65"/>
  <c r="C36" i="65"/>
  <c r="N44" i="47" l="1"/>
  <c r="F44" i="47"/>
  <c r="E44" i="47"/>
  <c r="M44" i="47"/>
  <c r="L44" i="47"/>
  <c r="D44" i="47"/>
  <c r="C44" i="47"/>
  <c r="K44" i="47"/>
  <c r="P44" i="47"/>
  <c r="O44" i="47"/>
  <c r="G44" i="47"/>
  <c r="J44" i="47"/>
  <c r="I44" i="47"/>
  <c r="H44" i="47"/>
  <c r="Q10" i="47"/>
  <c r="Q12" i="47"/>
  <c r="Q7" i="47"/>
  <c r="Q8" i="47"/>
  <c r="Q11" i="47"/>
  <c r="Q9" i="47"/>
  <c r="C7" i="48" l="1"/>
  <c r="C18" i="48"/>
  <c r="C28" i="48"/>
  <c r="C39" i="48"/>
  <c r="C24" i="48"/>
  <c r="C42" i="48"/>
  <c r="C33" i="48"/>
  <c r="C25" i="48"/>
  <c r="C20" i="48"/>
  <c r="C17" i="48"/>
  <c r="C16" i="48"/>
  <c r="C22" i="48"/>
  <c r="C40" i="48"/>
  <c r="C13" i="48"/>
  <c r="C30" i="48"/>
  <c r="C31" i="48"/>
  <c r="C19" i="48"/>
  <c r="C34" i="48"/>
  <c r="C37" i="48"/>
  <c r="C36" i="48"/>
  <c r="C41" i="48"/>
  <c r="C43" i="48"/>
  <c r="C14" i="48"/>
  <c r="C23" i="48"/>
  <c r="C26" i="48"/>
  <c r="C15" i="48"/>
  <c r="C29" i="48"/>
  <c r="C32" i="48"/>
  <c r="C38" i="48"/>
  <c r="C21" i="48"/>
  <c r="C27" i="48"/>
  <c r="C35" i="48"/>
  <c r="D38" i="48"/>
  <c r="D30" i="48"/>
  <c r="D22" i="48"/>
  <c r="D39" i="48"/>
  <c r="D31" i="48"/>
  <c r="D23" i="48"/>
  <c r="D40" i="48"/>
  <c r="D32" i="48"/>
  <c r="D24" i="48"/>
  <c r="D41" i="48"/>
  <c r="D33" i="48"/>
  <c r="D25" i="48"/>
  <c r="D42" i="48"/>
  <c r="D34" i="48"/>
  <c r="D26" i="48"/>
  <c r="D43" i="48"/>
  <c r="D35" i="48"/>
  <c r="D27" i="48"/>
  <c r="D36" i="48"/>
  <c r="D28" i="48"/>
  <c r="D20" i="48"/>
  <c r="D14" i="48"/>
  <c r="D17" i="48"/>
  <c r="D15" i="48"/>
  <c r="D19" i="48"/>
  <c r="D37" i="48"/>
  <c r="D18" i="48"/>
  <c r="D16" i="48"/>
  <c r="D29" i="48"/>
  <c r="D21" i="48"/>
  <c r="D13" i="48"/>
  <c r="I43" i="48"/>
  <c r="I35" i="48"/>
  <c r="I27" i="48"/>
  <c r="I19" i="48"/>
  <c r="I36" i="48"/>
  <c r="I28" i="48"/>
  <c r="I20" i="48"/>
  <c r="I37" i="48"/>
  <c r="I29" i="48"/>
  <c r="I38" i="48"/>
  <c r="I30" i="48"/>
  <c r="I22" i="48"/>
  <c r="I39" i="48"/>
  <c r="I31" i="48"/>
  <c r="I23" i="48"/>
  <c r="I40" i="48"/>
  <c r="I32" i="48"/>
  <c r="I24" i="48"/>
  <c r="I41" i="48"/>
  <c r="I33" i="48"/>
  <c r="I25" i="48"/>
  <c r="I21" i="48"/>
  <c r="I34" i="48"/>
  <c r="I14" i="48"/>
  <c r="I17" i="48"/>
  <c r="I16" i="48"/>
  <c r="I26" i="48"/>
  <c r="I13" i="48"/>
  <c r="I18" i="48"/>
  <c r="I42" i="48"/>
  <c r="I15" i="48"/>
  <c r="L38" i="48"/>
  <c r="L30" i="48"/>
  <c r="L22" i="48"/>
  <c r="L39" i="48"/>
  <c r="L31" i="48"/>
  <c r="L23" i="48"/>
  <c r="L15" i="48"/>
  <c r="L40" i="48"/>
  <c r="L32" i="48"/>
  <c r="L24" i="48"/>
  <c r="L41" i="48"/>
  <c r="L33" i="48"/>
  <c r="L25" i="48"/>
  <c r="L42" i="48"/>
  <c r="L34" i="48"/>
  <c r="L26" i="48"/>
  <c r="L43" i="48"/>
  <c r="L35" i="48"/>
  <c r="L27" i="48"/>
  <c r="L36" i="48"/>
  <c r="L28" i="48"/>
  <c r="L18" i="48"/>
  <c r="L14" i="48"/>
  <c r="L13" i="48"/>
  <c r="L16" i="48"/>
  <c r="L20" i="48"/>
  <c r="L17" i="48"/>
  <c r="L29" i="48"/>
  <c r="L37" i="48"/>
  <c r="L19" i="48"/>
  <c r="L21" i="48"/>
  <c r="J36" i="48"/>
  <c r="J28" i="48"/>
  <c r="J20" i="48"/>
  <c r="J37" i="48"/>
  <c r="J29" i="48"/>
  <c r="J21" i="48"/>
  <c r="J38" i="48"/>
  <c r="J30" i="48"/>
  <c r="J22" i="48"/>
  <c r="J39" i="48"/>
  <c r="J31" i="48"/>
  <c r="J23" i="48"/>
  <c r="J40" i="48"/>
  <c r="J32" i="48"/>
  <c r="J24" i="48"/>
  <c r="J41" i="48"/>
  <c r="J33" i="48"/>
  <c r="J25" i="48"/>
  <c r="J42" i="48"/>
  <c r="J34" i="48"/>
  <c r="J26" i="48"/>
  <c r="J27" i="48"/>
  <c r="J16" i="48"/>
  <c r="J13" i="48"/>
  <c r="J35" i="48"/>
  <c r="J43" i="48"/>
  <c r="J18" i="48"/>
  <c r="J14" i="48"/>
  <c r="J15" i="48"/>
  <c r="J19" i="48"/>
  <c r="J17" i="48"/>
  <c r="M39" i="48"/>
  <c r="M31" i="48"/>
  <c r="M23" i="48"/>
  <c r="M15" i="48"/>
  <c r="M40" i="48"/>
  <c r="M32" i="48"/>
  <c r="M24" i="48"/>
  <c r="M16" i="48"/>
  <c r="M41" i="48"/>
  <c r="M33" i="48"/>
  <c r="M25" i="48"/>
  <c r="M42" i="48"/>
  <c r="M34" i="48"/>
  <c r="M26" i="48"/>
  <c r="M43" i="48"/>
  <c r="M35" i="48"/>
  <c r="M27" i="48"/>
  <c r="M36" i="48"/>
  <c r="M28" i="48"/>
  <c r="M37" i="48"/>
  <c r="M29" i="48"/>
  <c r="M20" i="48"/>
  <c r="M13" i="48"/>
  <c r="M18" i="48"/>
  <c r="M30" i="48"/>
  <c r="M22" i="48"/>
  <c r="M17" i="48"/>
  <c r="M38" i="48"/>
  <c r="M19" i="48"/>
  <c r="M21" i="48"/>
  <c r="M14" i="48"/>
  <c r="G41" i="48"/>
  <c r="G33" i="48"/>
  <c r="G25" i="48"/>
  <c r="G17" i="48"/>
  <c r="G42" i="48"/>
  <c r="G34" i="48"/>
  <c r="G26" i="48"/>
  <c r="G18" i="48"/>
  <c r="G43" i="48"/>
  <c r="G35" i="48"/>
  <c r="G27" i="48"/>
  <c r="G36" i="48"/>
  <c r="G28" i="48"/>
  <c r="G37" i="48"/>
  <c r="G29" i="48"/>
  <c r="G38" i="48"/>
  <c r="G30" i="48"/>
  <c r="G39" i="48"/>
  <c r="G31" i="48"/>
  <c r="G23" i="48"/>
  <c r="G40" i="48"/>
  <c r="G19" i="48"/>
  <c r="G16" i="48"/>
  <c r="G21" i="48"/>
  <c r="G22" i="48"/>
  <c r="G15" i="48"/>
  <c r="G13" i="48"/>
  <c r="G20" i="48"/>
  <c r="G14" i="48"/>
  <c r="G24" i="48"/>
  <c r="G32" i="48"/>
  <c r="E39" i="48"/>
  <c r="E31" i="48"/>
  <c r="E23" i="48"/>
  <c r="E40" i="48"/>
  <c r="E32" i="48"/>
  <c r="E24" i="48"/>
  <c r="E16" i="48"/>
  <c r="E41" i="48"/>
  <c r="E33" i="48"/>
  <c r="E25" i="48"/>
  <c r="E42" i="48"/>
  <c r="E34" i="48"/>
  <c r="E26" i="48"/>
  <c r="E43" i="48"/>
  <c r="E35" i="48"/>
  <c r="E27" i="48"/>
  <c r="E36" i="48"/>
  <c r="E28" i="48"/>
  <c r="E37" i="48"/>
  <c r="E29" i="48"/>
  <c r="E17" i="48"/>
  <c r="E15" i="48"/>
  <c r="E13" i="48"/>
  <c r="E19" i="48"/>
  <c r="E30" i="48"/>
  <c r="E14" i="48"/>
  <c r="E38" i="48"/>
  <c r="E22" i="48"/>
  <c r="E21" i="48"/>
  <c r="E18" i="48"/>
  <c r="E20" i="48"/>
  <c r="H42" i="48"/>
  <c r="H34" i="48"/>
  <c r="H26" i="48"/>
  <c r="H18" i="48"/>
  <c r="H43" i="48"/>
  <c r="H35" i="48"/>
  <c r="H27" i="48"/>
  <c r="H19" i="48"/>
  <c r="H36" i="48"/>
  <c r="H28" i="48"/>
  <c r="H37" i="48"/>
  <c r="H29" i="48"/>
  <c r="H38" i="48"/>
  <c r="H30" i="48"/>
  <c r="H22" i="48"/>
  <c r="H39" i="48"/>
  <c r="H31" i="48"/>
  <c r="H23" i="48"/>
  <c r="H40" i="48"/>
  <c r="H32" i="48"/>
  <c r="H24" i="48"/>
  <c r="H41" i="48"/>
  <c r="H21" i="48"/>
  <c r="H16" i="48"/>
  <c r="H13" i="48"/>
  <c r="H25" i="48"/>
  <c r="H20" i="48"/>
  <c r="H14" i="48"/>
  <c r="H33" i="48"/>
  <c r="H15" i="48"/>
  <c r="H17" i="48"/>
  <c r="O41" i="48"/>
  <c r="O33" i="48"/>
  <c r="O25" i="48"/>
  <c r="O17" i="48"/>
  <c r="O42" i="48"/>
  <c r="O34" i="48"/>
  <c r="O26" i="48"/>
  <c r="O18" i="48"/>
  <c r="O43" i="48"/>
  <c r="O35" i="48"/>
  <c r="O27" i="48"/>
  <c r="O36" i="48"/>
  <c r="O28" i="48"/>
  <c r="O37" i="48"/>
  <c r="O29" i="48"/>
  <c r="O21" i="48"/>
  <c r="O38" i="48"/>
  <c r="O30" i="48"/>
  <c r="O39" i="48"/>
  <c r="O31" i="48"/>
  <c r="O23" i="48"/>
  <c r="O15" i="48"/>
  <c r="O22" i="48"/>
  <c r="O20" i="48"/>
  <c r="O19" i="48"/>
  <c r="O32" i="48"/>
  <c r="O13" i="48"/>
  <c r="O24" i="48"/>
  <c r="O16" i="48"/>
  <c r="O14" i="48"/>
  <c r="O40" i="48"/>
  <c r="F40" i="48"/>
  <c r="F32" i="48"/>
  <c r="F24" i="48"/>
  <c r="F16" i="48"/>
  <c r="F41" i="48"/>
  <c r="F33" i="48"/>
  <c r="F25" i="48"/>
  <c r="F17" i="48"/>
  <c r="F42" i="48"/>
  <c r="F34" i="48"/>
  <c r="F26" i="48"/>
  <c r="F43" i="48"/>
  <c r="F35" i="48"/>
  <c r="F27" i="48"/>
  <c r="F36" i="48"/>
  <c r="F28" i="48"/>
  <c r="F37" i="48"/>
  <c r="F29" i="48"/>
  <c r="F38" i="48"/>
  <c r="F30" i="48"/>
  <c r="F22" i="48"/>
  <c r="F23" i="48"/>
  <c r="F31" i="48"/>
  <c r="F19" i="48"/>
  <c r="F13" i="48"/>
  <c r="F39" i="48"/>
  <c r="F21" i="48"/>
  <c r="F20" i="48"/>
  <c r="F15" i="48"/>
  <c r="F18" i="48"/>
  <c r="F14" i="48"/>
  <c r="K18" i="48"/>
  <c r="K19" i="48"/>
  <c r="K36" i="48"/>
  <c r="K16" i="48"/>
  <c r="K28" i="48"/>
  <c r="K27" i="48"/>
  <c r="K30" i="48"/>
  <c r="K21" i="48"/>
  <c r="K33" i="48"/>
  <c r="K25" i="48"/>
  <c r="K29" i="48"/>
  <c r="K41" i="48"/>
  <c r="K14" i="48"/>
  <c r="K39" i="48"/>
  <c r="K42" i="48"/>
  <c r="K32" i="48"/>
  <c r="K13" i="48"/>
  <c r="K38" i="48"/>
  <c r="K40" i="48"/>
  <c r="K15" i="48"/>
  <c r="K22" i="48"/>
  <c r="K17" i="48"/>
  <c r="K31" i="48"/>
  <c r="K24" i="48"/>
  <c r="K34" i="48"/>
  <c r="K35" i="48"/>
  <c r="K20" i="48"/>
  <c r="K43" i="48"/>
  <c r="K37" i="48"/>
  <c r="K23" i="48"/>
  <c r="K26" i="48"/>
  <c r="P42" i="48"/>
  <c r="P34" i="48"/>
  <c r="P26" i="48"/>
  <c r="P18" i="48"/>
  <c r="P43" i="48"/>
  <c r="P35" i="48"/>
  <c r="P27" i="48"/>
  <c r="P19" i="48"/>
  <c r="P36" i="48"/>
  <c r="P28" i="48"/>
  <c r="P37" i="48"/>
  <c r="P29" i="48"/>
  <c r="P21" i="48"/>
  <c r="P38" i="48"/>
  <c r="P30" i="48"/>
  <c r="P22" i="48"/>
  <c r="P39" i="48"/>
  <c r="P31" i="48"/>
  <c r="P23" i="48"/>
  <c r="P40" i="48"/>
  <c r="P32" i="48"/>
  <c r="P24" i="48"/>
  <c r="P20" i="48"/>
  <c r="P17" i="48"/>
  <c r="P25" i="48"/>
  <c r="P15" i="48"/>
  <c r="P13" i="48"/>
  <c r="P33" i="48"/>
  <c r="P16" i="48"/>
  <c r="P14" i="48"/>
  <c r="P41" i="48"/>
  <c r="N40" i="48"/>
  <c r="N32" i="48"/>
  <c r="N24" i="48"/>
  <c r="N16" i="48"/>
  <c r="N41" i="48"/>
  <c r="N33" i="48"/>
  <c r="N25" i="48"/>
  <c r="N17" i="48"/>
  <c r="N42" i="48"/>
  <c r="N34" i="48"/>
  <c r="N26" i="48"/>
  <c r="N43" i="48"/>
  <c r="N35" i="48"/>
  <c r="N27" i="48"/>
  <c r="N36" i="48"/>
  <c r="N28" i="48"/>
  <c r="N37" i="48"/>
  <c r="N29" i="48"/>
  <c r="N38" i="48"/>
  <c r="N30" i="48"/>
  <c r="N22" i="48"/>
  <c r="N31" i="48"/>
  <c r="N20" i="48"/>
  <c r="N39" i="48"/>
  <c r="N15" i="48"/>
  <c r="N19" i="48"/>
  <c r="N23" i="48"/>
  <c r="N14" i="48"/>
  <c r="N18" i="48"/>
  <c r="N21" i="48"/>
  <c r="N13" i="48"/>
  <c r="Q44" i="47"/>
  <c r="Q19" i="8"/>
  <c r="Q14" i="48" l="1"/>
  <c r="Q18" i="48"/>
  <c r="Q15" i="48"/>
  <c r="R15" i="47"/>
  <c r="R36" i="47"/>
  <c r="R19" i="47"/>
  <c r="Q36" i="48"/>
  <c r="Q19" i="48"/>
  <c r="R16" i="47"/>
  <c r="Q16" i="48"/>
  <c r="Q20" i="48"/>
  <c r="R18" i="47"/>
  <c r="R28" i="47"/>
  <c r="R13" i="47"/>
  <c r="Q17" i="48"/>
  <c r="R14" i="47"/>
  <c r="Q13" i="48"/>
  <c r="R20" i="47"/>
  <c r="R17" i="47"/>
  <c r="Q28" i="48"/>
  <c r="R30" i="47"/>
  <c r="R32" i="47"/>
  <c r="R29" i="47"/>
  <c r="R37" i="47"/>
  <c r="R31" i="47"/>
  <c r="R22" i="47"/>
  <c r="Q38" i="48"/>
  <c r="Q40" i="48"/>
  <c r="Q30" i="48"/>
  <c r="Q32" i="48"/>
  <c r="Q29" i="48"/>
  <c r="Q37" i="48"/>
  <c r="Q31" i="48"/>
  <c r="Q22" i="48"/>
  <c r="R40" i="47"/>
  <c r="R42" i="47"/>
  <c r="R35" i="47"/>
  <c r="R26" i="47"/>
  <c r="R43" i="47"/>
  <c r="R24" i="47"/>
  <c r="R39" i="47"/>
  <c r="Q34" i="48"/>
  <c r="Q42" i="48"/>
  <c r="Q35" i="48"/>
  <c r="Q26" i="48"/>
  <c r="Q43" i="48"/>
  <c r="Q24" i="48"/>
  <c r="R34" i="47"/>
  <c r="Q33" i="48"/>
  <c r="R41" i="47"/>
  <c r="R21" i="47"/>
  <c r="R23" i="47"/>
  <c r="R25" i="47"/>
  <c r="R27" i="47"/>
  <c r="R33" i="47"/>
  <c r="Q39" i="48"/>
  <c r="Q41" i="48"/>
  <c r="Q21" i="48"/>
  <c r="Q23" i="48"/>
  <c r="Q25" i="48"/>
  <c r="Q27" i="48"/>
  <c r="R38" i="47"/>
  <c r="C19" i="8"/>
  <c r="P19" i="8"/>
  <c r="O19" i="8"/>
  <c r="N19" i="8"/>
  <c r="M19" i="8"/>
  <c r="L19" i="8"/>
  <c r="K19" i="8"/>
  <c r="J19" i="8"/>
  <c r="I19" i="8"/>
  <c r="G19" i="8"/>
  <c r="F19" i="8"/>
  <c r="E19" i="8"/>
  <c r="D19" i="8"/>
  <c r="N50" i="3" l="1"/>
  <c r="N51" i="3" s="1"/>
  <c r="Q51" i="50" l="1"/>
  <c r="Q50" i="47" l="1"/>
  <c r="Q48" i="47" l="1"/>
  <c r="M51" i="47" l="1"/>
  <c r="M50" i="48" s="1"/>
  <c r="E51" i="47"/>
  <c r="E50" i="48" s="1"/>
  <c r="F51" i="47"/>
  <c r="F50" i="48" s="1"/>
  <c r="N51" i="47"/>
  <c r="N50" i="48" s="1"/>
  <c r="G51" i="47"/>
  <c r="G50" i="48" s="1"/>
  <c r="O51" i="47"/>
  <c r="O50" i="48" s="1"/>
  <c r="H51" i="47"/>
  <c r="H50" i="48" s="1"/>
  <c r="P51" i="47"/>
  <c r="P50" i="48" s="1"/>
  <c r="I51" i="47"/>
  <c r="I50" i="48" s="1"/>
  <c r="J51" i="47"/>
  <c r="J50" i="48" s="1"/>
  <c r="C51" i="47"/>
  <c r="C50" i="48" s="1"/>
  <c r="K51" i="47"/>
  <c r="K50" i="48" s="1"/>
  <c r="D51" i="47"/>
  <c r="D50" i="48" s="1"/>
  <c r="L51" i="47"/>
  <c r="L50" i="48" s="1"/>
  <c r="Q47" i="47"/>
  <c r="Q49" i="47"/>
  <c r="P48" i="48" l="1"/>
  <c r="O48" i="48"/>
  <c r="Q51" i="47"/>
  <c r="R46" i="47" l="1"/>
  <c r="R50" i="47"/>
  <c r="Q50" i="48"/>
  <c r="R48" i="47"/>
  <c r="Q48" i="48"/>
  <c r="Q43" i="57" l="1"/>
  <c r="P52" i="57"/>
  <c r="O52" i="57"/>
  <c r="N52" i="57"/>
  <c r="M52" i="57"/>
  <c r="L52" i="57"/>
  <c r="J52" i="57"/>
  <c r="I52" i="57"/>
  <c r="H52" i="57"/>
  <c r="G52" i="57"/>
  <c r="F52" i="57"/>
  <c r="E52" i="57"/>
  <c r="D52" i="57"/>
  <c r="C52" i="57"/>
  <c r="Q43" i="49"/>
  <c r="R49" i="47"/>
  <c r="O47" i="48"/>
  <c r="N48" i="48"/>
  <c r="M48" i="48"/>
  <c r="L48" i="48"/>
  <c r="K48" i="48"/>
  <c r="J48" i="48"/>
  <c r="I48" i="48"/>
  <c r="H48" i="48"/>
  <c r="F48" i="48"/>
  <c r="D48" i="48"/>
  <c r="R8" i="47"/>
  <c r="Q52" i="57" l="1"/>
  <c r="K52" i="57"/>
  <c r="M7" i="48"/>
  <c r="C48" i="48"/>
  <c r="C47" i="48"/>
  <c r="E47" i="48"/>
  <c r="E48" i="48"/>
  <c r="G47" i="48"/>
  <c r="G48" i="48"/>
  <c r="R47" i="47"/>
  <c r="I8" i="48"/>
  <c r="M12" i="48"/>
  <c r="R9" i="47"/>
  <c r="E10" i="48"/>
  <c r="C12" i="48"/>
  <c r="O9" i="48"/>
  <c r="F9" i="48"/>
  <c r="J8" i="48"/>
  <c r="J9" i="48"/>
  <c r="F12" i="48"/>
  <c r="K9" i="48"/>
  <c r="F11" i="48"/>
  <c r="N7" i="48"/>
  <c r="J11" i="48"/>
  <c r="N12" i="48"/>
  <c r="F7" i="48"/>
  <c r="C8" i="48"/>
  <c r="N8" i="48"/>
  <c r="G10" i="48"/>
  <c r="N11" i="48"/>
  <c r="G12" i="48"/>
  <c r="J7" i="48"/>
  <c r="F8" i="48"/>
  <c r="O8" i="48"/>
  <c r="N9" i="48"/>
  <c r="K10" i="48"/>
  <c r="Q11" i="48"/>
  <c r="J12" i="48"/>
  <c r="D12" i="48"/>
  <c r="D8" i="48"/>
  <c r="L12" i="48"/>
  <c r="L8" i="48"/>
  <c r="J47" i="48"/>
  <c r="J46" i="48"/>
  <c r="D9" i="48"/>
  <c r="P10" i="48"/>
  <c r="L11" i="48"/>
  <c r="E9" i="48"/>
  <c r="Q9" i="48"/>
  <c r="R11" i="47"/>
  <c r="R7" i="47"/>
  <c r="P9" i="48"/>
  <c r="L10" i="48"/>
  <c r="H11" i="48"/>
  <c r="M11" i="48"/>
  <c r="R10" i="47"/>
  <c r="D47" i="48"/>
  <c r="D49" i="48"/>
  <c r="D46" i="48"/>
  <c r="H47" i="48"/>
  <c r="H49" i="48"/>
  <c r="L47" i="48"/>
  <c r="L49" i="48"/>
  <c r="L46" i="48"/>
  <c r="P47" i="48"/>
  <c r="P46" i="48"/>
  <c r="P49" i="48"/>
  <c r="E7" i="48"/>
  <c r="P7" i="48"/>
  <c r="K8" i="48"/>
  <c r="Q8" i="48"/>
  <c r="G9" i="48"/>
  <c r="L9" i="48"/>
  <c r="C10" i="48"/>
  <c r="H10" i="48"/>
  <c r="M10" i="48"/>
  <c r="D11" i="48"/>
  <c r="I11" i="48"/>
  <c r="E12" i="48"/>
  <c r="O12" i="48"/>
  <c r="H12" i="48"/>
  <c r="H8" i="48"/>
  <c r="P12" i="48"/>
  <c r="P8" i="48"/>
  <c r="F47" i="48"/>
  <c r="F46" i="48"/>
  <c r="F49" i="48"/>
  <c r="N47" i="48"/>
  <c r="N49" i="48"/>
  <c r="N46" i="48"/>
  <c r="H7" i="48"/>
  <c r="I9" i="48"/>
  <c r="M9" i="48"/>
  <c r="D7" i="48"/>
  <c r="I7" i="48"/>
  <c r="E8" i="48"/>
  <c r="Q10" i="48"/>
  <c r="I12" i="48"/>
  <c r="Q44" i="50"/>
  <c r="R12" i="47"/>
  <c r="C11" i="48"/>
  <c r="G11" i="48"/>
  <c r="G7" i="48"/>
  <c r="K11" i="48"/>
  <c r="K7" i="48"/>
  <c r="O11" i="48"/>
  <c r="O7" i="48"/>
  <c r="E49" i="48"/>
  <c r="E46" i="48"/>
  <c r="I49" i="48"/>
  <c r="I46" i="48"/>
  <c r="I47" i="48"/>
  <c r="M49" i="48"/>
  <c r="M46" i="48"/>
  <c r="M47" i="48"/>
  <c r="Q49" i="48"/>
  <c r="Q46" i="48"/>
  <c r="Q47" i="48"/>
  <c r="L7" i="48"/>
  <c r="Q7" i="48"/>
  <c r="G8" i="48"/>
  <c r="M8" i="48"/>
  <c r="C9" i="48"/>
  <c r="H9" i="48"/>
  <c r="D10" i="48"/>
  <c r="I10" i="48"/>
  <c r="O10" i="48"/>
  <c r="E11" i="48"/>
  <c r="P11" i="48"/>
  <c r="K12" i="48"/>
  <c r="Q12" i="48"/>
  <c r="H46" i="48"/>
  <c r="J49" i="48"/>
  <c r="C46" i="48"/>
  <c r="C49" i="48"/>
  <c r="G46" i="48"/>
  <c r="G49" i="48"/>
  <c r="K46" i="48"/>
  <c r="K49" i="48"/>
  <c r="K47" i="48"/>
  <c r="O46" i="48"/>
  <c r="O49" i="48"/>
  <c r="F10" i="48"/>
  <c r="J10" i="48"/>
  <c r="N10" i="48"/>
  <c r="I44" i="48" l="1"/>
  <c r="M44" i="48"/>
  <c r="L44" i="48"/>
  <c r="C44" i="48"/>
  <c r="N44" i="48"/>
  <c r="D44" i="48"/>
  <c r="Q44" i="48"/>
  <c r="P44" i="48"/>
  <c r="J44" i="48"/>
  <c r="O44" i="48"/>
  <c r="H44" i="48"/>
  <c r="F44" i="48"/>
  <c r="E44" i="48"/>
  <c r="K44" i="48"/>
  <c r="G44" i="48"/>
  <c r="H51" i="48"/>
  <c r="O51" i="48"/>
  <c r="C51" i="48"/>
  <c r="G51" i="48"/>
  <c r="N51" i="48"/>
  <c r="F51" i="48"/>
  <c r="P51" i="48"/>
  <c r="R51" i="47"/>
  <c r="I51" i="48"/>
  <c r="K51" i="48"/>
  <c r="Q51" i="48"/>
  <c r="E51" i="48"/>
  <c r="D51" i="48"/>
  <c r="M51" i="48"/>
  <c r="L51" i="48"/>
  <c r="J51" i="48"/>
  <c r="R44" i="47"/>
  <c r="C20" i="36" l="1"/>
  <c r="H20" i="36" l="1"/>
  <c r="I20" i="36"/>
  <c r="C30" i="36" l="1"/>
  <c r="C29" i="36"/>
  <c r="C27" i="36"/>
  <c r="C26" i="36"/>
  <c r="C25" i="36"/>
  <c r="C24" i="36"/>
  <c r="C22" i="36"/>
  <c r="C21" i="36"/>
  <c r="C19" i="36"/>
  <c r="C18" i="36"/>
  <c r="C17" i="36"/>
  <c r="C16" i="36"/>
  <c r="C15" i="36"/>
  <c r="C14" i="36"/>
  <c r="C13" i="36"/>
  <c r="C11" i="36"/>
  <c r="C10" i="36"/>
  <c r="C9" i="36"/>
  <c r="C8" i="36"/>
  <c r="C6" i="36"/>
  <c r="C7" i="36"/>
  <c r="C31" i="36" l="1"/>
  <c r="Q35" i="8" l="1"/>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G35" i="8" l="1"/>
  <c r="G34" i="8"/>
  <c r="G33" i="8"/>
  <c r="G36" i="45" l="1"/>
  <c r="Q36" i="46"/>
  <c r="P36" i="46"/>
  <c r="O36" i="46"/>
  <c r="N36" i="46"/>
  <c r="M36" i="46"/>
  <c r="L36" i="46"/>
  <c r="K36" i="46"/>
  <c r="J36" i="46"/>
  <c r="I36" i="46"/>
  <c r="H36" i="46"/>
  <c r="G36" i="46"/>
  <c r="F36" i="46"/>
  <c r="E36" i="46"/>
  <c r="D36" i="46"/>
  <c r="C36" i="46"/>
  <c r="Q36" i="45"/>
  <c r="P36" i="45"/>
  <c r="O36" i="45"/>
  <c r="N36" i="45"/>
  <c r="M36" i="45"/>
  <c r="L36" i="45"/>
  <c r="K36" i="45"/>
  <c r="J36" i="45"/>
  <c r="I36" i="45"/>
  <c r="H36" i="45"/>
  <c r="F36" i="45"/>
  <c r="E36" i="45"/>
  <c r="D36" i="45"/>
  <c r="C36" i="45"/>
  <c r="Q36" i="43"/>
  <c r="P36" i="43"/>
  <c r="O36" i="43"/>
  <c r="N36" i="43"/>
  <c r="M36" i="43"/>
  <c r="L36" i="43"/>
  <c r="K36" i="43"/>
  <c r="J36" i="43"/>
  <c r="I36" i="43"/>
  <c r="H36" i="43"/>
  <c r="G36" i="43"/>
  <c r="F36" i="43"/>
  <c r="E36" i="43"/>
  <c r="D36" i="43"/>
  <c r="C36" i="43"/>
  <c r="Q36" i="41"/>
  <c r="P36" i="41"/>
  <c r="O36" i="41"/>
  <c r="N36" i="41"/>
  <c r="M36" i="41"/>
  <c r="L36" i="41"/>
  <c r="K36" i="41"/>
  <c r="J36" i="41"/>
  <c r="I36" i="41"/>
  <c r="H36" i="41"/>
  <c r="G36" i="41"/>
  <c r="F36" i="41"/>
  <c r="E36" i="41"/>
  <c r="D36" i="41"/>
  <c r="C36" i="41"/>
  <c r="I27" i="36" l="1"/>
  <c r="I24" i="36"/>
  <c r="I18" i="36"/>
  <c r="I14" i="36"/>
  <c r="I10" i="36"/>
  <c r="I8" i="36"/>
  <c r="I7" i="36"/>
  <c r="I30" i="36"/>
  <c r="I25" i="36"/>
  <c r="I22" i="36"/>
  <c r="I19" i="36"/>
  <c r="I17" i="36"/>
  <c r="I15" i="36"/>
  <c r="I13" i="36"/>
  <c r="I11" i="36"/>
  <c r="I9" i="36"/>
  <c r="I29" i="36"/>
  <c r="I26" i="36"/>
  <c r="I21" i="36"/>
  <c r="I16" i="36"/>
  <c r="I6" i="36"/>
  <c r="H30" i="36"/>
  <c r="H29" i="36"/>
  <c r="H27" i="36"/>
  <c r="H26" i="36"/>
  <c r="H25" i="36"/>
  <c r="H24" i="36"/>
  <c r="H22" i="36"/>
  <c r="H21" i="36"/>
  <c r="H19" i="36"/>
  <c r="H18" i="36"/>
  <c r="H17" i="36"/>
  <c r="H16" i="36"/>
  <c r="H15" i="36"/>
  <c r="H14" i="36"/>
  <c r="H13" i="36"/>
  <c r="H11" i="36"/>
  <c r="H10" i="36"/>
  <c r="H9" i="36"/>
  <c r="H8" i="36"/>
  <c r="H6" i="36"/>
  <c r="H7" i="36"/>
  <c r="I31" i="36" l="1"/>
  <c r="H31" i="36"/>
  <c r="F36" i="5"/>
  <c r="J36" i="5"/>
  <c r="N36" i="5"/>
  <c r="E36" i="6"/>
  <c r="I36" i="6"/>
  <c r="M36" i="6"/>
  <c r="Q36" i="6"/>
  <c r="D36" i="7"/>
  <c r="H36" i="7"/>
  <c r="L36" i="7"/>
  <c r="P36" i="7"/>
  <c r="G36" i="5"/>
  <c r="O36" i="5"/>
  <c r="J36" i="6"/>
  <c r="I36" i="7"/>
  <c r="M36" i="7"/>
  <c r="C36" i="5"/>
  <c r="K36" i="5"/>
  <c r="F36" i="6"/>
  <c r="N36" i="6"/>
  <c r="E36" i="7"/>
  <c r="Q36" i="7"/>
  <c r="D36" i="5"/>
  <c r="H36" i="5"/>
  <c r="L36" i="5"/>
  <c r="P36" i="5"/>
  <c r="G36" i="6"/>
  <c r="K36" i="6"/>
  <c r="O36" i="6"/>
  <c r="F36" i="7"/>
  <c r="J36" i="7"/>
  <c r="N36" i="7"/>
  <c r="E36" i="5"/>
  <c r="I36" i="5"/>
  <c r="M36" i="5"/>
  <c r="Q36" i="5"/>
  <c r="D36" i="6"/>
  <c r="H36" i="6"/>
  <c r="L36" i="6"/>
  <c r="P36" i="6"/>
  <c r="C36" i="7"/>
  <c r="G36" i="7"/>
  <c r="K36" i="7"/>
  <c r="O36" i="7"/>
  <c r="O38" i="5" l="1"/>
  <c r="M38" i="5"/>
  <c r="N38" i="5"/>
  <c r="P38" i="5"/>
  <c r="J38" i="5"/>
  <c r="G38" i="5"/>
  <c r="E38" i="5"/>
  <c r="F38" i="5"/>
  <c r="I38" i="5"/>
  <c r="L38" i="5"/>
  <c r="H38" i="5"/>
  <c r="Q38" i="5"/>
  <c r="K38" i="5"/>
  <c r="C38" i="5"/>
  <c r="D38" i="5"/>
  <c r="M38" i="6"/>
  <c r="K38" i="6"/>
  <c r="N38" i="6"/>
  <c r="D38" i="6"/>
  <c r="E38" i="6"/>
  <c r="O38" i="6"/>
  <c r="G38" i="6"/>
  <c r="J38" i="6"/>
  <c r="F38" i="6"/>
  <c r="I38" i="6"/>
  <c r="P38" i="6"/>
  <c r="H38" i="6"/>
  <c r="L38" i="6"/>
  <c r="Q38" i="6"/>
  <c r="L36" i="8"/>
  <c r="N36" i="8"/>
  <c r="P36" i="8"/>
  <c r="Q36" i="8"/>
  <c r="E36" i="8"/>
  <c r="I36" i="8"/>
  <c r="D36" i="8"/>
  <c r="K36" i="8"/>
  <c r="F36" i="8"/>
  <c r="M36" i="8"/>
  <c r="H36" i="8"/>
  <c r="O36" i="8"/>
  <c r="J36" i="8"/>
  <c r="G36" i="8" l="1"/>
  <c r="C36" i="8" l="1"/>
  <c r="K37" i="9" l="1"/>
  <c r="J37" i="9"/>
  <c r="I37" i="9"/>
  <c r="H37" i="9"/>
  <c r="G37" i="9"/>
  <c r="E37" i="9"/>
  <c r="D37" i="9"/>
  <c r="L36" i="9" l="1"/>
  <c r="L34" i="9"/>
  <c r="L35" i="9"/>
  <c r="H35" i="36"/>
  <c r="H34" i="36"/>
  <c r="H33" i="36"/>
  <c r="D34" i="36"/>
  <c r="D35" i="36"/>
  <c r="D33" i="36"/>
  <c r="I35" i="36"/>
  <c r="I33" i="36"/>
  <c r="I34" i="36"/>
  <c r="E35" i="36"/>
  <c r="E33" i="36"/>
  <c r="E34" i="36"/>
  <c r="G35" i="36"/>
  <c r="G34" i="36"/>
  <c r="G33" i="36"/>
  <c r="K33" i="36"/>
  <c r="K35" i="36"/>
  <c r="K34" i="36"/>
  <c r="C35" i="36"/>
  <c r="C34" i="36"/>
  <c r="C33" i="36"/>
  <c r="J35" i="36"/>
  <c r="J34" i="36"/>
  <c r="J33" i="36"/>
  <c r="J36" i="36" l="1"/>
  <c r="K36" i="36"/>
  <c r="I36" i="36"/>
  <c r="G36" i="36"/>
  <c r="H36" i="36"/>
  <c r="D36" i="36"/>
  <c r="E36" i="36"/>
  <c r="C36" i="36"/>
  <c r="L37" i="9"/>
  <c r="H8" i="8" l="1"/>
  <c r="L8" i="8"/>
  <c r="P8" i="8"/>
  <c r="E9" i="8"/>
  <c r="I9" i="8"/>
  <c r="M9" i="8"/>
  <c r="Q9" i="8"/>
  <c r="F10" i="8"/>
  <c r="J10" i="8"/>
  <c r="N10" i="8"/>
  <c r="C11" i="8"/>
  <c r="G11" i="8"/>
  <c r="K11" i="8"/>
  <c r="O11" i="8"/>
  <c r="E13" i="8"/>
  <c r="I13" i="8"/>
  <c r="M13" i="8"/>
  <c r="Q13" i="8"/>
  <c r="F14" i="8"/>
  <c r="J14" i="8"/>
  <c r="N14" i="8"/>
  <c r="C15" i="8"/>
  <c r="G15" i="8"/>
  <c r="K15" i="8"/>
  <c r="O15" i="8"/>
  <c r="H16" i="8"/>
  <c r="L16" i="8"/>
  <c r="P16" i="8"/>
  <c r="E17" i="8"/>
  <c r="I17" i="8"/>
  <c r="M17" i="8"/>
  <c r="Q17" i="8"/>
  <c r="F18" i="8"/>
  <c r="J18" i="8"/>
  <c r="N18" i="8"/>
  <c r="C20" i="8"/>
  <c r="G20" i="8"/>
  <c r="K20" i="8"/>
  <c r="O20" i="8"/>
  <c r="H21" i="8"/>
  <c r="L21" i="8"/>
  <c r="P21" i="8"/>
  <c r="E22" i="8"/>
  <c r="I22" i="8"/>
  <c r="M22" i="8"/>
  <c r="Q22" i="8"/>
  <c r="C25" i="8"/>
  <c r="G25" i="8"/>
  <c r="K25" i="8"/>
  <c r="O25" i="8"/>
  <c r="H26" i="8"/>
  <c r="L26" i="8"/>
  <c r="P26" i="8"/>
  <c r="F27" i="8"/>
  <c r="J27" i="8"/>
  <c r="N27" i="8"/>
  <c r="H29" i="8"/>
  <c r="L29" i="8"/>
  <c r="P29" i="8"/>
  <c r="E30" i="8"/>
  <c r="I30" i="8"/>
  <c r="M30" i="8"/>
  <c r="Q30" i="8"/>
  <c r="G30" i="8"/>
  <c r="P6" i="8"/>
  <c r="E8" i="8"/>
  <c r="I8" i="8"/>
  <c r="M8" i="8"/>
  <c r="Q8" i="8"/>
  <c r="F9" i="8"/>
  <c r="J9" i="8"/>
  <c r="N9" i="8"/>
  <c r="C10" i="8"/>
  <c r="G10" i="8"/>
  <c r="K10" i="8"/>
  <c r="O10" i="8"/>
  <c r="H11" i="8"/>
  <c r="P11" i="8"/>
  <c r="F13" i="8"/>
  <c r="J13" i="8"/>
  <c r="N13" i="8"/>
  <c r="C14" i="8"/>
  <c r="G14" i="8"/>
  <c r="K14" i="8"/>
  <c r="O14" i="8"/>
  <c r="H15" i="8"/>
  <c r="L15" i="8"/>
  <c r="P15" i="8"/>
  <c r="E16" i="8"/>
  <c r="I16" i="8"/>
  <c r="M16" i="8"/>
  <c r="Q16" i="8"/>
  <c r="F17" i="8"/>
  <c r="J17" i="8"/>
  <c r="N17" i="8"/>
  <c r="C18" i="8"/>
  <c r="G18" i="8"/>
  <c r="K18" i="8"/>
  <c r="O18" i="8"/>
  <c r="H20" i="8"/>
  <c r="L20" i="8"/>
  <c r="P20" i="8"/>
  <c r="E21" i="8"/>
  <c r="I21" i="8"/>
  <c r="M21" i="8"/>
  <c r="Q21" i="8"/>
  <c r="F22" i="8"/>
  <c r="J22" i="8"/>
  <c r="N22" i="8"/>
  <c r="H25" i="8"/>
  <c r="L25" i="8"/>
  <c r="P25" i="8"/>
  <c r="E26" i="8"/>
  <c r="I26" i="8"/>
  <c r="M26" i="8"/>
  <c r="Q26" i="8"/>
  <c r="C27" i="8"/>
  <c r="G27" i="8"/>
  <c r="K27" i="8"/>
  <c r="O27" i="8"/>
  <c r="E29" i="8"/>
  <c r="I29" i="8"/>
  <c r="M29" i="8"/>
  <c r="Q29" i="8"/>
  <c r="F30" i="8"/>
  <c r="J30" i="8"/>
  <c r="N30" i="8"/>
  <c r="E6" i="8"/>
  <c r="I6" i="8"/>
  <c r="M6" i="8"/>
  <c r="Q6" i="8"/>
  <c r="F8" i="8"/>
  <c r="J8" i="8"/>
  <c r="N8" i="8"/>
  <c r="C9" i="8"/>
  <c r="G9" i="8"/>
  <c r="K9" i="8"/>
  <c r="O9" i="8"/>
  <c r="H10" i="8"/>
  <c r="L10" i="8"/>
  <c r="P10" i="8"/>
  <c r="E11" i="8"/>
  <c r="I11" i="8"/>
  <c r="M11" i="8"/>
  <c r="Q11" i="8"/>
  <c r="C13" i="8"/>
  <c r="G13" i="8"/>
  <c r="K13" i="8"/>
  <c r="O13" i="8"/>
  <c r="H14" i="8"/>
  <c r="L14" i="8"/>
  <c r="E15" i="8"/>
  <c r="I15" i="8"/>
  <c r="M15" i="8"/>
  <c r="Q15" i="8"/>
  <c r="F16" i="8"/>
  <c r="J16" i="8"/>
  <c r="N16" i="8"/>
  <c r="C17" i="8"/>
  <c r="G17" i="8"/>
  <c r="K17" i="8"/>
  <c r="O17" i="8"/>
  <c r="H18" i="8"/>
  <c r="L18" i="8"/>
  <c r="P18" i="8"/>
  <c r="E20" i="8"/>
  <c r="I20" i="8"/>
  <c r="M20" i="8"/>
  <c r="Q20" i="8"/>
  <c r="F21" i="8"/>
  <c r="J21" i="8"/>
  <c r="N21" i="8"/>
  <c r="C22" i="8"/>
  <c r="G22" i="8"/>
  <c r="K22" i="8"/>
  <c r="O22" i="8"/>
  <c r="E25" i="8"/>
  <c r="I25" i="8"/>
  <c r="M25" i="8"/>
  <c r="Q25" i="8"/>
  <c r="F26" i="8"/>
  <c r="J26" i="8"/>
  <c r="N26" i="8"/>
  <c r="H27" i="8"/>
  <c r="L27" i="8"/>
  <c r="P27" i="8"/>
  <c r="F29" i="8"/>
  <c r="J29" i="8"/>
  <c r="N29" i="8"/>
  <c r="C30" i="8"/>
  <c r="K30" i="8"/>
  <c r="O30" i="8"/>
  <c r="K8" i="8"/>
  <c r="O8" i="8"/>
  <c r="H9" i="8"/>
  <c r="L9" i="8"/>
  <c r="P9" i="8"/>
  <c r="E10" i="8"/>
  <c r="I10" i="8"/>
  <c r="M10" i="8"/>
  <c r="Q10" i="8"/>
  <c r="F11" i="8"/>
  <c r="J11" i="8"/>
  <c r="N11" i="8"/>
  <c r="H13" i="8"/>
  <c r="L13" i="8"/>
  <c r="P13" i="8"/>
  <c r="E14" i="8"/>
  <c r="I14" i="8"/>
  <c r="M14" i="8"/>
  <c r="F15" i="8"/>
  <c r="J15" i="8"/>
  <c r="N15" i="8"/>
  <c r="C16" i="8"/>
  <c r="G16" i="8"/>
  <c r="K16" i="8"/>
  <c r="O16" i="8"/>
  <c r="H17" i="8"/>
  <c r="L17" i="8"/>
  <c r="P17" i="8"/>
  <c r="E18" i="8"/>
  <c r="I18" i="8"/>
  <c r="M18" i="8"/>
  <c r="Q18" i="8"/>
  <c r="F20" i="8"/>
  <c r="J20" i="8"/>
  <c r="N20" i="8"/>
  <c r="C21" i="8"/>
  <c r="G21" i="8"/>
  <c r="K21" i="8"/>
  <c r="O21" i="8"/>
  <c r="H22" i="8"/>
  <c r="L22" i="8"/>
  <c r="P22" i="8"/>
  <c r="F25" i="8"/>
  <c r="J25" i="8"/>
  <c r="N25" i="8"/>
  <c r="C26" i="8"/>
  <c r="G26" i="8"/>
  <c r="K26" i="8"/>
  <c r="O26" i="8"/>
  <c r="E27" i="8"/>
  <c r="I27" i="8"/>
  <c r="M27" i="8"/>
  <c r="Q27" i="8"/>
  <c r="C29" i="8"/>
  <c r="G29" i="8"/>
  <c r="K29" i="8"/>
  <c r="O29" i="8"/>
  <c r="H30" i="8"/>
  <c r="L30" i="8"/>
  <c r="P30" i="8"/>
  <c r="D7" i="8"/>
  <c r="H7" i="8"/>
  <c r="L7" i="8"/>
  <c r="P7" i="8"/>
  <c r="D10" i="8"/>
  <c r="D18" i="8"/>
  <c r="D27" i="8"/>
  <c r="E7" i="8"/>
  <c r="M7" i="8"/>
  <c r="Q7" i="8"/>
  <c r="J6" i="8"/>
  <c r="N6" i="8"/>
  <c r="G8" i="8"/>
  <c r="D17" i="8"/>
  <c r="D22" i="8"/>
  <c r="D30" i="8"/>
  <c r="F7" i="8"/>
  <c r="C6" i="8"/>
  <c r="C7" i="8"/>
  <c r="G7" i="8"/>
  <c r="K7" i="8"/>
  <c r="O7" i="8"/>
  <c r="D6" i="8"/>
  <c r="H6" i="8"/>
  <c r="L6" i="8"/>
  <c r="D11" i="8"/>
  <c r="D15" i="8"/>
  <c r="D20" i="8"/>
  <c r="D25" i="8"/>
  <c r="D14" i="8"/>
  <c r="I7" i="8"/>
  <c r="F6" i="8"/>
  <c r="C8" i="8"/>
  <c r="D9" i="8"/>
  <c r="J7" i="8"/>
  <c r="N7" i="8"/>
  <c r="G6" i="8"/>
  <c r="K6" i="8"/>
  <c r="O6" i="8"/>
  <c r="D8" i="8"/>
  <c r="D16" i="8"/>
  <c r="D21" i="8"/>
  <c r="D26" i="8"/>
  <c r="D29" i="8"/>
  <c r="L31" i="8" l="1"/>
  <c r="Q31" i="8"/>
  <c r="M31" i="8"/>
  <c r="D31" i="8"/>
  <c r="I31" i="8"/>
  <c r="E31" i="8"/>
  <c r="P31" i="8"/>
  <c r="O31" i="8"/>
  <c r="N31" i="8"/>
  <c r="K31" i="8"/>
  <c r="F31" i="8"/>
  <c r="J31" i="8"/>
  <c r="H31" i="8"/>
  <c r="G31" i="8"/>
  <c r="C31" i="8"/>
  <c r="G20" i="36"/>
  <c r="E7" i="36"/>
  <c r="E20" i="36"/>
  <c r="J7" i="36"/>
  <c r="J20" i="36"/>
  <c r="D7" i="36"/>
  <c r="D20" i="36"/>
  <c r="G18" i="36"/>
  <c r="G6" i="36"/>
  <c r="G17" i="36"/>
  <c r="G15" i="36"/>
  <c r="G19" i="36"/>
  <c r="G30" i="36"/>
  <c r="G21" i="36"/>
  <c r="G14" i="36"/>
  <c r="G13" i="36"/>
  <c r="G11" i="36"/>
  <c r="G24" i="36"/>
  <c r="G26" i="36"/>
  <c r="G29" i="36"/>
  <c r="G27" i="36"/>
  <c r="G8" i="36"/>
  <c r="G22" i="36"/>
  <c r="G16" i="36"/>
  <c r="G9" i="36"/>
  <c r="G25" i="36"/>
  <c r="G10" i="36"/>
  <c r="D25" i="36"/>
  <c r="D14" i="36"/>
  <c r="D9" i="36"/>
  <c r="D16" i="36"/>
  <c r="D18" i="36"/>
  <c r="D26" i="36"/>
  <c r="D11" i="36"/>
  <c r="D21" i="36"/>
  <c r="D29" i="36"/>
  <c r="D15" i="36"/>
  <c r="D22" i="36"/>
  <c r="D8" i="36"/>
  <c r="D10" i="36"/>
  <c r="D17" i="36"/>
  <c r="G7" i="36"/>
  <c r="D6" i="36"/>
  <c r="D19" i="36"/>
  <c r="D24" i="36"/>
  <c r="E24" i="36"/>
  <c r="E22" i="36"/>
  <c r="E19" i="36"/>
  <c r="E27" i="36"/>
  <c r="E16" i="36"/>
  <c r="E21" i="36"/>
  <c r="E10" i="36"/>
  <c r="E17" i="36"/>
  <c r="E15" i="36"/>
  <c r="E18" i="36"/>
  <c r="E8" i="36"/>
  <c r="E26" i="36"/>
  <c r="E29" i="36"/>
  <c r="E9" i="36"/>
  <c r="E6" i="36"/>
  <c r="E25" i="36"/>
  <c r="E30" i="36"/>
  <c r="E13" i="36"/>
  <c r="E11" i="36"/>
  <c r="E14" i="36"/>
  <c r="D27" i="36"/>
  <c r="D30" i="36"/>
  <c r="D13" i="36"/>
  <c r="J11" i="36"/>
  <c r="J27" i="36"/>
  <c r="J13" i="36"/>
  <c r="J30" i="36"/>
  <c r="J6" i="36"/>
  <c r="J29" i="36"/>
  <c r="J8" i="36"/>
  <c r="J25" i="36"/>
  <c r="J18" i="36"/>
  <c r="J9" i="36"/>
  <c r="J16" i="36"/>
  <c r="J21" i="36"/>
  <c r="J10" i="36"/>
  <c r="J15" i="36"/>
  <c r="J17" i="36"/>
  <c r="J26" i="36"/>
  <c r="J24" i="36"/>
  <c r="J19" i="36"/>
  <c r="J14" i="36"/>
  <c r="J22" i="36"/>
  <c r="J31" i="36" l="1"/>
  <c r="G31" i="36"/>
  <c r="E31" i="36"/>
  <c r="D31" i="36"/>
  <c r="L20" i="9"/>
  <c r="L11" i="9"/>
  <c r="L16" i="9"/>
  <c r="L25" i="9"/>
  <c r="L28" i="9"/>
  <c r="L22" i="9"/>
  <c r="L15" i="9"/>
  <c r="L14" i="9"/>
  <c r="L30" i="9"/>
  <c r="L27" i="9"/>
  <c r="L26" i="9"/>
  <c r="L23" i="9"/>
  <c r="L9" i="9"/>
  <c r="L18" i="9"/>
  <c r="L10" i="9"/>
  <c r="L12" i="9"/>
  <c r="L31" i="9"/>
  <c r="L7" i="9"/>
  <c r="L21" i="9"/>
  <c r="L19" i="9"/>
  <c r="L17" i="9"/>
  <c r="K20" i="36"/>
  <c r="K30" i="36"/>
  <c r="K21" i="36"/>
  <c r="K17" i="36"/>
  <c r="K18" i="36"/>
  <c r="K14" i="36"/>
  <c r="L8" i="9"/>
  <c r="K9" i="36"/>
  <c r="K24" i="36"/>
  <c r="K10" i="36"/>
  <c r="K15" i="36"/>
  <c r="K13" i="36"/>
  <c r="K27" i="36"/>
  <c r="K19" i="36"/>
  <c r="K22" i="36"/>
  <c r="K7" i="36"/>
  <c r="K16" i="36"/>
  <c r="K6" i="36"/>
  <c r="K8" i="36"/>
  <c r="K11" i="36"/>
  <c r="K29" i="36"/>
  <c r="K26" i="36"/>
  <c r="K25" i="36"/>
  <c r="L32" i="9" l="1"/>
  <c r="K31" i="36"/>
</calcChain>
</file>

<file path=xl/sharedStrings.xml><?xml version="1.0" encoding="utf-8"?>
<sst xmlns="http://schemas.openxmlformats.org/spreadsheetml/2006/main" count="2151" uniqueCount="290">
  <si>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</si>
  <si>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</si>
  <si>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</si>
  <si>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</si>
  <si>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</si>
  <si>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</si>
  <si>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</si>
  <si>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</si>
  <si>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</si>
  <si>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</si>
  <si>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</si>
  <si>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</si>
  <si>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</si>
  <si>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</si>
  <si>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</si>
  <si>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</si>
  <si>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</si>
  <si>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</si>
  <si>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</si>
  <si>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</si>
  <si>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</si>
  <si>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</si>
  <si>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</si>
  <si>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</si>
  <si>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</si>
  <si>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</si>
  <si>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</si>
  <si>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</si>
  <si>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</si>
  <si>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</si>
  <si>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</si>
  <si>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</si>
  <si>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</si>
  <si>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</si>
  <si>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</si>
  <si>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</si>
  <si>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</si>
  <si>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</si>
  <si>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</si>
  <si>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</si>
  <si>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</si>
  <si>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</si>
  <si>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</si>
  <si>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</si>
  <si>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</si>
  <si>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</si>
  <si>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</si>
  <si>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</si>
  <si>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</si>
  <si>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</si>
  <si>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</si>
  <si>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</si>
  <si>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</si>
  <si>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</si>
  <si>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</si>
  <si>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</si>
  <si>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</si>
  <si>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</si>
  <si>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</si>
  <si>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</si>
  <si>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</si>
  <si>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</si>
  <si>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</si>
  <si>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</si>
  <si>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</si>
  <si>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</si>
  <si>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</si>
  <si>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</si>
  <si>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</si>
  <si>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</si>
  <si>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</si>
  <si>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</si>
  <si>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</si>
  <si>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</si>
  <si>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</si>
  <si>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</si>
  <si>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</si>
  <si>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</si>
  <si>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</si>
  <si>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</si>
  <si>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</si>
  <si>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Claims</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</si>
  <si>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</si>
  <si>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</si>
  <si>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</si>
  <si>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</si>
  <si>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</si>
  <si>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</si>
  <si>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</si>
  <si>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</si>
  <si>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</si>
  <si>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</si>
  <si>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</si>
  <si>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</si>
  <si>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</si>
  <si>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</si>
  <si>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</si>
  <si>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</si>
  <si>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</si>
  <si>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</si>
  <si>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</si>
  <si>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</si>
  <si>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</si>
  <si>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</si>
  <si>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</si>
  <si>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</si>
  <si>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</si>
  <si>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</si>
  <si>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</si>
  <si>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</si>
  <si>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</si>
  <si>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</si>
  <si>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</si>
  <si>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</si>
  <si>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</si>
  <si>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</si>
  <si>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</si>
  <si>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KENYA ORIENT LIFE ASSURANCE</t>
  </si>
  <si>
    <t>Continued next page</t>
  </si>
  <si>
    <t>PRUDENTIAL LIFE ASSURANCE</t>
  </si>
  <si>
    <t>LIBERTY LIFE ASSURANCE COMPANY</t>
  </si>
  <si>
    <t>BRITAM GENERAL INSURANCE</t>
  </si>
  <si>
    <t xml:space="preserve">Permanent Health </t>
  </si>
  <si>
    <t>PACIS INSURANCE COMPANY</t>
  </si>
  <si>
    <t>TABLE OF CONTENTS</t>
  </si>
  <si>
    <t>Link</t>
  </si>
  <si>
    <t>Description</t>
  </si>
  <si>
    <t>INSURANCE REGULATORY AUTHORITY</t>
  </si>
  <si>
    <t>Quarterly (Unaudited)</t>
  </si>
  <si>
    <t>BRITAM LIFE ASSURANCE</t>
  </si>
  <si>
    <t>SANLAM LIFE ASSURANCE</t>
  </si>
  <si>
    <t xml:space="preserve"> YEAR</t>
  </si>
  <si>
    <t>PIONEER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</si>
  <si>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</si>
  <si>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</si>
  <si>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</si>
  <si>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</si>
  <si>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</si>
  <si>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</si>
  <si>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</si>
  <si>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</si>
  <si>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</si>
  <si>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</si>
  <si>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</si>
  <si>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</si>
  <si>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</si>
  <si>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</si>
  <si>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</si>
  <si>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</si>
  <si>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</si>
  <si>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</si>
  <si>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</si>
  <si>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</si>
  <si>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</si>
  <si>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</si>
  <si>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</si>
  <si>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</si>
  <si>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</si>
  <si>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</si>
  <si>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21 i'</t>
  </si>
  <si>
    <t>APPENDIX 21 ii'</t>
  </si>
  <si>
    <t>APPENDIX 21 iii'</t>
  </si>
  <si>
    <t>Reinsures</t>
  </si>
  <si>
    <t>TYPE OF INDUSTRY STATISTICS</t>
  </si>
  <si>
    <t>PERIOD ENDED</t>
  </si>
  <si>
    <t>RELIANCE AND LIMITATIONS</t>
  </si>
  <si>
    <t>Figures in %</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</si>
  <si>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</si>
  <si>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</si>
  <si>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</si>
  <si>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</si>
  <si>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</si>
  <si>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</si>
  <si>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</si>
  <si>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</si>
  <si>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</si>
  <si>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</si>
  <si>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</si>
  <si>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</si>
  <si>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</si>
  <si>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</si>
  <si>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</si>
  <si>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</si>
  <si>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</si>
  <si>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</si>
  <si>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SANLAM INSURANCE COMPANY</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</si>
  <si>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</si>
  <si>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</si>
  <si>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</si>
  <si>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</si>
  <si>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</si>
  <si>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</si>
  <si>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</si>
  <si>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</si>
  <si>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</si>
  <si>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</si>
  <si>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</si>
  <si>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Amounts in thousand Shillings</t>
  </si>
  <si>
    <t>Ordinary Shares UnQuoted</t>
  </si>
  <si>
    <t>GHANA REINSURANCE COMPANY</t>
  </si>
  <si>
    <t>WAICA REINSURANCE KENYA LIMITED</t>
  </si>
  <si>
    <t xml:space="preserve"> </t>
  </si>
  <si>
    <t>KUSCCO MUTUAL ASSURANCE LIMITED</t>
  </si>
  <si>
    <t>Equity</t>
  </si>
  <si>
    <t>Assets</t>
  </si>
  <si>
    <t>ABSA LIFE ASSURANCE</t>
  </si>
  <si>
    <t>JUBILEE HEALTH INSURANCE</t>
  </si>
  <si>
    <t>GEMINIA LIFE INSURANCE COMPANY</t>
  </si>
  <si>
    <t>QUARTER</t>
  </si>
  <si>
    <t>Personal Pensions</t>
  </si>
  <si>
    <t>Deposit Administration</t>
  </si>
  <si>
    <t>APPENDIX 12'</t>
  </si>
  <si>
    <t>APPENDIX 20'</t>
  </si>
  <si>
    <t>APPENDIX 22 i'</t>
  </si>
  <si>
    <t>APPENDIX 22 ii'</t>
  </si>
  <si>
    <t>APPENDIX 22 iii'</t>
  </si>
  <si>
    <t>APPENDIX  22 iv'</t>
  </si>
  <si>
    <t xml:space="preserve">OLD MUTUAL GENERAL INSURANCE </t>
  </si>
  <si>
    <t xml:space="preserve">EQUITY LIFE ASSURANCE </t>
  </si>
  <si>
    <t>OLD MUTUAL ASSURANCE</t>
  </si>
  <si>
    <t>STAR DISCOVER INSURANCE</t>
  </si>
  <si>
    <t>STAR DISCOVER LIFE INSURANCE</t>
  </si>
  <si>
    <t>CANNON GENERAL INSURANCE (K) LIMITED</t>
  </si>
  <si>
    <t>CANNON LIFE ASSURANCE (K) LIMITED</t>
  </si>
  <si>
    <t>30th September 2023</t>
  </si>
  <si>
    <t>SUMMARY OF GENERAL INSURANCE BUSINESS PROFIT &amp; LOSS ACCOUNTS FOR THE PERIOD ENDED 30.09.2023</t>
  </si>
  <si>
    <t>SUMMARY OF LONG TERM INSURANCE BUSINESS PROFIT &amp; LOSS ACCOUNTS  FOR THE PERIOD ENDED 30.09.2023</t>
  </si>
  <si>
    <t>SUMMARY OF LONG TERM INSURANCE BUSINESS GROSS PREMIUM INCOME FOR THE PERIOD ENDED 30.09.2023</t>
  </si>
  <si>
    <t>SUMMARY OF LONG TERM INSURANCE BUSINESS MARKET SHARE PER CLASS FOR THE PERIOD ENDED 30.09.2023</t>
  </si>
  <si>
    <t>SUMMARY OF LIFE ASSURANCE BUSINESS REVENUE ACCOUNTS FOR THE PERIOD ENDED 30.09.2023</t>
  </si>
  <si>
    <t>SUMMARY OF ANNUITIES BUSINESS REVENUE ACCOUNTS FOR THE PERIOD ENDED 30.09.2023</t>
  </si>
  <si>
    <t>SUMMARY OF GROUP LIFE BUSINESS REVENUE ACCOUNTS FOR THE PERIOD ENDED 30.09.2023</t>
  </si>
  <si>
    <t>SUMMARY OF GROUP CREDIT BUSINESS REVENUE ACCOUNTS FOR THE PERIOD ENDED 30.09.2023</t>
  </si>
  <si>
    <t>SUMMARY OF INVESTMENTS BUSINESS REVENUE ACCOUNTS FOR THE PERIOD ENDED 30.09.2023</t>
  </si>
  <si>
    <t>SUMMARY OF PERMANENT HEALTH BUSINESS REVENUE ACCOUNTS FOR THE PERIOD ENDED 30.09.2023</t>
  </si>
  <si>
    <t>SUMMARY OF PERSONAL PENSIONS BUSINESS REVENUE ACCOUNTS FOR THE PERIOD ENDED 30.09.2023</t>
  </si>
  <si>
    <t>SUMMARY OF DEPOSIT ADMINISTRATION BUSINESS REVENUE ACCOUNTS FOR THE PERIOD ENDED 30.09.2023</t>
  </si>
  <si>
    <t>SUMMARY OF COMBINED LONG TERM BUSINESS REVENUE ACCOUNTS FOR THE PERIOD ENDED 30.09.2023</t>
  </si>
  <si>
    <t>SUMMARY OF GROSS  PREMIUM INCOME UNDER GENERAL INSURANCE BUSINESS FOR THE PERIOD ENDED 30.09.2023</t>
  </si>
  <si>
    <t>SUMMARY OF GENERAL INSURANCE BUSINESS MARKET SHARE PER CLASS FOR THE PERIOD ENDED 30.09.2023</t>
  </si>
  <si>
    <t>SUMMARY OF CLAIMS PAID UNDER GENERAL INSURANCE BUSINESS FOR THE PERIOD ENDED 30.09.2023</t>
  </si>
  <si>
    <t>SUMMARY OF CLAIMS INCURRED UNDER GENERAL INSURANCE BUSINESS FOR THE PERIOD ENDED 30.09.2023</t>
  </si>
  <si>
    <t>SUMMARY OF INCURRED CLAIMS RATIOS UNDER GENERAL INSURANCE BUSINESS FOR THE PERIOD ENDED 30.09.2023</t>
  </si>
  <si>
    <t>SUMMARY OF UNDERWRITING PROFITS UNDER GENERAL INSURANCE BUSINESS FOR THE PERIOD ENDED 30.09.2023</t>
  </si>
  <si>
    <t>SUMMARY OF GENERAL INSURANCE BUSINESS REVENUE ACCOUNTS FOR THE PERIOD ENDED 30.09.2023</t>
  </si>
  <si>
    <t>SUMMARY OF LONG TERM INSURANCE BUSINESS BALANCE SHEETS AS AT 30.09.2023</t>
  </si>
  <si>
    <t>SUMMARY OF GENERAL INSURANCE BUSINESS BALANCE SHEETS AS AT 30.09.2023</t>
  </si>
  <si>
    <t>2023 QUARTER THREE STATISTICS</t>
  </si>
  <si>
    <t>STAR DISCOVER MICRO INSURANCE</t>
  </si>
  <si>
    <t>APPENDIX 1: SUMMARY OF GENERAL INSURANCE BUSINESS PROFIT &amp; LOSS ACCOUNTS FOR THE PERIOD ENDED 30.09.2023</t>
  </si>
  <si>
    <t>APPENDIX 2: SUMMARY OF LONG TERM INSURANCE BUSINESS PROFIT &amp; LOSS ACCOUNTS  FOR THE PERIOD ENDED 30.09.2023</t>
  </si>
  <si>
    <t>APPENDIX 5: SUMMARY OF LIFE ASSURANCE BUSINESS REVENUE ACCOUNTS FOR THE PERIOD ENDED 30.09.2023</t>
  </si>
  <si>
    <t>APPENDIX 6: SUMMARY OF ANNUITIES BUSINESS REVENUE ACCOUNTS FOR THE PERIOD ENDED 30.09.2023</t>
  </si>
  <si>
    <t>APPENDIX 7: SUMMARY OF GROUP LIFE BUSINESS REVENUE ACCOUNTS FOR THE PERIOD ENDED 30.09.2023</t>
  </si>
  <si>
    <t>APPENDIX 8: SUMMARY OF GROUP CREDIT BUSINESS REVENUE ACCOUNTS FOR THE PERIOD ENDED 30.09.2023</t>
  </si>
  <si>
    <t>APPENDIX 10: SUMMARY OF PERMANENT HEALTH BUSINESS REVENUE ACCOUNTS FOR THE PERIOD ENDED 30.09.2023</t>
  </si>
  <si>
    <t>APPENDIX 11: SUMMARY OF PERSONAL PENSIONS BUSINESS REVENUE ACCOUNTS FOR THE PERIOD ENDED 30.09.2023</t>
  </si>
  <si>
    <t>APPENDIX 12: SUMMARY OF DEPOSIT ADMINISTRATION BUSINESS REVENUE ACCOUNTS FOR THE PERIOD ENDED 30.09.2023</t>
  </si>
  <si>
    <t>APPENDIX 13: SUMMARY OF COMBINED LONG TERM BUSINESS REVENUE ACCOUNTS FOR THE PERIOD ENDED 30.09.2023</t>
  </si>
  <si>
    <t>APPENDIX 16: SUMMARY OF CLAIMS PAID UNDER GENERAL INSURANCE BUSINESS FOR THE PERIOD ENDED 30.09.2023</t>
  </si>
  <si>
    <t>APPENDIX 17: SUMMARY OF CLAIMS INCURRED UNDER GENERAL INSURANCE BUSINESS FOR THE PERIOD ENDED 30.09.2023</t>
  </si>
  <si>
    <t>APPENDIX 19: SUMMARY OF UNDERWRITING PROFITS UNDER GENERAL INSURANCE BUSINESS FOR THE PERIOD ENDED 30.09.2023</t>
  </si>
  <si>
    <t>APPENDIX 20: SUMMARY OF GENERAL INSURANCE BUSINESS REVENUE ACCOUNTS FOR THE PERIOD ENDED 30.09.2023</t>
  </si>
  <si>
    <t>APPENDIX 21 i: SUMMARY OF LONG TERM INSURANCE BUSINESS BALANCE SHEETS AS AT 30.09.2023</t>
  </si>
  <si>
    <t>APPENDIX 21 ii: SUMMARY OF LONG TERM INSURANCE BUSINESS BALANCE SHEETS AS AT 30.09.2023</t>
  </si>
  <si>
    <t>APPENDIX 21 iii: SUMMARY OF LONG TERM INSURANCE BUSINESS BALANCE SHEETS AS AT 30.09.2023</t>
  </si>
  <si>
    <t xml:space="preserve">Share Premium
</t>
  </si>
  <si>
    <t xml:space="preserve">Total Equity
</t>
  </si>
  <si>
    <t>Investment In Related Companies</t>
  </si>
  <si>
    <t>APPENDIX 22 i: SUMMARY OF GENERAL INSURANCE BUSINESS BALANCE SHEETS AS AT 30.09.2023</t>
  </si>
  <si>
    <t>APPENDIX 22 ii: SUMMARY OF GENERAL INSURANCE BUSINESS BALANCE SHEETS AS AT 30.09.2023</t>
  </si>
  <si>
    <t>APPENDIX 22 iii: SUMMARY OF GENERAL INSURANCE BUSINESS BALANCE SHEETS AS AT 30.09.2023</t>
  </si>
  <si>
    <t>APPENDIX 22 iv: SUMMARY OF GENERAL INSURANCE BUSINESS BALANCE SHEETS AS AT 30.09.2023</t>
  </si>
  <si>
    <t>LINKED INVESTMENTS 30.09.2023</t>
  </si>
  <si>
    <t>NON-LINKED INVESTMENTS 30.09.2023</t>
  </si>
  <si>
    <t>APPENDIX 9: SUMMARY OF INVESTMENTS BUSINESS REVENUE ACCOUNTS FOR THE PERIOD ENDED 30.09.2023</t>
  </si>
  <si>
    <t>APPENDIX 3: SUMMARY OF LONG TERM INSURANCE BUSINESS GROSS PREMIUM INCOME FOR THE PERIOD ENDED 30.09.2023</t>
  </si>
  <si>
    <t>APPENDIX 4: SUMMARY OF LONG TERM INSURANCE BUSINESS MARKET SHARE (GROSS PREMIUM INCOME) PER CLASS FOR THE PERIOD ENDED 30.09.2023</t>
  </si>
  <si>
    <t>SUMMARY OF PENSIONS BUSINESS REVENUE ACCOUNTS FOR THE PERIOD ENDED 30.09.2023</t>
  </si>
  <si>
    <t>APPENDIX 18: SUMMARY OF GROSS DIRECT PREMIUM UNDER GENERAL INSURANCE BUSINESS FOR THE PERIOD ENDED 30.09.2023</t>
  </si>
  <si>
    <t>APPENDIX 14: SUMMARY OF GROSS  PREMIUM INCOME UNDER GENERAL INSURANCE BUSINESS FOR THE PERIOD ENDED 30.09.2023</t>
  </si>
  <si>
    <t>APPENDIX 15: SUMMARY OF GENERAL INSURANCE BUSINESS MARKET SHARE (GROSS PREMIUM INCOME) PER CLASS FOR THE PERIOD ENDED 30.09.2023</t>
  </si>
  <si>
    <t>APPENDIX 18: SUMMARY OF INCURRED CLAIMS RATIOS UNDER GENERAL INSURANCE BUSINESS FOR THE PERIOD ENDED 30.09.2023</t>
  </si>
  <si>
    <t>APPENDIX 19: SUMMARY OF NET EARNED PREMIUM UNDER GENERAL INSURANCE BUSINESS FOR THE PERIOD ENDED 30.09.2023</t>
  </si>
  <si>
    <t>APPENDIX 18: SUMMARY OF NET PREMIUM INCOME UNDER GENERAL INSURANCE BUSINESS FOR THE PERIOD ENDED 30.09.2023</t>
  </si>
  <si>
    <t>APPENDIX 19: SUMMARY OF NET PREMIUM INCOME UNDER GENERAL INSURANCE BUSINESS FOR THE PERIOD ENDED 30.09.2023</t>
  </si>
  <si>
    <t>APPENDIX 19: SUMMARY OF MANAGEMENT EXPENSES UNDER GENERAL INSURANCE BUSINESS FOR THE PERIOD ENDED 30.09.2023</t>
  </si>
  <si>
    <t>APPENDIX 19: SUMMARY OF NET COMMISSIONS UNDER GENERAL INSURANCE BUSINESS FOR THE PERIOD ENDED 30.09.2023</t>
  </si>
  <si>
    <t>JUBILEE ALLIANZ GENERAL INSURANCE</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</si>
  <si>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and 97.2% general insurance companies except Trident insurance Company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</si>
</sst>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
  </numFmts>
  <fonts count="50"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sz val="10"/>
      <color theme="1"/>
      <name val="Arial"/>
      <family val="2"/>
    </font>
    <font>
      <b/>
      <sz val="10"/>
      <color theme="1"/>
      <name val="Arial"/>
      <family val="2"/>
    </font>
    <font>
      <sz val="11"/>
      <color indexed="8"/>
      <name val="Bookman Old Style"/>
      <family val="1"/>
    </font>
    <font>
      <b/>
      <sz val="11"/>
      <color indexed="8"/>
      <name val="Bookman Old Style"/>
      <family val="1"/>
    </font>
    <font>
      <b/>
      <sz val="11"/>
      <color indexed="63"/>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
      <b/>
      <i/>
      <sz val="12"/>
      <color theme="1"/>
      <name val="Bookman Old Style"/>
      <family val="1"/>
    </font>
    <font>
      <sz val="8"/>
      <name val="Calibri"/>
      <family val="2"/>
      <scheme val="minor"/>
    </font>
    <font>
      <b/>
      <sz val="16"/>
      <name val="Bookman Old Style"/>
      <family val="1"/>
    </font>
    <font>
      <b/>
      <sz val="10"/>
      <color indexed="63"/>
      <name val="Bookman Old Style"/>
      <family val="1"/>
    </font>
  </fonts>
  <fills count="12">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
      <patternFill patternType="solid">
        <fgColor theme="0"/>
        <bgColor indexed="1"/>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
      <left style="thin">
        <color rgb="FFA0A0A0"/>
      </left>
      <right style="thin">
        <color rgb="FFA0A0A0"/>
      </right>
      <top style="thin">
        <color rgb="FFA0A0A0"/>
      </top>
      <bottom style="thin">
        <color rgb="FFA0A0A0"/>
      </bottom>
      <diagonal/>
    </border>
    <border>
      <left/>
      <right/>
      <top style="thick">
        <color rgb="FFA87C2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34" fillId="0" borderId="0"/>
    <xf numFmtId="168" fontId="34"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64">
    <xf numFmtId="0" fontId="0" fillId="0" borderId="0" xfId="0"/>
    <xf numFmtId="0" fontId="3" fillId="0" borderId="0" xfId="0" applyFont="1"/>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0" fillId="0" borderId="0" xfId="0" applyFont="1"/>
    <xf numFmtId="0" fontId="7" fillId="0" borderId="1" xfId="0" applyFont="1" applyBorder="1"/>
    <xf numFmtId="0" fontId="21" fillId="0" borderId="0" xfId="0" applyFont="1"/>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22" fillId="0" borderId="1" xfId="1" applyNumberFormat="1" applyFont="1" applyBorder="1" applyAlignment="1">
      <alignment horizontal="right" wrapText="1"/>
    </xf>
    <xf numFmtId="0" fontId="13" fillId="0" borderId="0" xfId="0" applyFont="1"/>
    <xf numFmtId="0" fontId="12" fillId="0" borderId="0" xfId="0" applyFont="1"/>
    <xf numFmtId="166" fontId="12" fillId="0" borderId="0" xfId="1" applyNumberFormat="1" applyFont="1"/>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25" fillId="0" borderId="0" xfId="1" applyNumberFormat="1" applyFont="1"/>
    <xf numFmtId="0" fontId="10" fillId="0" borderId="10" xfId="0" applyFont="1" applyBorder="1"/>
    <xf numFmtId="0" fontId="10" fillId="0" borderId="18" xfId="0" applyFont="1" applyBorder="1"/>
    <xf numFmtId="0" fontId="10" fillId="0" borderId="19" xfId="0" applyFont="1" applyBorder="1"/>
    <xf numFmtId="0" fontId="29" fillId="0" borderId="0" xfId="4"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22" fillId="0" borderId="1" xfId="0" applyFont="1" applyBorder="1" applyAlignment="1">
      <alignment wrapText="1"/>
    </xf>
    <xf numFmtId="0" fontId="23" fillId="6" borderId="1" xfId="0" applyFont="1" applyFill="1" applyBorder="1" applyAlignment="1">
      <alignment wrapText="1"/>
    </xf>
    <xf numFmtId="165" fontId="23" fillId="6" borderId="1" xfId="1" applyNumberFormat="1" applyFont="1" applyFill="1" applyBorder="1" applyAlignment="1">
      <alignment horizontal="right" wrapText="1"/>
    </xf>
    <xf numFmtId="165" fontId="23" fillId="0" borderId="1" xfId="1" applyNumberFormat="1" applyFont="1" applyBorder="1" applyAlignment="1">
      <alignment horizontal="right" wrapText="1"/>
    </xf>
    <xf numFmtId="0" fontId="4" fillId="0" borderId="0" xfId="0" applyFont="1"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vertical="center"/>
    </xf>
    <xf numFmtId="0" fontId="7" fillId="0" borderId="2" xfId="0" applyFont="1" applyBorder="1" applyAlignment="1">
      <alignment wrapText="1"/>
    </xf>
    <xf numFmtId="0" fontId="4" fillId="0" borderId="0" xfId="0" applyFont="1" applyAlignment="1">
      <alignment horizontal="center" wrapText="1"/>
    </xf>
    <xf numFmtId="165" fontId="23" fillId="0" borderId="0" xfId="1" applyNumberFormat="1" applyFont="1" applyAlignment="1">
      <alignment horizontal="right" wrapText="1"/>
    </xf>
    <xf numFmtId="0" fontId="23" fillId="0" borderId="0" xfId="0" applyFont="1" applyAlignment="1">
      <alignment horizontal="center" wrapText="1"/>
    </xf>
    <xf numFmtId="0" fontId="33" fillId="0" borderId="0" xfId="0" applyFont="1" applyAlignment="1">
      <alignment horizontal="left" wrapText="1"/>
    </xf>
    <xf numFmtId="43" fontId="10" fillId="0" borderId="0" xfId="1" applyFont="1"/>
    <xf numFmtId="0" fontId="11" fillId="0" borderId="1" xfId="0" applyFont="1" applyBorder="1"/>
    <xf numFmtId="41" fontId="0" fillId="0" borderId="0" xfId="5" applyFont="1"/>
    <xf numFmtId="41" fontId="10" fillId="0" borderId="0" xfId="5" applyFont="1"/>
    <xf numFmtId="0" fontId="22"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Alignment="1">
      <alignment wrapText="1"/>
    </xf>
    <xf numFmtId="0" fontId="4" fillId="0" borderId="1" xfId="0" applyFont="1" applyBorder="1" applyAlignment="1">
      <alignment horizontal="center"/>
    </xf>
    <xf numFmtId="165" fontId="22" fillId="2" borderId="1" xfId="1" applyNumberFormat="1" applyFont="1" applyFill="1" applyBorder="1" applyAlignment="1">
      <alignment horizontal="right" wrapText="1"/>
    </xf>
    <xf numFmtId="165" fontId="23" fillId="2" borderId="1" xfId="1" applyNumberFormat="1" applyFont="1" applyFill="1" applyBorder="1" applyAlignment="1">
      <alignment horizontal="right" wrapText="1"/>
    </xf>
    <xf numFmtId="165" fontId="23" fillId="8" borderId="1" xfId="1" applyNumberFormat="1" applyFont="1" applyFill="1" applyBorder="1" applyAlignment="1">
      <alignment horizontal="right" wrapText="1"/>
    </xf>
    <xf numFmtId="166" fontId="0" fillId="0" borderId="0" xfId="1" applyNumberFormat="1" applyFont="1"/>
    <xf numFmtId="164" fontId="0" fillId="0" borderId="0" xfId="0" applyNumberFormat="1"/>
    <xf numFmtId="167" fontId="22" fillId="2" borderId="1" xfId="1" applyNumberFormat="1" applyFont="1" applyFill="1" applyBorder="1" applyAlignment="1">
      <alignment horizontal="right" wrapText="1"/>
    </xf>
    <xf numFmtId="167" fontId="23"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23" fillId="8" borderId="1" xfId="1" applyNumberFormat="1" applyFont="1" applyFill="1" applyBorder="1" applyAlignment="1">
      <alignment horizontal="right" wrapText="1"/>
    </xf>
    <xf numFmtId="43" fontId="22" fillId="2" borderId="2" xfId="1" applyFont="1" applyFill="1" applyBorder="1" applyAlignment="1">
      <alignment horizontal="right" wrapText="1"/>
    </xf>
    <xf numFmtId="43" fontId="23" fillId="2" borderId="2" xfId="1" applyFont="1" applyFill="1" applyBorder="1" applyAlignment="1">
      <alignment horizontal="right" wrapText="1"/>
    </xf>
    <xf numFmtId="43" fontId="23" fillId="6" borderId="1" xfId="1" applyFont="1" applyFill="1" applyBorder="1" applyAlignment="1">
      <alignment horizontal="center" wrapText="1"/>
    </xf>
    <xf numFmtId="166" fontId="22" fillId="2" borderId="2" xfId="1" applyNumberFormat="1" applyFont="1" applyFill="1" applyBorder="1" applyAlignment="1">
      <alignment horizontal="right" wrapText="1"/>
    </xf>
    <xf numFmtId="166" fontId="23" fillId="3" borderId="2" xfId="1" applyNumberFormat="1" applyFont="1" applyFill="1" applyBorder="1" applyAlignment="1">
      <alignment horizontal="right" wrapText="1"/>
    </xf>
    <xf numFmtId="166" fontId="23"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43" fontId="3" fillId="0" borderId="0" xfId="1" applyFont="1"/>
    <xf numFmtId="0" fontId="36" fillId="4" borderId="10" xfId="0" applyFont="1" applyFill="1" applyBorder="1"/>
    <xf numFmtId="0" fontId="36" fillId="4" borderId="0" xfId="0" applyFont="1" applyFill="1"/>
    <xf numFmtId="0" fontId="36" fillId="4" borderId="13" xfId="0" applyFont="1" applyFill="1" applyBorder="1"/>
    <xf numFmtId="0" fontId="4" fillId="0" borderId="2" xfId="2" applyFont="1" applyBorder="1" applyAlignment="1">
      <alignment horizontal="center" vertical="center" wrapText="1"/>
    </xf>
    <xf numFmtId="0" fontId="23" fillId="0" borderId="1" xfId="2" applyFont="1" applyBorder="1" applyAlignment="1">
      <alignment horizontal="center" vertical="center" wrapText="1"/>
    </xf>
    <xf numFmtId="0" fontId="4" fillId="0" borderId="1" xfId="2" applyFont="1" applyBorder="1" applyAlignment="1">
      <alignment horizontal="center" vertical="center" wrapText="1"/>
    </xf>
    <xf numFmtId="10" fontId="23" fillId="0" borderId="0" xfId="8" applyNumberFormat="1" applyFont="1" applyAlignment="1">
      <alignment horizontal="right" wrapText="1"/>
    </xf>
    <xf numFmtId="0" fontId="38" fillId="2" borderId="2" xfId="0" applyFont="1" applyFill="1" applyBorder="1"/>
    <xf numFmtId="165" fontId="38" fillId="2" borderId="1" xfId="1" applyNumberFormat="1" applyFont="1" applyFill="1" applyBorder="1" applyAlignment="1">
      <alignment horizontal="right" wrapText="1"/>
    </xf>
    <xf numFmtId="165" fontId="39" fillId="2" borderId="1" xfId="1" applyNumberFormat="1" applyFont="1" applyFill="1" applyBorder="1" applyAlignment="1">
      <alignment horizontal="right" wrapText="1"/>
    </xf>
    <xf numFmtId="2" fontId="18" fillId="0" borderId="1" xfId="0" applyNumberFormat="1" applyFont="1" applyBorder="1"/>
    <xf numFmtId="0" fontId="38" fillId="2" borderId="1" xfId="0" applyFont="1" applyFill="1" applyBorder="1"/>
    <xf numFmtId="0" fontId="39" fillId="8" borderId="1" xfId="0" applyFont="1" applyFill="1" applyBorder="1"/>
    <xf numFmtId="165" fontId="39" fillId="8" borderId="1" xfId="1" applyNumberFormat="1" applyFont="1" applyFill="1" applyBorder="1" applyAlignment="1">
      <alignment horizontal="right" wrapText="1"/>
    </xf>
    <xf numFmtId="43" fontId="39" fillId="2" borderId="1" xfId="1" applyFont="1" applyFill="1" applyBorder="1" applyAlignment="1">
      <alignment horizontal="right"/>
    </xf>
    <xf numFmtId="0" fontId="38" fillId="0" borderId="2" xfId="0" applyFont="1" applyBorder="1"/>
    <xf numFmtId="168" fontId="38" fillId="0" borderId="1" xfId="1" applyNumberFormat="1" applyFont="1" applyBorder="1" applyAlignment="1">
      <alignment horizontal="right" wrapText="1"/>
    </xf>
    <xf numFmtId="168" fontId="39" fillId="0" borderId="1" xfId="1" applyNumberFormat="1" applyFont="1" applyBorder="1" applyAlignment="1">
      <alignment horizontal="right" wrapText="1"/>
    </xf>
    <xf numFmtId="0" fontId="38" fillId="0" borderId="1" xfId="0" applyFont="1" applyBorder="1"/>
    <xf numFmtId="0" fontId="39" fillId="6" borderId="1" xfId="0" applyFont="1" applyFill="1" applyBorder="1"/>
    <xf numFmtId="168" fontId="39" fillId="6" borderId="1" xfId="1" applyNumberFormat="1" applyFont="1" applyFill="1" applyBorder="1" applyAlignment="1">
      <alignment horizontal="right" wrapText="1"/>
    </xf>
    <xf numFmtId="2" fontId="38" fillId="0" borderId="1" xfId="1" applyNumberFormat="1" applyFont="1" applyBorder="1" applyAlignment="1">
      <alignment horizontal="right" wrapText="1"/>
    </xf>
    <xf numFmtId="2" fontId="39" fillId="0" borderId="1" xfId="1" applyNumberFormat="1" applyFont="1" applyBorder="1" applyAlignment="1">
      <alignment horizontal="right" wrapText="1"/>
    </xf>
    <xf numFmtId="0" fontId="37" fillId="0" borderId="1" xfId="0" applyFont="1" applyBorder="1" applyAlignment="1">
      <alignment wrapText="1"/>
    </xf>
    <xf numFmtId="0" fontId="37" fillId="0" borderId="1" xfId="0" applyFont="1" applyBorder="1" applyAlignment="1">
      <alignment horizontal="center" wrapText="1"/>
    </xf>
    <xf numFmtId="0" fontId="38" fillId="0" borderId="1" xfId="0" applyFont="1" applyBorder="1" applyAlignment="1">
      <alignment wrapText="1"/>
    </xf>
    <xf numFmtId="165" fontId="38" fillId="0" borderId="2" xfId="1" applyNumberFormat="1" applyFont="1" applyBorder="1" applyAlignment="1">
      <alignment horizontal="right" wrapText="1"/>
    </xf>
    <xf numFmtId="165" fontId="39" fillId="0" borderId="2" xfId="1" applyNumberFormat="1" applyFont="1" applyBorder="1" applyAlignment="1">
      <alignment horizontal="right" wrapText="1"/>
    </xf>
    <xf numFmtId="165" fontId="38" fillId="0" borderId="1" xfId="1" applyNumberFormat="1" applyFont="1" applyBorder="1" applyAlignment="1">
      <alignment horizontal="right" wrapText="1"/>
    </xf>
    <xf numFmtId="0" fontId="39" fillId="6" borderId="1" xfId="0" applyFont="1" applyFill="1" applyBorder="1" applyAlignment="1">
      <alignment wrapText="1"/>
    </xf>
    <xf numFmtId="165" fontId="39" fillId="6" borderId="1" xfId="1" applyNumberFormat="1" applyFont="1" applyFill="1" applyBorder="1" applyAlignment="1">
      <alignment horizontal="right" wrapText="1"/>
    </xf>
    <xf numFmtId="165" fontId="39" fillId="0" borderId="1" xfId="1" applyNumberFormat="1" applyFont="1" applyBorder="1" applyAlignment="1">
      <alignment horizontal="right" wrapText="1"/>
    </xf>
    <xf numFmtId="0" fontId="37" fillId="0" borderId="1" xfId="0" applyFont="1" applyBorder="1" applyAlignment="1">
      <alignment horizontal="center" vertical="center" wrapText="1"/>
    </xf>
    <xf numFmtId="165" fontId="38" fillId="0" borderId="2" xfId="1" applyNumberFormat="1" applyFont="1" applyBorder="1" applyAlignment="1">
      <alignment horizontal="right"/>
    </xf>
    <xf numFmtId="0" fontId="38" fillId="0" borderId="2" xfId="0" applyFont="1" applyBorder="1" applyAlignment="1">
      <alignment wrapText="1"/>
    </xf>
    <xf numFmtId="169" fontId="38" fillId="0" borderId="2" xfId="1" applyNumberFormat="1" applyFont="1" applyBorder="1" applyAlignment="1">
      <alignment horizontal="right" wrapText="1"/>
    </xf>
    <xf numFmtId="169" fontId="39" fillId="0" borderId="2" xfId="1" applyNumberFormat="1" applyFont="1" applyBorder="1" applyAlignment="1">
      <alignment horizontal="right" wrapText="1"/>
    </xf>
    <xf numFmtId="169" fontId="39" fillId="6" borderId="2" xfId="1" applyNumberFormat="1" applyFont="1" applyFill="1" applyBorder="1" applyAlignment="1">
      <alignment horizontal="right" wrapText="1"/>
    </xf>
    <xf numFmtId="169" fontId="38" fillId="0" borderId="1" xfId="1" applyNumberFormat="1" applyFont="1" applyBorder="1" applyAlignment="1">
      <alignment horizontal="right" wrapText="1"/>
    </xf>
    <xf numFmtId="169" fontId="39" fillId="0" borderId="1" xfId="1" applyNumberFormat="1" applyFont="1" applyBorder="1" applyAlignment="1">
      <alignment horizontal="right" wrapText="1"/>
    </xf>
    <xf numFmtId="0" fontId="42" fillId="0" borderId="0" xfId="0" applyFont="1"/>
    <xf numFmtId="165" fontId="38" fillId="0" borderId="1" xfId="1" applyNumberFormat="1" applyFont="1" applyFill="1" applyBorder="1" applyAlignment="1">
      <alignment horizontal="right" wrapText="1"/>
    </xf>
    <xf numFmtId="0" fontId="37" fillId="0" borderId="1" xfId="0" applyFont="1" applyBorder="1" applyAlignment="1">
      <alignment horizontal="left" wrapText="1"/>
    </xf>
    <xf numFmtId="0" fontId="39" fillId="0" borderId="1" xfId="0" applyFont="1" applyBorder="1" applyAlignment="1">
      <alignment horizontal="center" vertical="center" wrapText="1"/>
    </xf>
    <xf numFmtId="0" fontId="43" fillId="0" borderId="1" xfId="0" applyFont="1" applyBorder="1" applyAlignment="1">
      <alignment horizontal="left"/>
    </xf>
    <xf numFmtId="0" fontId="44" fillId="5" borderId="1" xfId="0" applyFont="1" applyFill="1" applyBorder="1" applyAlignment="1">
      <alignment horizontal="left"/>
    </xf>
    <xf numFmtId="166" fontId="37" fillId="5" borderId="1" xfId="1" applyNumberFormat="1" applyFont="1" applyFill="1" applyBorder="1"/>
    <xf numFmtId="0" fontId="45" fillId="0" borderId="1" xfId="0" applyFont="1" applyBorder="1" applyAlignment="1">
      <alignment horizontal="left"/>
    </xf>
    <xf numFmtId="0" fontId="37" fillId="6" borderId="1" xfId="0" applyFont="1" applyFill="1" applyBorder="1" applyAlignment="1">
      <alignment horizontal="left"/>
    </xf>
    <xf numFmtId="166" fontId="37" fillId="6" borderId="1" xfId="1" applyNumberFormat="1" applyFont="1" applyFill="1" applyBorder="1"/>
    <xf numFmtId="0" fontId="45" fillId="0" borderId="2" xfId="0" applyFont="1" applyBorder="1" applyAlignment="1">
      <alignment horizontal="left"/>
    </xf>
    <xf numFmtId="166" fontId="37" fillId="6" borderId="3" xfId="1" applyNumberFormat="1" applyFont="1" applyFill="1" applyBorder="1"/>
    <xf numFmtId="166" fontId="41" fillId="0" borderId="8" xfId="1" applyNumberFormat="1" applyFont="1" applyBorder="1" applyAlignment="1">
      <alignment horizontal="center"/>
    </xf>
    <xf numFmtId="0" fontId="37" fillId="0" borderId="1" xfId="0" applyFont="1" applyBorder="1" applyAlignment="1">
      <alignment horizontal="left" vertical="center" wrapText="1"/>
    </xf>
    <xf numFmtId="166" fontId="37" fillId="0" borderId="1" xfId="1" applyNumberFormat="1" applyFont="1" applyBorder="1" applyAlignment="1">
      <alignment horizontal="center" vertical="center" wrapText="1"/>
    </xf>
    <xf numFmtId="0" fontId="37" fillId="6" borderId="3" xfId="0" applyFont="1" applyFill="1" applyBorder="1" applyAlignment="1">
      <alignment horizontal="left"/>
    </xf>
    <xf numFmtId="166" fontId="41" fillId="0" borderId="0" xfId="1" applyNumberFormat="1" applyFont="1" applyAlignment="1">
      <alignment horizontal="center"/>
    </xf>
    <xf numFmtId="0" fontId="37" fillId="0" borderId="2" xfId="2" applyFont="1" applyBorder="1" applyAlignment="1">
      <alignment horizontal="center" vertical="center" wrapText="1"/>
    </xf>
    <xf numFmtId="0" fontId="39" fillId="0" borderId="1" xfId="2" applyFont="1" applyBorder="1" applyAlignment="1">
      <alignment horizontal="center" vertical="center" wrapText="1"/>
    </xf>
    <xf numFmtId="166" fontId="45" fillId="0" borderId="40" xfId="1" applyNumberFormat="1" applyFont="1" applyBorder="1"/>
    <xf numFmtId="166" fontId="45" fillId="0" borderId="1" xfId="1" applyNumberFormat="1" applyFont="1" applyBorder="1"/>
    <xf numFmtId="166" fontId="45" fillId="0" borderId="2" xfId="1" applyNumberFormat="1" applyFont="1" applyBorder="1"/>
    <xf numFmtId="165" fontId="39" fillId="5" borderId="1" xfId="1" applyNumberFormat="1" applyFont="1" applyFill="1" applyBorder="1" applyAlignment="1">
      <alignment horizontal="right" wrapText="1"/>
    </xf>
    <xf numFmtId="165" fontId="39" fillId="0" borderId="1" xfId="1" applyNumberFormat="1" applyFont="1" applyFill="1" applyBorder="1" applyAlignment="1">
      <alignment horizontal="right" wrapText="1"/>
    </xf>
    <xf numFmtId="0" fontId="46" fillId="0" borderId="8" xfId="0" applyFont="1" applyBorder="1" applyAlignment="1">
      <alignment horizontal="left"/>
    </xf>
    <xf numFmtId="0" fontId="46" fillId="0" borderId="0" xfId="0" applyFont="1" applyAlignment="1">
      <alignment horizontal="left"/>
    </xf>
    <xf numFmtId="166" fontId="35" fillId="0" borderId="0" xfId="1" applyNumberFormat="1" applyFont="1" applyBorder="1" applyAlignment="1">
      <alignment horizontal="left" wrapText="1"/>
    </xf>
    <xf numFmtId="166" fontId="13" fillId="0" borderId="0" xfId="0" applyNumberFormat="1" applyFont="1"/>
    <xf numFmtId="9" fontId="10" fillId="0" borderId="0" xfId="8" applyFont="1"/>
    <xf numFmtId="170" fontId="10" fillId="0" borderId="0" xfId="8" applyNumberFormat="1" applyFont="1"/>
    <xf numFmtId="170" fontId="10" fillId="0" borderId="0" xfId="0" applyNumberFormat="1" applyFont="1"/>
    <xf numFmtId="170" fontId="0" fillId="0" borderId="0" xfId="8" applyNumberFormat="1" applyFont="1"/>
    <xf numFmtId="165" fontId="39" fillId="6" borderId="3" xfId="1" applyNumberFormat="1" applyFont="1" applyFill="1" applyBorder="1" applyAlignment="1">
      <alignment horizontal="right" wrapText="1"/>
    </xf>
    <xf numFmtId="0" fontId="10" fillId="4" borderId="0" xfId="6" applyFont="1" applyFill="1"/>
    <xf numFmtId="0" fontId="10" fillId="4" borderId="0" xfId="6" applyFont="1" applyFill="1" applyAlignment="1">
      <alignment wrapText="1"/>
    </xf>
    <xf numFmtId="166" fontId="10" fillId="4" borderId="0" xfId="6" applyNumberFormat="1" applyFont="1" applyFill="1"/>
    <xf numFmtId="167" fontId="10" fillId="4" borderId="0" xfId="6" applyNumberFormat="1" applyFont="1" applyFill="1"/>
    <xf numFmtId="0" fontId="11" fillId="4" borderId="0" xfId="6" applyFont="1" applyFill="1"/>
    <xf numFmtId="167" fontId="7" fillId="11" borderId="1" xfId="7" applyNumberFormat="1" applyFont="1" applyFill="1" applyBorder="1" applyAlignment="1">
      <alignment horizontal="right" wrapText="1"/>
    </xf>
    <xf numFmtId="0" fontId="4" fillId="4" borderId="1" xfId="6" applyFont="1" applyFill="1" applyBorder="1" applyAlignment="1">
      <alignment wrapText="1"/>
    </xf>
    <xf numFmtId="0" fontId="6" fillId="4" borderId="1" xfId="6" applyFont="1" applyFill="1" applyBorder="1" applyAlignment="1">
      <alignment horizontal="center" wrapText="1"/>
    </xf>
    <xf numFmtId="0" fontId="6" fillId="4" borderId="1" xfId="6" applyFont="1" applyFill="1" applyBorder="1" applyAlignment="1">
      <alignment horizontal="center"/>
    </xf>
    <xf numFmtId="0" fontId="5" fillId="4" borderId="1" xfId="6" applyFont="1" applyFill="1" applyBorder="1" applyAlignment="1">
      <alignment horizontal="center" wrapText="1"/>
    </xf>
    <xf numFmtId="0" fontId="7" fillId="4" borderId="1" xfId="0" applyFont="1" applyFill="1" applyBorder="1" applyAlignment="1">
      <alignment wrapText="1"/>
    </xf>
    <xf numFmtId="167" fontId="8" fillId="11" borderId="1" xfId="7" applyNumberFormat="1" applyFont="1" applyFill="1" applyBorder="1" applyAlignment="1">
      <alignment horizontal="right" wrapText="1"/>
    </xf>
    <xf numFmtId="0" fontId="10" fillId="4" borderId="1" xfId="6" applyFont="1" applyFill="1" applyBorder="1"/>
    <xf numFmtId="0" fontId="10" fillId="4" borderId="1" xfId="0" applyFont="1" applyFill="1" applyBorder="1"/>
    <xf numFmtId="165" fontId="7" fillId="11" borderId="1" xfId="7" applyNumberFormat="1" applyFont="1" applyFill="1" applyBorder="1" applyAlignment="1">
      <alignment horizontal="right" wrapText="1"/>
    </xf>
    <xf numFmtId="43" fontId="11" fillId="6" borderId="1" xfId="1" applyFont="1" applyFill="1" applyBorder="1"/>
    <xf numFmtId="166" fontId="11" fillId="6" borderId="1" xfId="1" applyNumberFormat="1" applyFont="1" applyFill="1" applyBorder="1"/>
    <xf numFmtId="0" fontId="41" fillId="0" borderId="0" xfId="0" applyFont="1"/>
    <xf numFmtId="0" fontId="11" fillId="0" borderId="1" xfId="0" applyFont="1" applyBorder="1" applyAlignment="1">
      <alignment wrapText="1"/>
    </xf>
    <xf numFmtId="0" fontId="30" fillId="0" borderId="44" xfId="0" applyFont="1" applyBorder="1"/>
    <xf numFmtId="0" fontId="41" fillId="0" borderId="0" xfId="0" applyFont="1" applyAlignment="1">
      <alignment horizontal="left"/>
    </xf>
    <xf numFmtId="0" fontId="41" fillId="0" borderId="8" xfId="0" applyFont="1" applyBorder="1" applyAlignment="1">
      <alignment horizontal="left"/>
    </xf>
    <xf numFmtId="3" fontId="35" fillId="0" borderId="43" xfId="0" applyNumberFormat="1" applyFont="1" applyBorder="1" applyAlignment="1">
      <alignment horizontal="left" wrapText="1"/>
    </xf>
    <xf numFmtId="0" fontId="35" fillId="0" borderId="43" xfId="0" applyFont="1" applyBorder="1" applyAlignment="1">
      <alignment horizontal="left" wrapText="1"/>
    </xf>
    <xf numFmtId="0" fontId="41" fillId="0" borderId="42" xfId="0" applyFont="1" applyBorder="1" applyAlignment="1">
      <alignment horizontal="right"/>
    </xf>
    <xf numFmtId="0" fontId="14" fillId="0" borderId="27" xfId="4" quotePrefix="1" applyFont="1" applyBorder="1"/>
    <xf numFmtId="0" fontId="14" fillId="0" borderId="28" xfId="4" quotePrefix="1" applyFont="1" applyBorder="1"/>
    <xf numFmtId="166" fontId="11" fillId="0" borderId="0" xfId="1" applyNumberFormat="1" applyFont="1" applyBorder="1"/>
    <xf numFmtId="166" fontId="11" fillId="0" borderId="45" xfId="1" applyNumberFormat="1" applyFont="1" applyBorder="1"/>
    <xf numFmtId="166" fontId="11" fillId="0" borderId="46" xfId="1" applyNumberFormat="1" applyFont="1" applyBorder="1"/>
    <xf numFmtId="166" fontId="11" fillId="10" borderId="45" xfId="1" applyNumberFormat="1" applyFont="1" applyFill="1" applyBorder="1"/>
    <xf numFmtId="0" fontId="18" fillId="0" borderId="7" xfId="0" applyFont="1" applyBorder="1"/>
    <xf numFmtId="0" fontId="18" fillId="0" borderId="48" xfId="0" applyFont="1" applyBorder="1"/>
    <xf numFmtId="0" fontId="10" fillId="0" borderId="45" xfId="0" applyFont="1" applyBorder="1"/>
    <xf numFmtId="166" fontId="11" fillId="0" borderId="41" xfId="1" applyNumberFormat="1" applyFont="1" applyBorder="1"/>
    <xf numFmtId="166" fontId="11" fillId="0" borderId="49" xfId="1" applyNumberFormat="1" applyFont="1" applyBorder="1"/>
    <xf numFmtId="166" fontId="11" fillId="0" borderId="8" xfId="1" applyNumberFormat="1" applyFont="1" applyBorder="1"/>
    <xf numFmtId="0" fontId="11" fillId="0" borderId="8" xfId="0" applyFont="1" applyBorder="1"/>
    <xf numFmtId="0" fontId="10" fillId="0" borderId="49" xfId="0" applyFont="1" applyBorder="1"/>
    <xf numFmtId="0" fontId="18" fillId="6" borderId="47" xfId="0" applyFont="1" applyFill="1" applyBorder="1"/>
    <xf numFmtId="0" fontId="18" fillId="6" borderId="48" xfId="0" applyFont="1" applyFill="1" applyBorder="1"/>
    <xf numFmtId="166" fontId="25" fillId="0" borderId="4" xfId="1" applyNumberFormat="1" applyFont="1" applyBorder="1"/>
    <xf numFmtId="166" fontId="25" fillId="0" borderId="6" xfId="1" applyNumberFormat="1" applyFont="1" applyBorder="1"/>
    <xf numFmtId="166" fontId="25" fillId="0" borderId="5" xfId="1" applyNumberFormat="1" applyFont="1" applyBorder="1"/>
    <xf numFmtId="0" fontId="25" fillId="0" borderId="5" xfId="0" applyFont="1" applyBorder="1"/>
    <xf numFmtId="0" fontId="13" fillId="0" borderId="6" xfId="0" applyFont="1" applyBorder="1"/>
    <xf numFmtId="166" fontId="43" fillId="0" borderId="1" xfId="1" applyNumberFormat="1" applyFont="1" applyBorder="1" applyAlignment="1">
      <alignment horizontal="left"/>
    </xf>
    <xf numFmtId="166" fontId="44" fillId="5" borderId="1" xfId="1" applyNumberFormat="1" applyFont="1" applyFill="1" applyBorder="1" applyAlignment="1">
      <alignment horizontal="left"/>
    </xf>
    <xf numFmtId="166" fontId="45" fillId="0" borderId="1" xfId="1" applyNumberFormat="1" applyFont="1" applyBorder="1" applyAlignment="1">
      <alignment horizontal="left"/>
    </xf>
    <xf numFmtId="166" fontId="37" fillId="6" borderId="1" xfId="1" applyNumberFormat="1" applyFont="1" applyFill="1" applyBorder="1" applyAlignment="1">
      <alignment horizontal="left"/>
    </xf>
    <xf numFmtId="166" fontId="45" fillId="0" borderId="2" xfId="1" applyNumberFormat="1" applyFont="1" applyBorder="1" applyAlignment="1">
      <alignment horizontal="left"/>
    </xf>
    <xf numFmtId="166" fontId="37" fillId="6" borderId="3" xfId="1" applyNumberFormat="1" applyFont="1" applyFill="1" applyBorder="1" applyAlignment="1">
      <alignment horizontal="left"/>
    </xf>
    <xf numFmtId="166" fontId="37" fillId="0" borderId="1" xfId="1" applyNumberFormat="1" applyFont="1" applyBorder="1" applyAlignment="1">
      <alignment horizontal="left" vertical="center" wrapText="1"/>
    </xf>
    <xf numFmtId="166" fontId="39" fillId="0" borderId="1" xfId="1" applyNumberFormat="1" applyFont="1" applyBorder="1" applyAlignment="1">
      <alignment horizontal="center" vertical="center" wrapText="1"/>
    </xf>
    <xf numFmtId="0" fontId="5" fillId="0" borderId="1" xfId="0" applyFont="1" applyBorder="1" applyAlignment="1">
      <alignment wrapText="1"/>
    </xf>
    <xf numFmtId="0" fontId="49" fillId="0" borderId="1" xfId="0" applyFont="1" applyBorder="1" applyAlignment="1">
      <alignment horizontal="left" wrapText="1"/>
    </xf>
    <xf numFmtId="0" fontId="49" fillId="0" borderId="1" xfId="0" applyFont="1" applyBorder="1" applyAlignment="1">
      <alignment horizontal="center" wrapText="1"/>
    </xf>
    <xf numFmtId="0" fontId="8" fillId="8" borderId="1" xfId="0" applyFont="1" applyFill="1" applyBorder="1" applyAlignment="1">
      <alignment wrapText="1"/>
    </xf>
    <xf numFmtId="165" fontId="8" fillId="8" borderId="1" xfId="1" applyNumberFormat="1" applyFont="1" applyFill="1" applyBorder="1" applyAlignment="1">
      <alignment horizontal="right" wrapText="1"/>
    </xf>
    <xf numFmtId="0" fontId="7" fillId="2" borderId="1" xfId="0" applyFont="1" applyFill="1" applyBorder="1" applyAlignment="1">
      <alignment wrapText="1"/>
    </xf>
    <xf numFmtId="165" fontId="5" fillId="6" borderId="1" xfId="1" applyNumberFormat="1" applyFont="1" applyFill="1" applyBorder="1" applyAlignment="1">
      <alignment horizontal="right" wrapText="1"/>
    </xf>
    <xf numFmtId="0" fontId="24" fillId="0" borderId="1" xfId="0" applyFont="1" applyBorder="1" applyAlignment="1">
      <alignment horizontal="center" wrapText="1"/>
    </xf>
    <xf numFmtId="0" fontId="23" fillId="8" borderId="1" xfId="0" applyFont="1" applyFill="1" applyBorder="1" applyAlignment="1">
      <alignment wrapText="1"/>
    </xf>
    <xf numFmtId="165" fontId="23" fillId="8" borderId="1" xfId="1" applyNumberFormat="1" applyFont="1" applyFill="1" applyBorder="1" applyAlignment="1">
      <alignment wrapText="1"/>
    </xf>
    <xf numFmtId="0" fontId="41" fillId="0" borderId="0" xfId="0" applyFont="1" applyAlignment="1">
      <alignment horizontal="right"/>
    </xf>
    <xf numFmtId="166" fontId="0" fillId="0" borderId="0" xfId="0" applyNumberFormat="1"/>
    <xf numFmtId="0" fontId="37" fillId="0" borderId="1" xfId="6" applyFont="1" applyBorder="1" applyAlignment="1">
      <alignment wrapText="1"/>
    </xf>
    <xf numFmtId="0" fontId="37" fillId="0" borderId="1" xfId="6" applyFont="1" applyBorder="1" applyAlignment="1">
      <alignment horizontal="center" wrapText="1"/>
    </xf>
    <xf numFmtId="0" fontId="37" fillId="0" borderId="1" xfId="6" applyFont="1" applyBorder="1" applyAlignment="1">
      <alignment horizontal="center"/>
    </xf>
    <xf numFmtId="0" fontId="48" fillId="0" borderId="30" xfId="0" applyFont="1" applyBorder="1" applyAlignment="1">
      <alignment horizontal="center"/>
    </xf>
    <xf numFmtId="0" fontId="48" fillId="0" borderId="31" xfId="0" applyFont="1" applyBorder="1" applyAlignment="1">
      <alignment horizontal="center"/>
    </xf>
    <xf numFmtId="0" fontId="48" fillId="0" borderId="32" xfId="0" applyFont="1" applyBorder="1" applyAlignment="1">
      <alignment horizontal="center"/>
    </xf>
    <xf numFmtId="0" fontId="14" fillId="0" borderId="33" xfId="0" applyFont="1" applyBorder="1" applyAlignment="1">
      <alignment horizontal="justify" vertical="justify" wrapText="1"/>
    </xf>
    <xf numFmtId="0" fontId="14" fillId="0" borderId="29" xfId="0" applyFont="1" applyBorder="1" applyAlignment="1">
      <alignment horizontal="justify" vertical="justify" wrapText="1"/>
    </xf>
    <xf numFmtId="0" fontId="14" fillId="0" borderId="34" xfId="0" applyFont="1" applyBorder="1" applyAlignment="1">
      <alignment horizontal="justify" vertical="justify" wrapText="1"/>
    </xf>
    <xf numFmtId="0" fontId="14" fillId="0" borderId="35" xfId="0" applyFont="1" applyBorder="1" applyAlignment="1">
      <alignment horizontal="justify" vertical="justify" wrapText="1"/>
    </xf>
    <xf numFmtId="0" fontId="14" fillId="0" borderId="0" xfId="0" applyFont="1" applyAlignment="1">
      <alignment horizontal="justify" vertical="justify" wrapText="1"/>
    </xf>
    <xf numFmtId="0" fontId="14" fillId="0" borderId="36" xfId="0" applyFont="1" applyBorder="1" applyAlignment="1">
      <alignment horizontal="justify" vertical="justify" wrapText="1"/>
    </xf>
    <xf numFmtId="0" fontId="14" fillId="0" borderId="37" xfId="0" applyFont="1" applyBorder="1" applyAlignment="1">
      <alignment horizontal="justify" vertical="justify" wrapText="1"/>
    </xf>
    <xf numFmtId="0" fontId="14" fillId="0" borderId="38" xfId="0" applyFont="1" applyBorder="1" applyAlignment="1">
      <alignment horizontal="justify" vertical="justify" wrapText="1"/>
    </xf>
    <xf numFmtId="0" fontId="14" fillId="0" borderId="39" xfId="0" applyFont="1" applyBorder="1" applyAlignment="1">
      <alignment horizontal="justify" vertical="justify" wrapText="1"/>
    </xf>
    <xf numFmtId="0" fontId="28" fillId="0" borderId="20" xfId="0" applyFont="1" applyBorder="1" applyAlignment="1">
      <alignment horizontal="left" indent="5"/>
    </xf>
    <xf numFmtId="0" fontId="28" fillId="0" borderId="21" xfId="0" applyFont="1" applyBorder="1" applyAlignment="1">
      <alignment horizontal="left" indent="5"/>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7" fillId="0" borderId="20" xfId="0" applyFont="1" applyBorder="1" applyAlignment="1">
      <alignment horizontal="center"/>
    </xf>
    <xf numFmtId="0" fontId="27" fillId="0" borderId="21" xfId="0" applyFont="1" applyBorder="1" applyAlignment="1">
      <alignment horizontal="center"/>
    </xf>
    <xf numFmtId="0" fontId="24" fillId="6" borderId="4" xfId="0" applyFont="1" applyFill="1" applyBorder="1" applyAlignment="1">
      <alignment horizontal="left" wrapText="1"/>
    </xf>
    <xf numFmtId="0" fontId="24" fillId="6" borderId="5" xfId="0" applyFont="1" applyFill="1" applyBorder="1" applyAlignment="1">
      <alignment horizontal="left" wrapText="1"/>
    </xf>
    <xf numFmtId="0" fontId="24" fillId="6" borderId="6" xfId="0" applyFont="1" applyFill="1" applyBorder="1" applyAlignment="1">
      <alignment horizontal="left" wrapText="1"/>
    </xf>
    <xf numFmtId="0" fontId="23" fillId="9" borderId="4" xfId="0" applyFont="1" applyFill="1" applyBorder="1" applyAlignment="1">
      <alignment horizontal="center" wrapText="1"/>
    </xf>
    <xf numFmtId="0" fontId="23" fillId="9" borderId="5" xfId="0" applyFont="1" applyFill="1" applyBorder="1" applyAlignment="1">
      <alignment horizontal="center" wrapText="1"/>
    </xf>
    <xf numFmtId="0" fontId="23" fillId="9" borderId="6" xfId="0" applyFont="1" applyFill="1" applyBorder="1" applyAlignment="1">
      <alignment horizontal="center" wrapText="1"/>
    </xf>
    <xf numFmtId="0" fontId="9" fillId="0" borderId="7" xfId="0" applyFont="1" applyBorder="1" applyAlignment="1">
      <alignment horizontal="left" wrapText="1"/>
    </xf>
    <xf numFmtId="0" fontId="4" fillId="7" borderId="4" xfId="0" applyFont="1" applyFill="1" applyBorder="1" applyAlignment="1">
      <alignment horizontal="center" wrapText="1"/>
    </xf>
    <xf numFmtId="0" fontId="4" fillId="7" borderId="5" xfId="0" applyFont="1" applyFill="1" applyBorder="1" applyAlignment="1">
      <alignment horizontal="center" wrapText="1"/>
    </xf>
    <xf numFmtId="0" fontId="4" fillId="7" borderId="6" xfId="0" applyFont="1" applyFill="1" applyBorder="1" applyAlignment="1">
      <alignment horizontal="center" wrapText="1"/>
    </xf>
    <xf numFmtId="0" fontId="5" fillId="7" borderId="4" xfId="0" applyFont="1" applyFill="1" applyBorder="1" applyAlignment="1">
      <alignment horizontal="center" wrapText="1"/>
    </xf>
    <xf numFmtId="0" fontId="5" fillId="7" borderId="5" xfId="0" applyFont="1" applyFill="1" applyBorder="1" applyAlignment="1">
      <alignment horizontal="center" wrapText="1"/>
    </xf>
    <xf numFmtId="0" fontId="5" fillId="7" borderId="6" xfId="0" applyFont="1" applyFill="1" applyBorder="1" applyAlignment="1">
      <alignment horizontal="center" wrapText="1"/>
    </xf>
    <xf numFmtId="0" fontId="49"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12" fillId="4" borderId="7" xfId="6" applyFont="1" applyFill="1" applyBorder="1" applyAlignment="1">
      <alignment horizontal="left"/>
    </xf>
    <xf numFmtId="0" fontId="37" fillId="6" borderId="4" xfId="0" applyFont="1" applyFill="1" applyBorder="1" applyAlignment="1">
      <alignment horizontal="left"/>
    </xf>
    <xf numFmtId="0" fontId="37" fillId="6" borderId="5" xfId="0" applyFont="1" applyFill="1" applyBorder="1" applyAlignment="1">
      <alignment horizontal="left"/>
    </xf>
    <xf numFmtId="0" fontId="37" fillId="6" borderId="6" xfId="0" applyFont="1" applyFill="1" applyBorder="1" applyAlignment="1">
      <alignment horizontal="left"/>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1" xfId="0" applyFont="1" applyBorder="1" applyAlignment="1">
      <alignment horizontal="center" wrapText="1"/>
    </xf>
    <xf numFmtId="0" fontId="37" fillId="5" borderId="4" xfId="0" applyFont="1" applyFill="1" applyBorder="1" applyAlignment="1">
      <alignment horizontal="center"/>
    </xf>
    <xf numFmtId="0" fontId="37" fillId="5" borderId="5" xfId="0" applyFont="1" applyFill="1" applyBorder="1" applyAlignment="1">
      <alignment horizontal="center"/>
    </xf>
    <xf numFmtId="0" fontId="37" fillId="5" borderId="6" xfId="0" applyFont="1" applyFill="1" applyBorder="1" applyAlignment="1">
      <alignment horizontal="center"/>
    </xf>
    <xf numFmtId="0" fontId="31"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23" fillId="5" borderId="1" xfId="0" applyFont="1" applyFill="1" applyBorder="1" applyAlignment="1">
      <alignment horizontal="center" wrapText="1"/>
    </xf>
    <xf numFmtId="0" fontId="33" fillId="0" borderId="0" xfId="0" applyFont="1" applyAlignment="1">
      <alignment horizontal="left" wrapText="1"/>
    </xf>
    <xf numFmtId="0" fontId="32" fillId="0" borderId="7" xfId="0" applyFont="1" applyBorder="1" applyAlignment="1">
      <alignment horizontal="left"/>
    </xf>
    <xf numFmtId="0" fontId="37" fillId="6" borderId="1" xfId="0" applyFont="1" applyFill="1" applyBorder="1" applyAlignment="1">
      <alignment horizontal="left" wrapText="1"/>
    </xf>
    <xf numFmtId="0" fontId="37" fillId="5" borderId="1" xfId="0" applyFont="1" applyFill="1" applyBorder="1" applyAlignment="1">
      <alignment horizontal="center" wrapText="1"/>
    </xf>
    <xf numFmtId="0" fontId="39" fillId="5" borderId="1" xfId="0" applyFont="1" applyFill="1" applyBorder="1" applyAlignment="1">
      <alignment horizontal="center" wrapText="1"/>
    </xf>
    <xf numFmtId="0" fontId="40" fillId="0" borderId="0" xfId="0" applyFont="1" applyAlignment="1">
      <alignment horizontal="left" wrapText="1"/>
    </xf>
    <xf numFmtId="0" fontId="41" fillId="0" borderId="7" xfId="0" applyFont="1" applyBorder="1" applyAlignment="1">
      <alignment horizontal="left"/>
    </xf>
    <xf numFmtId="0" fontId="40" fillId="0" borderId="7" xfId="0" applyFont="1" applyBorder="1" applyAlignment="1">
      <alignment horizontal="left" wrapText="1"/>
    </xf>
    <xf numFmtId="0" fontId="18" fillId="6" borderId="4" xfId="0" applyFont="1" applyFill="1" applyBorder="1" applyAlignment="1">
      <alignment horizontal="left"/>
    </xf>
    <xf numFmtId="0" fontId="18" fillId="6" borderId="5" xfId="0" applyFont="1" applyFill="1" applyBorder="1" applyAlignment="1">
      <alignment horizontal="left"/>
    </xf>
    <xf numFmtId="0" fontId="41" fillId="0" borderId="0" xfId="0" applyFont="1" applyAlignment="1">
      <alignment horizontal="left"/>
    </xf>
    <xf numFmtId="166" fontId="12" fillId="0" borderId="0" xfId="1" applyNumberFormat="1" applyFont="1" applyAlignment="1">
      <alignment horizontal="left"/>
    </xf>
    <xf numFmtId="166" fontId="18" fillId="6" borderId="4" xfId="1" applyNumberFormat="1" applyFont="1" applyFill="1" applyBorder="1" applyAlignment="1">
      <alignment horizontal="left"/>
    </xf>
    <xf numFmtId="166" fontId="18" fillId="6" borderId="5" xfId="1" applyNumberFormat="1" applyFont="1" applyFill="1" applyBorder="1" applyAlignment="1">
      <alignment horizontal="left"/>
    </xf>
    <xf numFmtId="166" fontId="18" fillId="6" borderId="6" xfId="1" applyNumberFormat="1" applyFont="1" applyFill="1" applyBorder="1" applyAlignment="1">
      <alignment horizontal="left"/>
    </xf>
    <xf numFmtId="166" fontId="41" fillId="0" borderId="0" xfId="1" applyNumberFormat="1" applyFont="1" applyAlignment="1">
      <alignment horizontal="left"/>
    </xf>
    <xf numFmtId="166" fontId="41" fillId="0" borderId="0" xfId="1" applyNumberFormat="1" applyFont="1" applyBorder="1" applyAlignment="1">
      <alignment horizontal="right"/>
    </xf>
    <xf numFmtId="0" fontId="18" fillId="6" borderId="6" xfId="0" applyFont="1" applyFill="1" applyBorder="1" applyAlignment="1">
      <alignment horizontal="left"/>
    </xf>
    <xf numFmtId="166" fontId="18" fillId="6" borderId="47" xfId="1" applyNumberFormat="1" applyFont="1" applyFill="1" applyBorder="1" applyAlignment="1">
      <alignment horizontal="center"/>
    </xf>
    <xf numFmtId="166" fontId="18" fillId="6" borderId="48" xfId="1" applyNumberFormat="1" applyFont="1" applyFill="1" applyBorder="1" applyAlignment="1">
      <alignment horizontal="center"/>
    </xf>
    <xf numFmtId="166" fontId="18" fillId="6" borderId="7" xfId="1" applyNumberFormat="1" applyFont="1" applyFill="1" applyBorder="1" applyAlignment="1">
      <alignment horizontal="center"/>
    </xf>
    <xf numFmtId="166" fontId="18" fillId="6" borderId="0" xfId="1" applyNumberFormat="1" applyFont="1" applyFill="1" applyAlignment="1">
      <alignment horizontal="center"/>
    </xf>
    <xf numFmtId="0" fontId="41" fillId="0" borderId="42" xfId="0" applyFont="1" applyBorder="1" applyAlignment="1">
      <alignment horizontal="right"/>
    </xf>
    <xf numFmtId="0" fontId="11" fillId="6" borderId="41" xfId="0" applyFont="1" applyFill="1" applyBorder="1" applyAlignment="1">
      <alignment horizontal="left"/>
    </xf>
    <xf numFmtId="0" fontId="11" fillId="6" borderId="8" xfId="0" applyFont="1" applyFill="1" applyBorder="1" applyAlignment="1">
      <alignment horizontal="left"/>
    </xf>
    <xf numFmtId="0" fontId="41" fillId="0" borderId="8" xfId="0" applyFont="1" applyBorder="1" applyAlignment="1">
      <alignment horizontal="left"/>
    </xf>
    <xf numFmtId="0" fontId="41" fillId="0" borderId="42" xfId="0" applyFont="1" applyBorder="1" applyAlignment="1">
      <alignment horizontal="left"/>
    </xf>
    <xf numFmtId="0" fontId="41" fillId="0" borderId="0" xfId="0" applyFont="1" applyAlignment="1">
      <alignment horizontal="right"/>
    </xf>
    <xf numFmtId="0" fontId="12" fillId="0" borderId="8" xfId="0" applyFont="1" applyBorder="1" applyAlignment="1">
      <alignment horizontal="left"/>
    </xf>
    <xf numFmtId="0" fontId="41" fillId="0" borderId="41" xfId="0" applyFont="1" applyBorder="1" applyAlignment="1">
      <alignment horizontal="left"/>
    </xf>
    <xf numFmtId="0" fontId="41" fillId="0" borderId="8" xfId="0" applyFont="1" applyBorder="1" applyAlignment="1">
      <alignment horizontal="right"/>
    </xf>
    <xf numFmtId="0" fontId="41" fillId="0" borderId="49" xfId="0" applyFont="1" applyBorder="1" applyAlignment="1">
      <alignment horizontal="right"/>
    </xf>
  </cellXfs>
  <cellStyles count="10">
    <cellStyle name="Comma" xfId="1" builtinId="3"/>
    <cellStyle name="Comma [0]" xfId="5" builtinId="6"/>
    <cellStyle name="Comma 2" xfId="3" xr:uid="{00000000-0005-0000-0000-000002000000}"/>
    <cellStyle name="Comma 3" xfId="7" xr:uid="{00000000-0005-0000-0000-000003000000}"/>
    <cellStyle name="Comma 4" xfId="9" xr:uid="{00000000-0005-0000-0000-000004000000}"/>
    <cellStyle name="Hyperlink" xfId="4" builtinId="8"/>
    <cellStyle name="Normal" xfId="0" builtinId="0"/>
    <cellStyle name="Normal 2" xfId="2" xr:uid="{00000000-0005-0000-0000-000007000000}"/>
    <cellStyle name="Normal 3" xfId="6" xr:uid="{00000000-0005-0000-0000-000008000000}"/>
    <cellStyle name="Percent" xfId="8" builtinId="5"/>
  </cellStyles>
  <dxfs count="0"/>
  <tableStyles count="0" defaultTableStyle="TableStyleMedium2" defaultPivotStyle="PivotStyleLight16"/>
  <colors>
    <mruColors>
      <color rgb="FFA87C24"/>
      <color rgb="FFC7932B"/>
      <color rgb="FF946D20"/>
      <color rgb="FFF0A73C"/>
      <color rgb="FFA2D668"/>
      <color rgb="FF76B531"/>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21166</xdr:colOff>
      <xdr:row>0</xdr:row>
      <xdr:rowOff>28223</xdr:rowOff>
    </xdr:from>
    <xdr:to>
      <xdr:col>0</xdr:col>
      <xdr:colOff>642055</xdr:colOff>
      <xdr:row>2</xdr:row>
      <xdr:rowOff>5646</xdr:rowOff>
    </xdr:to>
    <xdr:pic>
      <xdr:nvPicPr>
        <xdr:cNvPr id="3" name="Picture 2">
          <a:extLst>
            <a:ext uri="{FF2B5EF4-FFF2-40B4-BE49-F238E27FC236}">
              <a16:creationId xmlns:a16="http://schemas.microsoft.com/office/drawing/2014/main" id="{97C29DBC-E09A-201B-25DB-B4BE175B99DE}"/>
            </a:ext>
          </a:extLst>
        </xdr:cNvPr>
        <xdr:cNvPicPr>
          <a:picLocks noChangeAspect="1"/>
        </xdr:cNvPicPr>
      </xdr:nvPicPr>
      <xdr:blipFill>
        <a:blip xmlns:r="http://schemas.openxmlformats.org/officeDocument/2006/relationships" r:embed="rId1"/>
        <a:stretch>
          <a:fillRect/>
        </a:stretch>
      </xdr:blipFill>
      <xdr:spPr>
        <a:xfrm>
          <a:off x="21166" y="28223"/>
          <a:ext cx="620889" cy="3725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623239</xdr:colOff>
      <xdr:row>1</xdr:row>
      <xdr:rowOff>176388</xdr:rowOff>
    </xdr:to>
    <xdr:pic>
      <xdr:nvPicPr>
        <xdr:cNvPr id="3" name="Picture 2">
          <a:extLst>
            <a:ext uri="{FF2B5EF4-FFF2-40B4-BE49-F238E27FC236}">
              <a16:creationId xmlns:a16="http://schemas.microsoft.com/office/drawing/2014/main" id="{1D27F369-C436-5586-4BBE-4259565DDFA3}"/>
            </a:ext>
          </a:extLst>
        </xdr:cNvPr>
        <xdr:cNvPicPr>
          <a:picLocks noChangeAspect="1"/>
        </xdr:cNvPicPr>
      </xdr:nvPicPr>
      <xdr:blipFill>
        <a:blip xmlns:r="http://schemas.openxmlformats.org/officeDocument/2006/relationships" r:embed="rId1"/>
        <a:stretch>
          <a:fillRect/>
        </a:stretch>
      </xdr:blipFill>
      <xdr:spPr>
        <a:xfrm>
          <a:off x="0" y="0"/>
          <a:ext cx="623239" cy="3739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650CB5A-D0C7-4C0F-AD62-2294A57EFC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7800"/>
          <a:ext cx="790575" cy="69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292B905A-E5A3-451B-ACA3-A7122609A5C7}"/>
            </a:ext>
          </a:extLst>
        </xdr:cNvPr>
        <xdr:cNvSpPr/>
      </xdr:nvSpPr>
      <xdr:spPr>
        <a:xfrm>
          <a:off x="1841499" y="187326"/>
          <a:ext cx="800101" cy="196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74CE27C6-ED8E-484D-B813-7D729193063B}"/>
            </a:ext>
          </a:extLst>
        </xdr:cNvPr>
        <xdr:cNvSpPr/>
      </xdr:nvSpPr>
      <xdr:spPr>
        <a:xfrm>
          <a:off x="1079500" y="177800"/>
          <a:ext cx="685800" cy="2063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1B4E4B59-AF59-4BE1-B3C0-FC466B0A6441}"/>
            </a:ext>
          </a:extLst>
        </xdr:cNvPr>
        <xdr:cNvSpPr/>
      </xdr:nvSpPr>
      <xdr:spPr>
        <a:xfrm>
          <a:off x="2727324" y="187325"/>
          <a:ext cx="781051" cy="196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5" name="Picture 4" descr="cid:image001.png@01CEF651.BD61CC10">
          <a:extLst>
            <a:ext uri="{FF2B5EF4-FFF2-40B4-BE49-F238E27FC236}">
              <a16:creationId xmlns:a16="http://schemas.microsoft.com/office/drawing/2014/main" id="{D277471B-B2BC-4D0E-887F-F1EEC6849CFA}"/>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28637"/>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8CA049C5-74B8-4C2E-90E8-85DFFCE7AB66}"/>
            </a:ext>
          </a:extLst>
        </xdr:cNvPr>
        <xdr:cNvSpPr/>
      </xdr:nvSpPr>
      <xdr:spPr>
        <a:xfrm>
          <a:off x="1841499" y="187326"/>
          <a:ext cx="800101" cy="196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4453AAC7-A560-4961-904E-42A3A86546F9}"/>
            </a:ext>
          </a:extLst>
        </xdr:cNvPr>
        <xdr:cNvSpPr/>
      </xdr:nvSpPr>
      <xdr:spPr>
        <a:xfrm>
          <a:off x="1079500" y="177800"/>
          <a:ext cx="685800" cy="2063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03BA0C62-A711-4D4E-ADDD-5B20581E57E4}"/>
            </a:ext>
          </a:extLst>
        </xdr:cNvPr>
        <xdr:cNvSpPr/>
      </xdr:nvSpPr>
      <xdr:spPr>
        <a:xfrm>
          <a:off x="2727324" y="187325"/>
          <a:ext cx="781051" cy="196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5" name="Picture 4" descr="cid:image001.png@01CEF651.BD61CC10">
          <a:extLst>
            <a:ext uri="{FF2B5EF4-FFF2-40B4-BE49-F238E27FC236}">
              <a16:creationId xmlns:a16="http://schemas.microsoft.com/office/drawing/2014/main" id="{EF46DE55-7661-4765-827D-841630DAC8C6}"/>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28637"/>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1E7A3EC5-875E-4401-A67B-425EF2FB53B8}"/>
            </a:ext>
          </a:extLst>
        </xdr:cNvPr>
        <xdr:cNvSpPr/>
      </xdr:nvSpPr>
      <xdr:spPr>
        <a:xfrm>
          <a:off x="1841499" y="187326"/>
          <a:ext cx="800101" cy="196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74397D62-57B1-44BF-AABF-A906E1B873E2}"/>
            </a:ext>
          </a:extLst>
        </xdr:cNvPr>
        <xdr:cNvSpPr/>
      </xdr:nvSpPr>
      <xdr:spPr>
        <a:xfrm>
          <a:off x="1079500" y="177800"/>
          <a:ext cx="685800" cy="2063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C0BF5A12-55FE-41C2-AE6C-104D6A5A0E38}"/>
            </a:ext>
          </a:extLst>
        </xdr:cNvPr>
        <xdr:cNvSpPr/>
      </xdr:nvSpPr>
      <xdr:spPr>
        <a:xfrm>
          <a:off x="2727324" y="187325"/>
          <a:ext cx="781051" cy="196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5" name="Picture 4" descr="cid:image001.png@01CEF651.BD61CC10">
          <a:extLst>
            <a:ext uri="{FF2B5EF4-FFF2-40B4-BE49-F238E27FC236}">
              <a16:creationId xmlns:a16="http://schemas.microsoft.com/office/drawing/2014/main" id="{29D4A880-1DB1-40E2-B03D-35D0484765C9}"/>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28637"/>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E0991171-163D-4A65-8FB8-5A45B5CA898F}"/>
            </a:ext>
          </a:extLst>
        </xdr:cNvPr>
        <xdr:cNvSpPr/>
      </xdr:nvSpPr>
      <xdr:spPr>
        <a:xfrm>
          <a:off x="1841499" y="187326"/>
          <a:ext cx="800101" cy="196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66BD3A04-5BE9-42D5-A897-0CFF52404A75}"/>
            </a:ext>
          </a:extLst>
        </xdr:cNvPr>
        <xdr:cNvSpPr/>
      </xdr:nvSpPr>
      <xdr:spPr>
        <a:xfrm>
          <a:off x="1079500" y="177800"/>
          <a:ext cx="685800" cy="2063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31083A8D-545F-428B-918B-8A73A2DBEA47}"/>
            </a:ext>
          </a:extLst>
        </xdr:cNvPr>
        <xdr:cNvSpPr/>
      </xdr:nvSpPr>
      <xdr:spPr>
        <a:xfrm>
          <a:off x="2727324" y="187325"/>
          <a:ext cx="781051" cy="196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5" name="Picture 4" descr="cid:image001.png@01CEF651.BD61CC10">
          <a:extLst>
            <a:ext uri="{FF2B5EF4-FFF2-40B4-BE49-F238E27FC236}">
              <a16:creationId xmlns:a16="http://schemas.microsoft.com/office/drawing/2014/main" id="{1C5C5CEB-2226-43D2-9A55-6EDE2FC64472}"/>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28637"/>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00D46579-772C-4747-A215-2A3CBE8EE511}"/>
            </a:ext>
          </a:extLst>
        </xdr:cNvPr>
        <xdr:cNvSpPr/>
      </xdr:nvSpPr>
      <xdr:spPr>
        <a:xfrm>
          <a:off x="1970882"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698A5A17-AA88-457C-B670-F5028A5B33D6}"/>
            </a:ext>
          </a:extLst>
        </xdr:cNvPr>
        <xdr:cNvSpPr/>
      </xdr:nvSpPr>
      <xdr:spPr>
        <a:xfrm>
          <a:off x="1220787"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F70C3361-BD53-4550-8B1B-1B3643207CC1}"/>
            </a:ext>
          </a:extLst>
        </xdr:cNvPr>
        <xdr:cNvSpPr/>
      </xdr:nvSpPr>
      <xdr:spPr>
        <a:xfrm>
          <a:off x="2770980"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3</xdr:row>
      <xdr:rowOff>29544</xdr:rowOff>
    </xdr:to>
    <xdr:pic>
      <xdr:nvPicPr>
        <xdr:cNvPr id="5" name="Picture 4" descr="cid:image001.png@01CEF651.BD61CC10">
          <a:extLst>
            <a:ext uri="{FF2B5EF4-FFF2-40B4-BE49-F238E27FC236}">
              <a16:creationId xmlns:a16="http://schemas.microsoft.com/office/drawing/2014/main" id="{63FDCF15-986E-49A3-8199-5166B49B8EFD}"/>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783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5CCCD817-6CD5-47D8-A115-1496D3A22030}"/>
            </a:ext>
          </a:extLst>
        </xdr:cNvPr>
        <xdr:cNvSpPr/>
      </xdr:nvSpPr>
      <xdr:spPr>
        <a:xfrm>
          <a:off x="1955799"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D191FDD4-6B68-4CEE-B68B-731A62A2EB6B}"/>
            </a:ext>
          </a:extLst>
        </xdr:cNvPr>
        <xdr:cNvSpPr/>
      </xdr:nvSpPr>
      <xdr:spPr>
        <a:xfrm>
          <a:off x="1298575"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AFBA5088-288D-4834-94A6-93693FF9F7D8}"/>
            </a:ext>
          </a:extLst>
        </xdr:cNvPr>
        <xdr:cNvSpPr/>
      </xdr:nvSpPr>
      <xdr:spPr>
        <a:xfrm>
          <a:off x="2746374"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5" name="Picture 4" descr="cid:image001.png@01CEF651.BD61CC10">
          <a:extLst>
            <a:ext uri="{FF2B5EF4-FFF2-40B4-BE49-F238E27FC236}">
              <a16:creationId xmlns:a16="http://schemas.microsoft.com/office/drawing/2014/main" id="{EC570AEB-FC6A-41DB-8ABC-94D28B157F63}"/>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492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2" name="Rounded Rectangle 5">
          <a:hlinkClick xmlns:r="http://schemas.openxmlformats.org/officeDocument/2006/relationships" r:id="rId1"/>
          <a:extLst>
            <a:ext uri="{FF2B5EF4-FFF2-40B4-BE49-F238E27FC236}">
              <a16:creationId xmlns:a16="http://schemas.microsoft.com/office/drawing/2014/main" id="{95D3F821-15C7-4457-96ED-32B906F833A8}"/>
            </a:ext>
          </a:extLst>
        </xdr:cNvPr>
        <xdr:cNvSpPr/>
      </xdr:nvSpPr>
      <xdr:spPr>
        <a:xfrm>
          <a:off x="2401094" y="28336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3" name="Rounded Rectangle 6">
          <a:hlinkClick xmlns:r="http://schemas.openxmlformats.org/officeDocument/2006/relationships" r:id="rId2"/>
          <a:extLst>
            <a:ext uri="{FF2B5EF4-FFF2-40B4-BE49-F238E27FC236}">
              <a16:creationId xmlns:a16="http://schemas.microsoft.com/office/drawing/2014/main" id="{E6371BD8-803C-46BB-BFB3-D2A1F1233B12}"/>
            </a:ext>
          </a:extLst>
        </xdr:cNvPr>
        <xdr:cNvSpPr/>
      </xdr:nvSpPr>
      <xdr:spPr>
        <a:xfrm>
          <a:off x="1720056" y="29289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4" name="Rounded Rectangle 7">
          <a:hlinkClick xmlns:r="http://schemas.openxmlformats.org/officeDocument/2006/relationships" r:id="rId3"/>
          <a:extLst>
            <a:ext uri="{FF2B5EF4-FFF2-40B4-BE49-F238E27FC236}">
              <a16:creationId xmlns:a16="http://schemas.microsoft.com/office/drawing/2014/main" id="{B7EC97F3-6A33-4B33-A48E-4C2CC4A3FFF6}"/>
            </a:ext>
          </a:extLst>
        </xdr:cNvPr>
        <xdr:cNvSpPr/>
      </xdr:nvSpPr>
      <xdr:spPr>
        <a:xfrm>
          <a:off x="3258343" y="292893"/>
          <a:ext cx="792957"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1</xdr:row>
      <xdr:rowOff>440565</xdr:rowOff>
    </xdr:to>
    <xdr:pic>
      <xdr:nvPicPr>
        <xdr:cNvPr id="5" name="Picture 4" descr="cid:image001.png@01CEF651.BD61CC10">
          <a:extLst>
            <a:ext uri="{FF2B5EF4-FFF2-40B4-BE49-F238E27FC236}">
              <a16:creationId xmlns:a16="http://schemas.microsoft.com/office/drawing/2014/main" id="{C86D7C57-B303-4ED5-A452-B5CDA539AA8C}"/>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53681" cy="567291"/>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C6CFE394-10A9-4CEE-A19B-CF56C6B4709A}"/>
            </a:ext>
          </a:extLst>
        </xdr:cNvPr>
        <xdr:cNvSpPr/>
      </xdr:nvSpPr>
      <xdr:spPr>
        <a:xfrm>
          <a:off x="1939924" y="123826"/>
          <a:ext cx="800101" cy="2158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F03EC197-E102-41A1-8997-F20CFF972C67}"/>
            </a:ext>
          </a:extLst>
        </xdr:cNvPr>
        <xdr:cNvSpPr/>
      </xdr:nvSpPr>
      <xdr:spPr>
        <a:xfrm>
          <a:off x="1187450" y="123825"/>
          <a:ext cx="685800" cy="2159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D0F4E08C-3501-4292-868A-AB9775BD7ACD}"/>
            </a:ext>
          </a:extLst>
        </xdr:cNvPr>
        <xdr:cNvSpPr/>
      </xdr:nvSpPr>
      <xdr:spPr>
        <a:xfrm>
          <a:off x="2806699" y="123824"/>
          <a:ext cx="1047751" cy="2254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5" name="Picture 4" descr="cid:image001.png@01CEF651.BD61CC10">
          <a:extLst>
            <a:ext uri="{FF2B5EF4-FFF2-40B4-BE49-F238E27FC236}">
              <a16:creationId xmlns:a16="http://schemas.microsoft.com/office/drawing/2014/main" id="{49B80A28-69CA-49D9-A0E4-701B83CC0ED2}"/>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0004"/>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9CE5EE80-36E7-4B18-9BA5-07311C14EDFA}"/>
            </a:ext>
          </a:extLst>
        </xdr:cNvPr>
        <xdr:cNvSpPr/>
      </xdr:nvSpPr>
      <xdr:spPr>
        <a:xfrm>
          <a:off x="1970880" y="73819"/>
          <a:ext cx="800101" cy="196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86B80404-B8C7-49F6-96D4-AE5116EC8677}"/>
            </a:ext>
          </a:extLst>
        </xdr:cNvPr>
        <xdr:cNvSpPr/>
      </xdr:nvSpPr>
      <xdr:spPr>
        <a:xfrm>
          <a:off x="1220787" y="73818"/>
          <a:ext cx="685800" cy="2063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0CB8748A-DDBB-4957-8588-5C9FF93E6C2C}"/>
            </a:ext>
          </a:extLst>
        </xdr:cNvPr>
        <xdr:cNvSpPr/>
      </xdr:nvSpPr>
      <xdr:spPr>
        <a:xfrm>
          <a:off x="2804318" y="76200"/>
          <a:ext cx="1289051" cy="196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114829</xdr:rowOff>
    </xdr:to>
    <xdr:pic>
      <xdr:nvPicPr>
        <xdr:cNvPr id="5" name="Picture 4" descr="cid:image001.png@01CEF651.BD61CC10">
          <a:extLst>
            <a:ext uri="{FF2B5EF4-FFF2-40B4-BE49-F238E27FC236}">
              <a16:creationId xmlns:a16="http://schemas.microsoft.com/office/drawing/2014/main" id="{EBDDD3A4-9DC5-4E11-9EE2-1D983DD7C6D3}"/>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40279"/>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F0F4F267-1EE8-4BC7-BCDD-648C78B933ED}"/>
            </a:ext>
          </a:extLst>
        </xdr:cNvPr>
        <xdr:cNvSpPr/>
      </xdr:nvSpPr>
      <xdr:spPr>
        <a:xfrm>
          <a:off x="1953418"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6C9CEB7B-DCC2-4DB5-A340-1A8C3A6F1AA2}"/>
            </a:ext>
          </a:extLst>
        </xdr:cNvPr>
        <xdr:cNvSpPr/>
      </xdr:nvSpPr>
      <xdr:spPr>
        <a:xfrm>
          <a:off x="1262856"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38A5D45E-2B33-49D8-AAF1-3FFF1382E91A}"/>
            </a:ext>
          </a:extLst>
        </xdr:cNvPr>
        <xdr:cNvSpPr/>
      </xdr:nvSpPr>
      <xdr:spPr>
        <a:xfrm>
          <a:off x="2691605"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5" name="Picture 4" descr="cid:image001.png@01CEF651.BD61CC10">
          <a:extLst>
            <a:ext uri="{FF2B5EF4-FFF2-40B4-BE49-F238E27FC236}">
              <a16:creationId xmlns:a16="http://schemas.microsoft.com/office/drawing/2014/main" id="{A4CEE5E4-5B82-4D86-9324-884E0CD30F3A}"/>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54622"/>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B7D2479D-94F4-46FA-B53D-196880B7672F}"/>
            </a:ext>
          </a:extLst>
        </xdr:cNvPr>
        <xdr:cNvSpPr/>
      </xdr:nvSpPr>
      <xdr:spPr>
        <a:xfrm>
          <a:off x="2140347" y="84932"/>
          <a:ext cx="706438" cy="18454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3177EDA5-2C90-412C-BC43-8EA18302BD89}"/>
            </a:ext>
          </a:extLst>
        </xdr:cNvPr>
        <xdr:cNvSpPr/>
      </xdr:nvSpPr>
      <xdr:spPr>
        <a:xfrm>
          <a:off x="1346597" y="73423"/>
          <a:ext cx="585391" cy="19407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4" name="Picture 3" descr="cid:image001.png@01CEF651.BD61CC10">
          <a:extLst>
            <a:ext uri="{FF2B5EF4-FFF2-40B4-BE49-F238E27FC236}">
              <a16:creationId xmlns:a16="http://schemas.microsoft.com/office/drawing/2014/main" id="{F852D19E-9CBF-462E-AD69-331BDE050A7E}"/>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406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topLeftCell="A10" zoomScaleNormal="100" zoomScaleSheetLayoutView="100" workbookViewId="0">
      <selection activeCell="F19" sqref="F19"/>
    </sheetView>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ol min="10" max="10" width="3.453125" style="21" customWidth="1"/>
    <col min="11" max="11" width="9.453125" style="21" customWidth="1"/>
    <col min="12" max="13" width="12.453125" style="21" customWidth="1"/>
    <col min="14" max="14" width="9.453125" style="21" customWidth="1"/>
    <col min="15" max="15" width="15.453125" style="21" customWidth="1"/>
    <col min="16" max="16384" width="9.453125" style="21"/>
  </cols>
  <sheetData>
    <row r="1" spans="3:10" ht="24.75" customHeight="1" thickBot="1" x14ac:dyDescent="0.4"/>
    <row r="2" spans="3:10" ht="15"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127</v>
      </c>
      <c r="F6" s="33"/>
      <c r="G6" s="33"/>
      <c r="H6" s="34"/>
      <c r="I6" s="26"/>
      <c r="J6" s="26"/>
    </row>
    <row r="7" spans="3:10" ht="30" x14ac:dyDescent="0.6">
      <c r="C7" s="25"/>
      <c r="D7" s="25"/>
      <c r="E7" s="27"/>
      <c r="I7" s="26"/>
      <c r="J7" s="26"/>
    </row>
    <row r="8" spans="3:10" ht="30"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163</v>
      </c>
      <c r="F11" s="36" t="s">
        <v>128</v>
      </c>
      <c r="I11" s="26"/>
      <c r="J11" s="26"/>
    </row>
    <row r="12" spans="3:10" ht="20.149999999999999" customHeight="1" thickBot="1" x14ac:dyDescent="0.4">
      <c r="C12" s="25"/>
      <c r="D12" s="25"/>
      <c r="I12" s="26"/>
      <c r="J12" s="26"/>
    </row>
    <row r="13" spans="3:10" ht="20.149999999999999" customHeight="1" thickBot="1" x14ac:dyDescent="0.4">
      <c r="C13" s="25"/>
      <c r="D13" s="25"/>
      <c r="E13" s="35" t="s">
        <v>208</v>
      </c>
      <c r="F13" s="66">
        <v>3</v>
      </c>
      <c r="I13" s="26"/>
      <c r="J13" s="26"/>
    </row>
    <row r="14" spans="3:10" s="126" customFormat="1" ht="36.75" customHeight="1" thickBot="1" x14ac:dyDescent="0.4">
      <c r="C14" s="125"/>
      <c r="D14" s="125"/>
      <c r="I14" s="127"/>
      <c r="J14" s="127"/>
    </row>
    <row r="15" spans="3:10" ht="20.149999999999999" customHeight="1" thickBot="1" x14ac:dyDescent="0.4">
      <c r="C15" s="25"/>
      <c r="D15" s="25"/>
      <c r="E15" s="29" t="s">
        <v>131</v>
      </c>
      <c r="F15" s="66">
        <v>2023</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164</v>
      </c>
      <c r="F18" s="66" t="s">
        <v>224</v>
      </c>
      <c r="I18" s="26"/>
      <c r="J18" s="26"/>
    </row>
    <row r="19" spans="3:10" ht="20.149999999999999" customHeight="1" x14ac:dyDescent="0.35">
      <c r="C19" s="25"/>
      <c r="D19" s="25"/>
      <c r="E19" s="29"/>
      <c r="I19" s="26"/>
      <c r="J19" s="26"/>
    </row>
    <row r="20" spans="3:10" ht="15" thickBot="1" x14ac:dyDescent="0.4">
      <c r="C20" s="25"/>
      <c r="D20" s="30"/>
      <c r="E20" s="31"/>
      <c r="F20" s="31"/>
      <c r="G20" s="31"/>
      <c r="H20" s="31"/>
      <c r="I20" s="32"/>
      <c r="J20" s="26"/>
    </row>
    <row r="21" spans="3:10" ht="15" thickBot="1" x14ac:dyDescent="0.4">
      <c r="C21" s="30"/>
      <c r="D21" s="31"/>
      <c r="E21" s="31"/>
      <c r="F21" s="31"/>
      <c r="G21" s="31"/>
      <c r="H21" s="31"/>
      <c r="I21" s="31"/>
      <c r="J21" s="32"/>
    </row>
  </sheetData>
  <sheetProtection algorithmName="SHA-512" hashValue="bE7kDn+4aMJhrRo96Bahk80x1LkR7HlEp19liNS+PGgyzKotHtoFZM/0CLFQ592T7QeY9adnFO7UZCEIMIuT4g==" saltValue="oLyDT6NPjUrHnrjo1Q5jCw=="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R42"/>
  <sheetViews>
    <sheetView showGridLines="0" zoomScale="80" zoomScaleNormal="80" workbookViewId="0"/>
  </sheetViews>
  <sheetFormatPr defaultColWidth="15.54296875" defaultRowHeight="14" x14ac:dyDescent="0.3"/>
  <cols>
    <col min="1" max="1" width="15.54296875" style="2"/>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16384" width="15.54296875" style="2"/>
  </cols>
  <sheetData>
    <row r="1" spans="2:17" ht="21" customHeight="1" x14ac:dyDescent="0.3"/>
    <row r="2" spans="2:17" ht="29.25" customHeight="1" x14ac:dyDescent="0.3"/>
    <row r="3" spans="2:17" ht="28.5" customHeight="1" x14ac:dyDescent="0.3">
      <c r="B3" s="312" t="s">
        <v>253</v>
      </c>
      <c r="C3" s="312"/>
      <c r="D3" s="312"/>
      <c r="E3" s="312"/>
      <c r="F3" s="312"/>
      <c r="G3" s="312"/>
      <c r="H3" s="312"/>
      <c r="I3" s="312"/>
      <c r="J3" s="312"/>
      <c r="K3" s="312"/>
      <c r="L3" s="312"/>
      <c r="M3" s="312"/>
      <c r="N3" s="312"/>
      <c r="O3" s="312"/>
      <c r="P3" s="312"/>
      <c r="Q3" s="312"/>
    </row>
    <row r="4" spans="2:17" s="13" customFormat="1" ht="28" x14ac:dyDescent="0.3">
      <c r="B4" s="48" t="s">
        <v>0</v>
      </c>
      <c r="C4" s="50" t="s">
        <v>61</v>
      </c>
      <c r="D4" s="50" t="s">
        <v>62</v>
      </c>
      <c r="E4" s="50" t="s">
        <v>63</v>
      </c>
      <c r="F4" s="50" t="s">
        <v>64</v>
      </c>
      <c r="G4" s="50" t="s">
        <v>65</v>
      </c>
      <c r="H4" s="50" t="s">
        <v>81</v>
      </c>
      <c r="I4" s="90" t="s">
        <v>66</v>
      </c>
      <c r="J4" s="50" t="s">
        <v>67</v>
      </c>
      <c r="K4" s="50" t="s">
        <v>68</v>
      </c>
      <c r="L4" s="50" t="s">
        <v>69</v>
      </c>
      <c r="M4" s="50" t="s">
        <v>70</v>
      </c>
      <c r="N4" s="50" t="s">
        <v>2</v>
      </c>
      <c r="O4" s="50" t="s">
        <v>71</v>
      </c>
      <c r="P4" s="50" t="s">
        <v>72</v>
      </c>
      <c r="Q4" s="50" t="s">
        <v>73</v>
      </c>
    </row>
    <row r="5" spans="2:17" ht="26.25" customHeight="1" x14ac:dyDescent="0.3">
      <c r="B5" s="305" t="s">
        <v>16</v>
      </c>
      <c r="C5" s="306"/>
      <c r="D5" s="306"/>
      <c r="E5" s="306"/>
      <c r="F5" s="306"/>
      <c r="G5" s="306"/>
      <c r="H5" s="306"/>
      <c r="I5" s="306"/>
      <c r="J5" s="306"/>
      <c r="K5" s="306"/>
      <c r="L5" s="306"/>
      <c r="M5" s="306"/>
      <c r="N5" s="306"/>
      <c r="O5" s="306"/>
      <c r="P5" s="306"/>
      <c r="Q5" s="307"/>
    </row>
    <row r="6" spans="2:17" ht="26.25" customHeight="1" x14ac:dyDescent="0.3">
      <c r="B6" s="7" t="s">
        <v>205</v>
      </c>
      <c r="C6" s="96">
        <v>260210</v>
      </c>
      <c r="D6" s="96">
        <v>1965578</v>
      </c>
      <c r="E6" s="96">
        <v>853664</v>
      </c>
      <c r="F6" s="96">
        <v>0</v>
      </c>
      <c r="G6" s="96">
        <v>1671044</v>
      </c>
      <c r="H6" s="96">
        <v>548240</v>
      </c>
      <c r="I6" s="96">
        <v>0</v>
      </c>
      <c r="J6" s="96">
        <v>0</v>
      </c>
      <c r="K6" s="96">
        <v>0</v>
      </c>
      <c r="L6" s="96">
        <v>129655</v>
      </c>
      <c r="M6" s="96">
        <v>270818</v>
      </c>
      <c r="N6" s="96">
        <v>215473</v>
      </c>
      <c r="O6" s="96">
        <v>0</v>
      </c>
      <c r="P6" s="96">
        <v>0</v>
      </c>
      <c r="Q6" s="97">
        <v>380634</v>
      </c>
    </row>
    <row r="7" spans="2:17" ht="26.25" customHeight="1" x14ac:dyDescent="0.3">
      <c r="B7" s="4" t="s">
        <v>49</v>
      </c>
      <c r="C7" s="96">
        <v>-64981</v>
      </c>
      <c r="D7" s="96">
        <v>1605510</v>
      </c>
      <c r="E7" s="96">
        <v>611667</v>
      </c>
      <c r="F7" s="96">
        <v>0</v>
      </c>
      <c r="G7" s="96">
        <v>398818</v>
      </c>
      <c r="H7" s="96">
        <v>362488</v>
      </c>
      <c r="I7" s="96">
        <v>0</v>
      </c>
      <c r="J7" s="96">
        <v>0</v>
      </c>
      <c r="K7" s="96">
        <v>0</v>
      </c>
      <c r="L7" s="96">
        <v>12688</v>
      </c>
      <c r="M7" s="96">
        <v>158169</v>
      </c>
      <c r="N7" s="96">
        <v>59579</v>
      </c>
      <c r="O7" s="96">
        <v>2721</v>
      </c>
      <c r="P7" s="96">
        <v>34102</v>
      </c>
      <c r="Q7" s="97">
        <v>36096</v>
      </c>
    </row>
    <row r="8" spans="2:17" ht="26.25" customHeight="1" x14ac:dyDescent="0.3">
      <c r="B8" s="4" t="s">
        <v>129</v>
      </c>
      <c r="C8" s="96">
        <v>1831756</v>
      </c>
      <c r="D8" s="96">
        <v>3092528</v>
      </c>
      <c r="E8" s="96">
        <v>425118</v>
      </c>
      <c r="F8" s="96">
        <v>0</v>
      </c>
      <c r="G8" s="96">
        <v>76401</v>
      </c>
      <c r="H8" s="96">
        <v>2393</v>
      </c>
      <c r="I8" s="96">
        <v>0</v>
      </c>
      <c r="J8" s="96">
        <v>0</v>
      </c>
      <c r="K8" s="96">
        <v>0</v>
      </c>
      <c r="L8" s="96">
        <v>-91016</v>
      </c>
      <c r="M8" s="96">
        <v>288052</v>
      </c>
      <c r="N8" s="96">
        <v>260617</v>
      </c>
      <c r="O8" s="96">
        <v>1209</v>
      </c>
      <c r="P8" s="96">
        <v>24273</v>
      </c>
      <c r="Q8" s="97">
        <v>2292580</v>
      </c>
    </row>
    <row r="9" spans="2:17" ht="26.25" customHeight="1" x14ac:dyDescent="0.3">
      <c r="B9" s="4" t="s">
        <v>223</v>
      </c>
      <c r="C9" s="96">
        <v>107512</v>
      </c>
      <c r="D9" s="96">
        <v>216987</v>
      </c>
      <c r="E9" s="96">
        <v>118962</v>
      </c>
      <c r="F9" s="96">
        <v>0</v>
      </c>
      <c r="G9" s="96">
        <v>7481</v>
      </c>
      <c r="H9" s="96">
        <v>7481</v>
      </c>
      <c r="I9" s="96">
        <v>0</v>
      </c>
      <c r="J9" s="96">
        <v>0</v>
      </c>
      <c r="K9" s="96">
        <v>0</v>
      </c>
      <c r="L9" s="96">
        <v>-1916</v>
      </c>
      <c r="M9" s="96">
        <v>73133</v>
      </c>
      <c r="N9" s="96">
        <v>7728</v>
      </c>
      <c r="O9" s="96">
        <v>0</v>
      </c>
      <c r="P9" s="96">
        <v>9552</v>
      </c>
      <c r="Q9" s="97">
        <v>145952</v>
      </c>
    </row>
    <row r="10" spans="2:17" ht="26.25" customHeight="1" x14ac:dyDescent="0.3">
      <c r="B10" s="4" t="s">
        <v>50</v>
      </c>
      <c r="C10" s="96">
        <v>2118</v>
      </c>
      <c r="D10" s="96">
        <v>530226</v>
      </c>
      <c r="E10" s="96">
        <v>386811</v>
      </c>
      <c r="F10" s="96">
        <v>0</v>
      </c>
      <c r="G10" s="96">
        <v>133651</v>
      </c>
      <c r="H10" s="96">
        <v>106474</v>
      </c>
      <c r="I10" s="96">
        <v>0</v>
      </c>
      <c r="J10" s="96">
        <v>0</v>
      </c>
      <c r="K10" s="96">
        <v>0</v>
      </c>
      <c r="L10" s="96">
        <v>36149</v>
      </c>
      <c r="M10" s="96">
        <v>211078</v>
      </c>
      <c r="N10" s="96">
        <v>84</v>
      </c>
      <c r="O10" s="96">
        <v>0</v>
      </c>
      <c r="P10" s="96">
        <v>0</v>
      </c>
      <c r="Q10" s="97">
        <v>35313</v>
      </c>
    </row>
    <row r="11" spans="2:17" ht="26.25" customHeight="1" x14ac:dyDescent="0.3">
      <c r="B11" s="4" t="s">
        <v>51</v>
      </c>
      <c r="C11" s="96">
        <v>1017354</v>
      </c>
      <c r="D11" s="96">
        <v>969298</v>
      </c>
      <c r="E11" s="96">
        <v>699907</v>
      </c>
      <c r="F11" s="96">
        <v>0</v>
      </c>
      <c r="G11" s="96">
        <v>609275</v>
      </c>
      <c r="H11" s="96">
        <v>637467</v>
      </c>
      <c r="I11" s="96">
        <v>0</v>
      </c>
      <c r="J11" s="96">
        <v>0</v>
      </c>
      <c r="K11" s="96">
        <v>0</v>
      </c>
      <c r="L11" s="96">
        <v>3160</v>
      </c>
      <c r="M11" s="96">
        <v>167410</v>
      </c>
      <c r="N11" s="96">
        <v>95385</v>
      </c>
      <c r="O11" s="96">
        <v>0</v>
      </c>
      <c r="P11" s="96">
        <v>0</v>
      </c>
      <c r="Q11" s="97">
        <v>1004610</v>
      </c>
    </row>
    <row r="12" spans="2:17" ht="26.25" customHeight="1" x14ac:dyDescent="0.3">
      <c r="B12" s="4" t="s">
        <v>22</v>
      </c>
      <c r="C12" s="96">
        <v>0</v>
      </c>
      <c r="D12" s="96">
        <v>0</v>
      </c>
      <c r="E12" s="96">
        <v>0</v>
      </c>
      <c r="F12" s="96">
        <v>0</v>
      </c>
      <c r="G12" s="96">
        <v>0</v>
      </c>
      <c r="H12" s="96">
        <v>0</v>
      </c>
      <c r="I12" s="96">
        <v>0</v>
      </c>
      <c r="J12" s="96">
        <v>0</v>
      </c>
      <c r="K12" s="96">
        <v>0</v>
      </c>
      <c r="L12" s="96">
        <v>0</v>
      </c>
      <c r="M12" s="96">
        <v>0</v>
      </c>
      <c r="N12" s="96">
        <v>0</v>
      </c>
      <c r="O12" s="96">
        <v>0</v>
      </c>
      <c r="P12" s="96">
        <v>0</v>
      </c>
      <c r="Q12" s="97">
        <v>0</v>
      </c>
    </row>
    <row r="13" spans="2:17" ht="26.25" customHeight="1" x14ac:dyDescent="0.3">
      <c r="B13" s="4" t="s">
        <v>218</v>
      </c>
      <c r="C13" s="96">
        <v>39224</v>
      </c>
      <c r="D13" s="96">
        <v>392054</v>
      </c>
      <c r="E13" s="96">
        <v>130594</v>
      </c>
      <c r="F13" s="96">
        <v>0</v>
      </c>
      <c r="G13" s="96">
        <v>45802</v>
      </c>
      <c r="H13" s="96">
        <v>27305</v>
      </c>
      <c r="I13" s="96">
        <v>0</v>
      </c>
      <c r="J13" s="96">
        <v>0</v>
      </c>
      <c r="K13" s="96">
        <v>0</v>
      </c>
      <c r="L13" s="96">
        <v>-32481</v>
      </c>
      <c r="M13" s="96">
        <v>30348</v>
      </c>
      <c r="N13" s="96">
        <v>13181</v>
      </c>
      <c r="O13" s="96">
        <v>0</v>
      </c>
      <c r="P13" s="96">
        <v>52024</v>
      </c>
      <c r="Q13" s="97">
        <v>105803</v>
      </c>
    </row>
    <row r="14" spans="2:17" ht="26.25" customHeight="1" x14ac:dyDescent="0.3">
      <c r="B14" s="4" t="s">
        <v>52</v>
      </c>
      <c r="C14" s="96">
        <v>15376</v>
      </c>
      <c r="D14" s="96">
        <v>87136</v>
      </c>
      <c r="E14" s="96">
        <v>4147</v>
      </c>
      <c r="F14" s="96">
        <v>0</v>
      </c>
      <c r="G14" s="96">
        <v>2100</v>
      </c>
      <c r="H14" s="96">
        <v>3078</v>
      </c>
      <c r="I14" s="96">
        <v>0</v>
      </c>
      <c r="J14" s="96">
        <v>0</v>
      </c>
      <c r="K14" s="96">
        <v>0</v>
      </c>
      <c r="L14" s="96">
        <v>-18438</v>
      </c>
      <c r="M14" s="96">
        <v>11240</v>
      </c>
      <c r="N14" s="96">
        <v>2158</v>
      </c>
      <c r="O14" s="96">
        <v>0</v>
      </c>
      <c r="P14" s="96">
        <v>0</v>
      </c>
      <c r="Q14" s="97">
        <v>25802</v>
      </c>
    </row>
    <row r="15" spans="2:17" ht="26.25" customHeight="1" x14ac:dyDescent="0.3">
      <c r="B15" s="4" t="s">
        <v>207</v>
      </c>
      <c r="C15" s="96">
        <v>597343</v>
      </c>
      <c r="D15" s="96">
        <v>481208</v>
      </c>
      <c r="E15" s="96">
        <v>278359</v>
      </c>
      <c r="F15" s="96">
        <v>0</v>
      </c>
      <c r="G15" s="96">
        <v>679059</v>
      </c>
      <c r="H15" s="96">
        <v>243753</v>
      </c>
      <c r="I15" s="96">
        <v>0</v>
      </c>
      <c r="J15" s="96">
        <v>0</v>
      </c>
      <c r="K15" s="96">
        <v>0</v>
      </c>
      <c r="L15" s="96">
        <v>39043</v>
      </c>
      <c r="M15" s="96">
        <v>113099</v>
      </c>
      <c r="N15" s="96">
        <v>23803</v>
      </c>
      <c r="O15" s="96">
        <v>0</v>
      </c>
      <c r="P15" s="96">
        <v>-105253</v>
      </c>
      <c r="Q15" s="97">
        <v>608862</v>
      </c>
    </row>
    <row r="16" spans="2:17" ht="26.25" customHeight="1" x14ac:dyDescent="0.3">
      <c r="B16" s="4" t="s">
        <v>53</v>
      </c>
      <c r="C16" s="96">
        <v>184657</v>
      </c>
      <c r="D16" s="96">
        <v>446715</v>
      </c>
      <c r="E16" s="96">
        <v>211734</v>
      </c>
      <c r="F16" s="96">
        <v>0</v>
      </c>
      <c r="G16" s="96">
        <v>167468</v>
      </c>
      <c r="H16" s="96">
        <v>165795</v>
      </c>
      <c r="I16" s="96">
        <v>0</v>
      </c>
      <c r="J16" s="96">
        <v>0</v>
      </c>
      <c r="K16" s="96">
        <v>0</v>
      </c>
      <c r="L16" s="96">
        <v>-38415</v>
      </c>
      <c r="M16" s="96">
        <v>102517</v>
      </c>
      <c r="N16" s="96">
        <v>19798</v>
      </c>
      <c r="O16" s="96">
        <v>0</v>
      </c>
      <c r="P16" s="96">
        <v>27000</v>
      </c>
      <c r="Q16" s="97">
        <v>159290</v>
      </c>
    </row>
    <row r="17" spans="2:17" ht="26.25" customHeight="1" x14ac:dyDescent="0.3">
      <c r="B17" s="4" t="s">
        <v>54</v>
      </c>
      <c r="C17" s="96">
        <v>421399</v>
      </c>
      <c r="D17" s="96">
        <v>1042557</v>
      </c>
      <c r="E17" s="96">
        <v>444352</v>
      </c>
      <c r="F17" s="96">
        <v>0</v>
      </c>
      <c r="G17" s="96">
        <v>356037</v>
      </c>
      <c r="H17" s="96">
        <v>348287</v>
      </c>
      <c r="I17" s="96">
        <v>0</v>
      </c>
      <c r="J17" s="96">
        <v>0</v>
      </c>
      <c r="K17" s="96">
        <v>0</v>
      </c>
      <c r="L17" s="96">
        <v>-27274</v>
      </c>
      <c r="M17" s="96">
        <v>121842</v>
      </c>
      <c r="N17" s="96">
        <v>113649</v>
      </c>
      <c r="O17" s="96">
        <v>920</v>
      </c>
      <c r="P17" s="96">
        <v>165780</v>
      </c>
      <c r="Q17" s="97">
        <v>369844</v>
      </c>
    </row>
    <row r="18" spans="2:17" ht="26.25" customHeight="1" x14ac:dyDescent="0.3">
      <c r="B18" s="4" t="s">
        <v>55</v>
      </c>
      <c r="C18" s="96">
        <v>84641</v>
      </c>
      <c r="D18" s="96">
        <v>59551</v>
      </c>
      <c r="E18" s="96">
        <v>6620</v>
      </c>
      <c r="F18" s="96">
        <v>0</v>
      </c>
      <c r="G18" s="96">
        <v>8015</v>
      </c>
      <c r="H18" s="96">
        <v>8699</v>
      </c>
      <c r="I18" s="96">
        <v>0</v>
      </c>
      <c r="J18" s="96">
        <v>0</v>
      </c>
      <c r="K18" s="96">
        <v>0</v>
      </c>
      <c r="L18" s="96">
        <v>1960</v>
      </c>
      <c r="M18" s="96">
        <v>2797</v>
      </c>
      <c r="N18" s="96">
        <v>16129</v>
      </c>
      <c r="O18" s="96">
        <v>0</v>
      </c>
      <c r="P18" s="96">
        <v>0</v>
      </c>
      <c r="Q18" s="97">
        <v>93935</v>
      </c>
    </row>
    <row r="19" spans="2:17" ht="26.25" customHeight="1" x14ac:dyDescent="0.3">
      <c r="B19" s="4" t="s">
        <v>117</v>
      </c>
      <c r="C19" s="96">
        <v>152156</v>
      </c>
      <c r="D19" s="96">
        <v>61512</v>
      </c>
      <c r="E19" s="96">
        <v>40243</v>
      </c>
      <c r="F19" s="96">
        <v>0</v>
      </c>
      <c r="G19" s="96">
        <v>71257</v>
      </c>
      <c r="H19" s="96">
        <v>71257</v>
      </c>
      <c r="I19" s="96">
        <v>0</v>
      </c>
      <c r="J19" s="96">
        <v>0</v>
      </c>
      <c r="K19" s="96">
        <v>0</v>
      </c>
      <c r="L19" s="96">
        <v>130</v>
      </c>
      <c r="M19" s="96">
        <v>18336</v>
      </c>
      <c r="N19" s="96">
        <v>12811</v>
      </c>
      <c r="O19" s="96">
        <v>0</v>
      </c>
      <c r="P19" s="96">
        <v>0</v>
      </c>
      <c r="Q19" s="97">
        <v>115488</v>
      </c>
    </row>
    <row r="20" spans="2:17" ht="26.25" customHeight="1" x14ac:dyDescent="0.3">
      <c r="B20" s="4" t="s">
        <v>202</v>
      </c>
      <c r="C20" s="96">
        <v>468</v>
      </c>
      <c r="D20" s="96">
        <v>32097</v>
      </c>
      <c r="E20" s="96">
        <v>25138</v>
      </c>
      <c r="F20" s="96">
        <v>0</v>
      </c>
      <c r="G20" s="96">
        <v>0</v>
      </c>
      <c r="H20" s="96">
        <v>0</v>
      </c>
      <c r="I20" s="96">
        <v>0</v>
      </c>
      <c r="J20" s="96">
        <v>0</v>
      </c>
      <c r="K20" s="96">
        <v>0</v>
      </c>
      <c r="L20" s="96">
        <v>1392</v>
      </c>
      <c r="M20" s="96">
        <v>16329</v>
      </c>
      <c r="N20" s="96">
        <v>233</v>
      </c>
      <c r="O20" s="96">
        <v>0</v>
      </c>
      <c r="P20" s="96">
        <v>0</v>
      </c>
      <c r="Q20" s="97">
        <v>8118</v>
      </c>
    </row>
    <row r="21" spans="2:17" ht="26.25" customHeight="1" x14ac:dyDescent="0.3">
      <c r="B21" s="4" t="s">
        <v>120</v>
      </c>
      <c r="C21" s="96">
        <v>101265</v>
      </c>
      <c r="D21" s="96">
        <v>679734</v>
      </c>
      <c r="E21" s="96">
        <v>641400</v>
      </c>
      <c r="F21" s="96">
        <v>-79039</v>
      </c>
      <c r="G21" s="96">
        <v>354730</v>
      </c>
      <c r="H21" s="96">
        <v>208628</v>
      </c>
      <c r="I21" s="96">
        <v>0</v>
      </c>
      <c r="J21" s="96">
        <v>0</v>
      </c>
      <c r="K21" s="96">
        <v>0</v>
      </c>
      <c r="L21" s="96">
        <v>45193</v>
      </c>
      <c r="M21" s="96">
        <v>102367</v>
      </c>
      <c r="N21" s="96">
        <v>69489</v>
      </c>
      <c r="O21" s="96">
        <v>3303</v>
      </c>
      <c r="P21" s="96">
        <v>0</v>
      </c>
      <c r="Q21" s="97">
        <v>373624</v>
      </c>
    </row>
    <row r="22" spans="2:17" ht="26.25" customHeight="1" x14ac:dyDescent="0.3">
      <c r="B22" s="85" t="s">
        <v>34</v>
      </c>
      <c r="C22" s="96">
        <v>-68250</v>
      </c>
      <c r="D22" s="96">
        <v>309545</v>
      </c>
      <c r="E22" s="96">
        <v>139611</v>
      </c>
      <c r="F22" s="96">
        <v>0</v>
      </c>
      <c r="G22" s="96">
        <v>81393</v>
      </c>
      <c r="H22" s="96">
        <v>81393</v>
      </c>
      <c r="I22" s="96">
        <v>0</v>
      </c>
      <c r="J22" s="96">
        <v>0</v>
      </c>
      <c r="K22" s="96">
        <v>0</v>
      </c>
      <c r="L22" s="96">
        <v>4668</v>
      </c>
      <c r="M22" s="96">
        <v>69721</v>
      </c>
      <c r="N22" s="96">
        <v>4852</v>
      </c>
      <c r="O22" s="96">
        <v>0</v>
      </c>
      <c r="P22" s="96">
        <v>0</v>
      </c>
      <c r="Q22" s="97">
        <v>-79568</v>
      </c>
    </row>
    <row r="23" spans="2:17" ht="26.25" customHeight="1" x14ac:dyDescent="0.3">
      <c r="B23" s="85" t="s">
        <v>219</v>
      </c>
      <c r="C23" s="96">
        <v>139205</v>
      </c>
      <c r="D23" s="96">
        <v>0</v>
      </c>
      <c r="E23" s="96">
        <v>0</v>
      </c>
      <c r="F23" s="96">
        <v>0</v>
      </c>
      <c r="G23" s="96">
        <v>73505</v>
      </c>
      <c r="H23" s="96">
        <v>1313</v>
      </c>
      <c r="I23" s="96">
        <v>0</v>
      </c>
      <c r="J23" s="96">
        <v>0</v>
      </c>
      <c r="K23" s="96">
        <v>0</v>
      </c>
      <c r="L23" s="96">
        <v>394</v>
      </c>
      <c r="M23" s="96">
        <v>16317</v>
      </c>
      <c r="N23" s="96">
        <v>7200</v>
      </c>
      <c r="O23" s="96">
        <v>407</v>
      </c>
      <c r="P23" s="96">
        <v>-14710</v>
      </c>
      <c r="Q23" s="97">
        <v>142683</v>
      </c>
    </row>
    <row r="24" spans="2:17" ht="26.25" customHeight="1" x14ac:dyDescent="0.3">
      <c r="B24" s="4" t="s">
        <v>56</v>
      </c>
      <c r="C24" s="96">
        <v>1160232</v>
      </c>
      <c r="D24" s="96">
        <v>1899403</v>
      </c>
      <c r="E24" s="96">
        <v>979976</v>
      </c>
      <c r="F24" s="96">
        <v>0</v>
      </c>
      <c r="G24" s="96">
        <v>701170</v>
      </c>
      <c r="H24" s="96">
        <v>454080</v>
      </c>
      <c r="I24" s="96">
        <v>0</v>
      </c>
      <c r="J24" s="96">
        <v>0</v>
      </c>
      <c r="K24" s="96">
        <v>0</v>
      </c>
      <c r="L24" s="96">
        <v>38778</v>
      </c>
      <c r="M24" s="96">
        <v>495099</v>
      </c>
      <c r="N24" s="96">
        <v>48405</v>
      </c>
      <c r="O24" s="96">
        <v>0</v>
      </c>
      <c r="P24" s="96">
        <v>0</v>
      </c>
      <c r="Q24" s="97">
        <v>1200655</v>
      </c>
    </row>
    <row r="25" spans="2:17" ht="26.25" customHeight="1" x14ac:dyDescent="0.3">
      <c r="B25" s="4" t="s">
        <v>57</v>
      </c>
      <c r="C25" s="96">
        <v>840001</v>
      </c>
      <c r="D25" s="96">
        <v>460225</v>
      </c>
      <c r="E25" s="96">
        <v>385056</v>
      </c>
      <c r="F25" s="96">
        <v>0</v>
      </c>
      <c r="G25" s="96">
        <v>587942</v>
      </c>
      <c r="H25" s="96">
        <v>714841</v>
      </c>
      <c r="I25" s="96">
        <v>0</v>
      </c>
      <c r="J25" s="96">
        <v>0</v>
      </c>
      <c r="K25" s="96">
        <v>0</v>
      </c>
      <c r="L25" s="96">
        <v>35950</v>
      </c>
      <c r="M25" s="96">
        <v>148664</v>
      </c>
      <c r="N25" s="96">
        <v>60966</v>
      </c>
      <c r="O25" s="96">
        <v>0</v>
      </c>
      <c r="P25" s="96">
        <v>-86196</v>
      </c>
      <c r="Q25" s="97">
        <v>472765</v>
      </c>
    </row>
    <row r="26" spans="2:17" ht="26.25" customHeight="1" x14ac:dyDescent="0.3">
      <c r="B26" s="4" t="s">
        <v>119</v>
      </c>
      <c r="C26" s="96">
        <v>130552</v>
      </c>
      <c r="D26" s="96">
        <v>720696</v>
      </c>
      <c r="E26" s="96">
        <v>424262</v>
      </c>
      <c r="F26" s="96">
        <v>0</v>
      </c>
      <c r="G26" s="96">
        <v>264401</v>
      </c>
      <c r="H26" s="96">
        <v>264401</v>
      </c>
      <c r="I26" s="96">
        <v>0</v>
      </c>
      <c r="J26" s="96">
        <v>0</v>
      </c>
      <c r="K26" s="96">
        <v>0</v>
      </c>
      <c r="L26" s="96">
        <v>61059</v>
      </c>
      <c r="M26" s="96">
        <v>146193</v>
      </c>
      <c r="N26" s="96">
        <v>0</v>
      </c>
      <c r="O26" s="96">
        <v>0</v>
      </c>
      <c r="P26" s="96">
        <v>0</v>
      </c>
      <c r="Q26" s="97">
        <v>83161</v>
      </c>
    </row>
    <row r="27" spans="2:17" ht="26.25" customHeight="1" x14ac:dyDescent="0.3">
      <c r="B27" s="4" t="s">
        <v>130</v>
      </c>
      <c r="C27" s="96">
        <v>169235</v>
      </c>
      <c r="D27" s="96">
        <v>695414</v>
      </c>
      <c r="E27" s="96">
        <v>320385</v>
      </c>
      <c r="F27" s="96">
        <v>0</v>
      </c>
      <c r="G27" s="96">
        <v>150715</v>
      </c>
      <c r="H27" s="96">
        <v>176507</v>
      </c>
      <c r="I27" s="96">
        <v>0</v>
      </c>
      <c r="J27" s="96">
        <v>0</v>
      </c>
      <c r="K27" s="96">
        <v>0</v>
      </c>
      <c r="L27" s="96">
        <v>15609</v>
      </c>
      <c r="M27" s="96">
        <v>223557</v>
      </c>
      <c r="N27" s="96">
        <v>69447</v>
      </c>
      <c r="O27" s="96">
        <v>0</v>
      </c>
      <c r="P27" s="96">
        <v>0</v>
      </c>
      <c r="Q27" s="97">
        <v>143395</v>
      </c>
    </row>
    <row r="28" spans="2:17" ht="26.25" customHeight="1" x14ac:dyDescent="0.3">
      <c r="B28" s="4" t="s">
        <v>221</v>
      </c>
      <c r="C28" s="96">
        <v>251597</v>
      </c>
      <c r="D28" s="96">
        <v>111254</v>
      </c>
      <c r="E28" s="96">
        <v>111254</v>
      </c>
      <c r="F28" s="96">
        <v>0</v>
      </c>
      <c r="G28" s="96">
        <v>40124</v>
      </c>
      <c r="H28" s="96">
        <v>85387</v>
      </c>
      <c r="I28" s="96">
        <v>0</v>
      </c>
      <c r="J28" s="96">
        <v>0</v>
      </c>
      <c r="K28" s="96">
        <v>0</v>
      </c>
      <c r="L28" s="96">
        <v>0</v>
      </c>
      <c r="M28" s="96">
        <v>35108</v>
      </c>
      <c r="N28" s="96">
        <v>24655</v>
      </c>
      <c r="O28" s="96">
        <v>0</v>
      </c>
      <c r="P28" s="96">
        <v>114956</v>
      </c>
      <c r="Q28" s="97">
        <v>152056</v>
      </c>
    </row>
    <row r="29" spans="2:17" ht="26.25" customHeight="1" x14ac:dyDescent="0.3">
      <c r="B29" s="4" t="s">
        <v>58</v>
      </c>
      <c r="C29" s="96">
        <v>106075</v>
      </c>
      <c r="D29" s="96">
        <v>69717</v>
      </c>
      <c r="E29" s="96">
        <v>47608</v>
      </c>
      <c r="F29" s="96">
        <v>0</v>
      </c>
      <c r="G29" s="96">
        <v>19345</v>
      </c>
      <c r="H29" s="96">
        <v>12955</v>
      </c>
      <c r="I29" s="96">
        <v>0</v>
      </c>
      <c r="J29" s="96">
        <v>0</v>
      </c>
      <c r="K29" s="96">
        <v>0</v>
      </c>
      <c r="L29" s="96">
        <v>-2036</v>
      </c>
      <c r="M29" s="96">
        <v>4842</v>
      </c>
      <c r="N29" s="96">
        <v>6395</v>
      </c>
      <c r="O29" s="96">
        <v>0</v>
      </c>
      <c r="P29" s="96">
        <v>27758</v>
      </c>
      <c r="Q29" s="97">
        <v>116560</v>
      </c>
    </row>
    <row r="30" spans="2:17" ht="26.25" customHeight="1" x14ac:dyDescent="0.3">
      <c r="B30" s="4" t="s">
        <v>59</v>
      </c>
      <c r="C30" s="96">
        <v>-29303</v>
      </c>
      <c r="D30" s="96">
        <v>44982</v>
      </c>
      <c r="E30" s="96">
        <v>14240</v>
      </c>
      <c r="F30" s="96">
        <v>0</v>
      </c>
      <c r="G30" s="96">
        <v>9132</v>
      </c>
      <c r="H30" s="96">
        <v>12401</v>
      </c>
      <c r="I30" s="96">
        <v>0</v>
      </c>
      <c r="J30" s="96">
        <v>0</v>
      </c>
      <c r="K30" s="96">
        <v>0</v>
      </c>
      <c r="L30" s="96">
        <v>-2552</v>
      </c>
      <c r="M30" s="96">
        <v>32088</v>
      </c>
      <c r="N30" s="96">
        <v>17907</v>
      </c>
      <c r="O30" s="96">
        <v>0</v>
      </c>
      <c r="P30" s="96">
        <v>0</v>
      </c>
      <c r="Q30" s="97">
        <v>-39092</v>
      </c>
    </row>
    <row r="31" spans="2:17" ht="26.25" customHeight="1" x14ac:dyDescent="0.3">
      <c r="B31" s="42" t="s">
        <v>43</v>
      </c>
      <c r="C31" s="98">
        <f t="shared" ref="C31:Q31" si="0">SUM(C6:C30)</f>
        <v>7449842</v>
      </c>
      <c r="D31" s="98">
        <f t="shared" si="0"/>
        <v>15973927</v>
      </c>
      <c r="E31" s="98">
        <f t="shared" si="0"/>
        <v>7301108</v>
      </c>
      <c r="F31" s="98">
        <f t="shared" si="0"/>
        <v>-79039</v>
      </c>
      <c r="G31" s="98">
        <f t="shared" si="0"/>
        <v>6508865</v>
      </c>
      <c r="H31" s="98">
        <f t="shared" si="0"/>
        <v>4544623</v>
      </c>
      <c r="I31" s="98">
        <f t="shared" si="0"/>
        <v>0</v>
      </c>
      <c r="J31" s="98">
        <f t="shared" si="0"/>
        <v>0</v>
      </c>
      <c r="K31" s="98">
        <f t="shared" si="0"/>
        <v>0</v>
      </c>
      <c r="L31" s="98">
        <f t="shared" si="0"/>
        <v>211700</v>
      </c>
      <c r="M31" s="98">
        <f t="shared" si="0"/>
        <v>2859124</v>
      </c>
      <c r="N31" s="98">
        <f t="shared" si="0"/>
        <v>1149944</v>
      </c>
      <c r="O31" s="98">
        <f t="shared" si="0"/>
        <v>8560</v>
      </c>
      <c r="P31" s="99">
        <f t="shared" si="0"/>
        <v>249286</v>
      </c>
      <c r="Q31" s="98">
        <f t="shared" si="0"/>
        <v>7948566</v>
      </c>
    </row>
    <row r="32" spans="2:17" ht="26.25" customHeight="1" x14ac:dyDescent="0.3">
      <c r="B32" s="305" t="s">
        <v>44</v>
      </c>
      <c r="C32" s="306"/>
      <c r="D32" s="306"/>
      <c r="E32" s="306"/>
      <c r="F32" s="306"/>
      <c r="G32" s="306"/>
      <c r="H32" s="306"/>
      <c r="I32" s="306"/>
      <c r="J32" s="306"/>
      <c r="K32" s="306"/>
      <c r="L32" s="306"/>
      <c r="M32" s="306"/>
      <c r="N32" s="306"/>
      <c r="O32" s="306"/>
      <c r="P32" s="306"/>
      <c r="Q32" s="307"/>
    </row>
    <row r="33" spans="2:18" ht="26.25" customHeight="1" x14ac:dyDescent="0.3">
      <c r="B33" s="4" t="s">
        <v>45</v>
      </c>
      <c r="C33" s="96">
        <v>0</v>
      </c>
      <c r="D33" s="96">
        <v>4643</v>
      </c>
      <c r="E33" s="96">
        <v>-5315</v>
      </c>
      <c r="F33" s="96">
        <v>0</v>
      </c>
      <c r="G33" s="96">
        <v>65890</v>
      </c>
      <c r="H33" s="96">
        <v>40493</v>
      </c>
      <c r="I33" s="96">
        <v>0</v>
      </c>
      <c r="J33" s="96">
        <v>0</v>
      </c>
      <c r="K33" s="96">
        <v>0</v>
      </c>
      <c r="L33" s="96">
        <v>4652</v>
      </c>
      <c r="M33" s="96">
        <v>12231</v>
      </c>
      <c r="N33" s="96">
        <v>124383</v>
      </c>
      <c r="O33" s="96">
        <v>12761</v>
      </c>
      <c r="P33" s="96">
        <v>0</v>
      </c>
      <c r="Q33" s="97">
        <v>48930</v>
      </c>
    </row>
    <row r="34" spans="2:18" ht="26.25" customHeight="1" x14ac:dyDescent="0.3">
      <c r="B34" s="4" t="s">
        <v>74</v>
      </c>
      <c r="C34" s="96">
        <v>549799</v>
      </c>
      <c r="D34" s="96">
        <v>812112</v>
      </c>
      <c r="E34" s="96">
        <v>636624</v>
      </c>
      <c r="F34" s="96">
        <v>-54480</v>
      </c>
      <c r="G34" s="96">
        <v>253871</v>
      </c>
      <c r="H34" s="96">
        <v>329101</v>
      </c>
      <c r="I34" s="96">
        <v>0</v>
      </c>
      <c r="J34" s="96">
        <v>0</v>
      </c>
      <c r="K34" s="96">
        <v>0</v>
      </c>
      <c r="L34" s="96">
        <v>147488</v>
      </c>
      <c r="M34" s="96">
        <v>46957</v>
      </c>
      <c r="N34" s="96">
        <v>0</v>
      </c>
      <c r="O34" s="96">
        <v>0</v>
      </c>
      <c r="P34" s="96">
        <v>0</v>
      </c>
      <c r="Q34" s="97">
        <v>608398</v>
      </c>
    </row>
    <row r="35" spans="2:18" ht="26.25" customHeight="1" x14ac:dyDescent="0.3">
      <c r="B35" s="4" t="s">
        <v>46</v>
      </c>
      <c r="C35" s="96">
        <v>10291819</v>
      </c>
      <c r="D35" s="96">
        <v>1518756</v>
      </c>
      <c r="E35" s="96">
        <v>1442237</v>
      </c>
      <c r="F35" s="96">
        <v>0</v>
      </c>
      <c r="G35" s="96">
        <v>0</v>
      </c>
      <c r="H35" s="96">
        <v>1021514</v>
      </c>
      <c r="I35" s="96">
        <v>0</v>
      </c>
      <c r="J35" s="96">
        <v>0</v>
      </c>
      <c r="K35" s="96">
        <v>0</v>
      </c>
      <c r="L35" s="96">
        <v>492269</v>
      </c>
      <c r="M35" s="96">
        <v>140345</v>
      </c>
      <c r="N35" s="96">
        <v>920508</v>
      </c>
      <c r="O35" s="96">
        <v>0</v>
      </c>
      <c r="P35" s="96">
        <v>0</v>
      </c>
      <c r="Q35" s="97">
        <v>11000437</v>
      </c>
    </row>
    <row r="36" spans="2:18" ht="26.25" customHeight="1" x14ac:dyDescent="0.3">
      <c r="B36" s="42" t="s">
        <v>43</v>
      </c>
      <c r="C36" s="98">
        <f>SUM(C33:C35)</f>
        <v>10841618</v>
      </c>
      <c r="D36" s="98">
        <f t="shared" ref="D36:Q36" si="1">SUM(D33:D35)</f>
        <v>2335511</v>
      </c>
      <c r="E36" s="98">
        <f t="shared" si="1"/>
        <v>2073546</v>
      </c>
      <c r="F36" s="98">
        <f t="shared" si="1"/>
        <v>-54480</v>
      </c>
      <c r="G36" s="98">
        <f t="shared" si="1"/>
        <v>319761</v>
      </c>
      <c r="H36" s="98">
        <f t="shared" si="1"/>
        <v>1391108</v>
      </c>
      <c r="I36" s="98">
        <f t="shared" si="1"/>
        <v>0</v>
      </c>
      <c r="J36" s="98">
        <f t="shared" si="1"/>
        <v>0</v>
      </c>
      <c r="K36" s="98">
        <f t="shared" si="1"/>
        <v>0</v>
      </c>
      <c r="L36" s="98">
        <f t="shared" si="1"/>
        <v>644409</v>
      </c>
      <c r="M36" s="98">
        <f t="shared" si="1"/>
        <v>199533</v>
      </c>
      <c r="N36" s="98">
        <f t="shared" si="1"/>
        <v>1044891</v>
      </c>
      <c r="O36" s="98">
        <f t="shared" si="1"/>
        <v>12761</v>
      </c>
      <c r="P36" s="98">
        <f t="shared" si="1"/>
        <v>0</v>
      </c>
      <c r="Q36" s="98">
        <f t="shared" si="1"/>
        <v>11657765</v>
      </c>
      <c r="R36" s="2" t="s">
        <v>201</v>
      </c>
    </row>
    <row r="37" spans="2:18" x14ac:dyDescent="0.3">
      <c r="B37" s="308" t="s">
        <v>48</v>
      </c>
      <c r="C37" s="308"/>
      <c r="D37" s="308"/>
      <c r="E37" s="308"/>
      <c r="F37" s="308"/>
      <c r="G37" s="308"/>
      <c r="H37" s="308"/>
      <c r="I37" s="308"/>
      <c r="J37" s="308"/>
      <c r="K37" s="308"/>
      <c r="L37" s="308"/>
      <c r="M37" s="308"/>
      <c r="N37" s="308"/>
      <c r="O37" s="308"/>
      <c r="P37" s="308"/>
      <c r="Q37" s="308"/>
    </row>
    <row r="38" spans="2:18" hidden="1" x14ac:dyDescent="0.3">
      <c r="C38" s="14">
        <f>C31+C36</f>
        <v>18291460</v>
      </c>
      <c r="D38" s="14">
        <f t="shared" ref="D38:Q38" si="2">D31+D36</f>
        <v>18309438</v>
      </c>
      <c r="E38" s="14">
        <f t="shared" si="2"/>
        <v>9374654</v>
      </c>
      <c r="F38" s="14">
        <f t="shared" si="2"/>
        <v>-133519</v>
      </c>
      <c r="G38" s="14">
        <f t="shared" si="2"/>
        <v>6828626</v>
      </c>
      <c r="H38" s="14">
        <f t="shared" si="2"/>
        <v>5935731</v>
      </c>
      <c r="I38" s="14">
        <f t="shared" si="2"/>
        <v>0</v>
      </c>
      <c r="J38" s="14">
        <f t="shared" si="2"/>
        <v>0</v>
      </c>
      <c r="K38" s="14">
        <f t="shared" si="2"/>
        <v>0</v>
      </c>
      <c r="L38" s="14">
        <f t="shared" si="2"/>
        <v>856109</v>
      </c>
      <c r="M38" s="14">
        <f t="shared" si="2"/>
        <v>3058657</v>
      </c>
      <c r="N38" s="14">
        <f t="shared" si="2"/>
        <v>2194835</v>
      </c>
      <c r="O38" s="14">
        <f t="shared" si="2"/>
        <v>21321</v>
      </c>
      <c r="P38" s="96">
        <f t="shared" si="2"/>
        <v>249286</v>
      </c>
      <c r="Q38" s="14">
        <f t="shared" si="2"/>
        <v>19606331</v>
      </c>
    </row>
    <row r="39" spans="2:18" x14ac:dyDescent="0.3">
      <c r="C39" s="14"/>
      <c r="D39" s="14"/>
      <c r="E39" s="14"/>
      <c r="F39" s="14"/>
      <c r="G39" s="14"/>
      <c r="H39" s="14"/>
      <c r="I39" s="14"/>
      <c r="J39" s="14"/>
      <c r="K39" s="14"/>
      <c r="L39" s="14"/>
      <c r="M39" s="14"/>
      <c r="N39" s="14"/>
      <c r="O39" s="14"/>
      <c r="P39" s="14"/>
      <c r="Q39" s="14"/>
    </row>
    <row r="40" spans="2:18" x14ac:dyDescent="0.3">
      <c r="C40" s="14"/>
      <c r="D40" s="14"/>
      <c r="E40" s="14"/>
      <c r="F40" s="14"/>
      <c r="G40" s="14"/>
      <c r="H40" s="14"/>
      <c r="I40" s="14"/>
      <c r="J40" s="14"/>
      <c r="K40" s="14"/>
      <c r="L40" s="14"/>
      <c r="M40" s="14"/>
      <c r="N40" s="14"/>
      <c r="O40" s="14"/>
      <c r="P40" s="14"/>
      <c r="Q40" s="14"/>
    </row>
    <row r="41" spans="2:18" x14ac:dyDescent="0.3">
      <c r="C41" s="15"/>
      <c r="D41" s="15"/>
      <c r="E41" s="15"/>
      <c r="F41" s="15"/>
      <c r="G41" s="15"/>
      <c r="H41" s="15"/>
      <c r="I41" s="15"/>
      <c r="J41" s="15"/>
      <c r="K41" s="15"/>
      <c r="L41" s="15"/>
      <c r="M41" s="15"/>
      <c r="N41" s="15"/>
      <c r="O41" s="15"/>
      <c r="P41" s="15"/>
      <c r="Q41" s="15"/>
      <c r="R41" s="15"/>
    </row>
    <row r="42" spans="2:18" x14ac:dyDescent="0.3">
      <c r="C42" s="14"/>
      <c r="D42" s="14"/>
      <c r="E42" s="14"/>
      <c r="F42" s="14"/>
      <c r="G42" s="14"/>
      <c r="H42" s="14"/>
      <c r="I42" s="14"/>
      <c r="J42" s="14"/>
      <c r="K42" s="14"/>
      <c r="L42" s="14"/>
      <c r="M42" s="14"/>
      <c r="N42" s="14"/>
      <c r="O42" s="14"/>
      <c r="P42" s="14"/>
      <c r="Q42" s="14"/>
    </row>
  </sheetData>
  <sheetProtection algorithmName="SHA-512" hashValue="U8MRjNUXJhuPhKSmpMdHM5NJY77Ol9VHDUwhHtewjL5Rk/NR3iIMwMf8BAUxUers5y9pSrB071cNGjL6Y9Lrxw==" saltValue="UiqFjk2yfFl6mEOq4SI/sA==" spinCount="100000"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2"/>
  <sheetViews>
    <sheetView showGridLines="0" zoomScale="80" zoomScaleNormal="80" workbookViewId="0"/>
  </sheetViews>
  <sheetFormatPr defaultColWidth="15.54296875" defaultRowHeight="14" x14ac:dyDescent="0.3"/>
  <cols>
    <col min="1" max="1" width="15.54296875" style="2"/>
    <col min="2" max="2" width="43.453125" style="2" customWidth="1"/>
    <col min="3" max="16" width="21" style="2" customWidth="1"/>
    <col min="17" max="17" width="21" style="6" customWidth="1"/>
    <col min="18" max="16384" width="15.54296875" style="2"/>
  </cols>
  <sheetData>
    <row r="2" spans="2:17" ht="8.25" customHeight="1" x14ac:dyDescent="0.3"/>
    <row r="3" spans="2:17" ht="24.75" customHeight="1" x14ac:dyDescent="0.3">
      <c r="B3" s="312" t="s">
        <v>254</v>
      </c>
      <c r="C3" s="312"/>
      <c r="D3" s="312"/>
      <c r="E3" s="312"/>
      <c r="F3" s="312"/>
      <c r="G3" s="312"/>
      <c r="H3" s="312"/>
      <c r="I3" s="312"/>
      <c r="J3" s="312"/>
      <c r="K3" s="312"/>
      <c r="L3" s="312"/>
      <c r="M3" s="312"/>
      <c r="N3" s="312"/>
      <c r="O3" s="312"/>
      <c r="P3" s="312"/>
      <c r="Q3" s="312"/>
    </row>
    <row r="4" spans="2:17" s="13" customFormat="1" ht="28" x14ac:dyDescent="0.3">
      <c r="B4" s="216" t="s">
        <v>0</v>
      </c>
      <c r="C4" s="50" t="s">
        <v>61</v>
      </c>
      <c r="D4" s="50" t="s">
        <v>62</v>
      </c>
      <c r="E4" s="50" t="s">
        <v>63</v>
      </c>
      <c r="F4" s="50" t="s">
        <v>64</v>
      </c>
      <c r="G4" s="50" t="s">
        <v>65</v>
      </c>
      <c r="H4" s="50" t="s">
        <v>81</v>
      </c>
      <c r="I4" s="90" t="s">
        <v>66</v>
      </c>
      <c r="J4" s="50" t="s">
        <v>67</v>
      </c>
      <c r="K4" s="50" t="s">
        <v>68</v>
      </c>
      <c r="L4" s="50" t="s">
        <v>69</v>
      </c>
      <c r="M4" s="50" t="s">
        <v>70</v>
      </c>
      <c r="N4" s="50" t="s">
        <v>2</v>
      </c>
      <c r="O4" s="50" t="s">
        <v>71</v>
      </c>
      <c r="P4" s="50" t="s">
        <v>72</v>
      </c>
      <c r="Q4" s="50" t="s">
        <v>73</v>
      </c>
    </row>
    <row r="5" spans="2:17" ht="27" customHeight="1" x14ac:dyDescent="0.3">
      <c r="B5" s="305" t="s">
        <v>16</v>
      </c>
      <c r="C5" s="306"/>
      <c r="D5" s="306"/>
      <c r="E5" s="306"/>
      <c r="F5" s="306"/>
      <c r="G5" s="306"/>
      <c r="H5" s="306"/>
      <c r="I5" s="306"/>
      <c r="J5" s="306"/>
      <c r="K5" s="306"/>
      <c r="L5" s="306"/>
      <c r="M5" s="306"/>
      <c r="N5" s="306"/>
      <c r="O5" s="306"/>
      <c r="P5" s="306"/>
      <c r="Q5" s="307"/>
    </row>
    <row r="6" spans="2:17" ht="27" customHeight="1" x14ac:dyDescent="0.3">
      <c r="B6" s="7" t="s">
        <v>205</v>
      </c>
      <c r="C6" s="96">
        <v>1820196</v>
      </c>
      <c r="D6" s="96">
        <v>1183384</v>
      </c>
      <c r="E6" s="96">
        <v>1024368</v>
      </c>
      <c r="F6" s="96">
        <v>0</v>
      </c>
      <c r="G6" s="96">
        <v>388984</v>
      </c>
      <c r="H6" s="96">
        <v>266405</v>
      </c>
      <c r="I6" s="96">
        <v>0</v>
      </c>
      <c r="J6" s="96">
        <v>0</v>
      </c>
      <c r="K6" s="96">
        <v>0</v>
      </c>
      <c r="L6" s="96">
        <v>390281</v>
      </c>
      <c r="M6" s="96">
        <v>208917</v>
      </c>
      <c r="N6" s="96">
        <v>107737</v>
      </c>
      <c r="O6" s="96">
        <v>0</v>
      </c>
      <c r="P6" s="96">
        <v>0</v>
      </c>
      <c r="Q6" s="97">
        <v>2086696</v>
      </c>
    </row>
    <row r="7" spans="2:17" ht="27" customHeight="1" x14ac:dyDescent="0.3">
      <c r="B7" s="4" t="s">
        <v>49</v>
      </c>
      <c r="C7" s="96">
        <v>875471</v>
      </c>
      <c r="D7" s="96">
        <v>578808</v>
      </c>
      <c r="E7" s="96">
        <v>497751</v>
      </c>
      <c r="F7" s="96">
        <v>0</v>
      </c>
      <c r="G7" s="96">
        <v>273906</v>
      </c>
      <c r="H7" s="96">
        <v>320705</v>
      </c>
      <c r="I7" s="96">
        <v>0</v>
      </c>
      <c r="J7" s="96">
        <v>0</v>
      </c>
      <c r="K7" s="96">
        <v>0</v>
      </c>
      <c r="L7" s="96">
        <v>61043</v>
      </c>
      <c r="M7" s="96">
        <v>5287</v>
      </c>
      <c r="N7" s="96">
        <v>16153</v>
      </c>
      <c r="O7" s="96">
        <v>738</v>
      </c>
      <c r="P7" s="96">
        <v>0</v>
      </c>
      <c r="Q7" s="97">
        <v>1001602</v>
      </c>
    </row>
    <row r="8" spans="2:17" ht="27" customHeight="1" x14ac:dyDescent="0.3">
      <c r="B8" s="4" t="s">
        <v>129</v>
      </c>
      <c r="C8" s="96">
        <v>1120483</v>
      </c>
      <c r="D8" s="96">
        <v>61730</v>
      </c>
      <c r="E8" s="96">
        <v>27681</v>
      </c>
      <c r="F8" s="96">
        <v>0</v>
      </c>
      <c r="G8" s="96">
        <v>194688</v>
      </c>
      <c r="H8" s="96">
        <v>203019</v>
      </c>
      <c r="I8" s="96">
        <v>0</v>
      </c>
      <c r="J8" s="96">
        <v>0</v>
      </c>
      <c r="K8" s="96">
        <v>0</v>
      </c>
      <c r="L8" s="96">
        <v>55003</v>
      </c>
      <c r="M8" s="96">
        <v>32081</v>
      </c>
      <c r="N8" s="96">
        <v>7773</v>
      </c>
      <c r="O8" s="96">
        <v>5662</v>
      </c>
      <c r="P8" s="96">
        <v>662596</v>
      </c>
      <c r="Q8" s="97">
        <v>197575</v>
      </c>
    </row>
    <row r="9" spans="2:17" ht="27" customHeight="1" x14ac:dyDescent="0.3">
      <c r="B9" s="4" t="s">
        <v>223</v>
      </c>
      <c r="C9" s="96">
        <v>7495</v>
      </c>
      <c r="D9" s="96">
        <v>14304</v>
      </c>
      <c r="E9" s="96">
        <v>9887</v>
      </c>
      <c r="F9" s="96">
        <v>0</v>
      </c>
      <c r="G9" s="96">
        <v>18771</v>
      </c>
      <c r="H9" s="96">
        <v>18771</v>
      </c>
      <c r="I9" s="96">
        <v>0</v>
      </c>
      <c r="J9" s="96">
        <v>0</v>
      </c>
      <c r="K9" s="96">
        <v>0</v>
      </c>
      <c r="L9" s="96">
        <v>-1311</v>
      </c>
      <c r="M9" s="96">
        <v>2931</v>
      </c>
      <c r="N9" s="96">
        <v>5297</v>
      </c>
      <c r="O9" s="96">
        <v>0</v>
      </c>
      <c r="P9" s="96">
        <v>0</v>
      </c>
      <c r="Q9" s="97">
        <v>2288</v>
      </c>
    </row>
    <row r="10" spans="2:17" ht="27" customHeight="1" x14ac:dyDescent="0.3">
      <c r="B10" s="4" t="s">
        <v>50</v>
      </c>
      <c r="C10" s="96">
        <v>8786</v>
      </c>
      <c r="D10" s="96">
        <v>23627</v>
      </c>
      <c r="E10" s="96">
        <v>12479</v>
      </c>
      <c r="F10" s="96">
        <v>0</v>
      </c>
      <c r="G10" s="96">
        <v>2899</v>
      </c>
      <c r="H10" s="96">
        <v>2779</v>
      </c>
      <c r="I10" s="96">
        <v>0</v>
      </c>
      <c r="J10" s="96">
        <v>0</v>
      </c>
      <c r="K10" s="96">
        <v>0</v>
      </c>
      <c r="L10" s="96">
        <v>2028</v>
      </c>
      <c r="M10" s="96">
        <v>2080</v>
      </c>
      <c r="N10" s="96">
        <v>347</v>
      </c>
      <c r="O10" s="96">
        <v>0</v>
      </c>
      <c r="P10" s="96">
        <v>0</v>
      </c>
      <c r="Q10" s="97">
        <v>14725</v>
      </c>
    </row>
    <row r="11" spans="2:17" ht="27" customHeight="1" x14ac:dyDescent="0.3">
      <c r="B11" s="4" t="s">
        <v>51</v>
      </c>
      <c r="C11" s="96">
        <v>3551021</v>
      </c>
      <c r="D11" s="96">
        <v>4432230</v>
      </c>
      <c r="E11" s="96">
        <v>3170990</v>
      </c>
      <c r="F11" s="96">
        <v>0</v>
      </c>
      <c r="G11" s="96">
        <v>1979526</v>
      </c>
      <c r="H11" s="96">
        <v>2197903</v>
      </c>
      <c r="I11" s="96">
        <v>0</v>
      </c>
      <c r="J11" s="96">
        <v>0</v>
      </c>
      <c r="K11" s="96">
        <v>0</v>
      </c>
      <c r="L11" s="96">
        <v>13470</v>
      </c>
      <c r="M11" s="96">
        <v>765503</v>
      </c>
      <c r="N11" s="96">
        <v>436159</v>
      </c>
      <c r="O11" s="96">
        <v>0</v>
      </c>
      <c r="P11" s="96">
        <v>0</v>
      </c>
      <c r="Q11" s="97">
        <v>4181295</v>
      </c>
    </row>
    <row r="12" spans="2:17" ht="27" customHeight="1" x14ac:dyDescent="0.3">
      <c r="B12" s="4" t="s">
        <v>22</v>
      </c>
      <c r="C12" s="96">
        <v>0</v>
      </c>
      <c r="D12" s="96">
        <v>0</v>
      </c>
      <c r="E12" s="96">
        <v>0</v>
      </c>
      <c r="F12" s="96">
        <v>0</v>
      </c>
      <c r="G12" s="96">
        <v>0</v>
      </c>
      <c r="H12" s="96">
        <v>0</v>
      </c>
      <c r="I12" s="96">
        <v>0</v>
      </c>
      <c r="J12" s="96">
        <v>0</v>
      </c>
      <c r="K12" s="96">
        <v>0</v>
      </c>
      <c r="L12" s="96">
        <v>0</v>
      </c>
      <c r="M12" s="96">
        <v>0</v>
      </c>
      <c r="N12" s="96">
        <v>0</v>
      </c>
      <c r="O12" s="96">
        <v>0</v>
      </c>
      <c r="P12" s="96">
        <v>0</v>
      </c>
      <c r="Q12" s="97">
        <v>0</v>
      </c>
    </row>
    <row r="13" spans="2:17" ht="27" customHeight="1" x14ac:dyDescent="0.3">
      <c r="B13" s="4" t="s">
        <v>218</v>
      </c>
      <c r="C13" s="96">
        <v>2042244</v>
      </c>
      <c r="D13" s="96">
        <v>1750114</v>
      </c>
      <c r="E13" s="96">
        <v>1470466</v>
      </c>
      <c r="F13" s="96">
        <v>12069</v>
      </c>
      <c r="G13" s="96">
        <v>160584</v>
      </c>
      <c r="H13" s="96">
        <v>107427</v>
      </c>
      <c r="I13" s="96">
        <v>0</v>
      </c>
      <c r="J13" s="96">
        <v>0</v>
      </c>
      <c r="K13" s="96">
        <v>0</v>
      </c>
      <c r="L13" s="96">
        <v>10188</v>
      </c>
      <c r="M13" s="96">
        <v>282889</v>
      </c>
      <c r="N13" s="96">
        <v>250449</v>
      </c>
      <c r="O13" s="96">
        <v>0</v>
      </c>
      <c r="P13" s="96">
        <v>369673</v>
      </c>
      <c r="Q13" s="97">
        <v>3005051</v>
      </c>
    </row>
    <row r="14" spans="2:17" ht="27" customHeight="1" x14ac:dyDescent="0.3">
      <c r="B14" s="4" t="s">
        <v>52</v>
      </c>
      <c r="C14" s="96">
        <v>963</v>
      </c>
      <c r="D14" s="96">
        <v>4170</v>
      </c>
      <c r="E14" s="96">
        <v>198</v>
      </c>
      <c r="F14" s="96">
        <v>0</v>
      </c>
      <c r="G14" s="96">
        <v>0</v>
      </c>
      <c r="H14" s="96">
        <v>18</v>
      </c>
      <c r="I14" s="96">
        <v>0</v>
      </c>
      <c r="J14" s="96">
        <v>0</v>
      </c>
      <c r="K14" s="96">
        <v>0</v>
      </c>
      <c r="L14" s="96">
        <v>-891</v>
      </c>
      <c r="M14" s="96">
        <v>538</v>
      </c>
      <c r="N14" s="96">
        <v>103</v>
      </c>
      <c r="O14" s="96">
        <v>0</v>
      </c>
      <c r="P14" s="96">
        <v>0</v>
      </c>
      <c r="Q14" s="97">
        <v>1599</v>
      </c>
    </row>
    <row r="15" spans="2:17" ht="27" customHeight="1" x14ac:dyDescent="0.3">
      <c r="B15" s="4" t="s">
        <v>207</v>
      </c>
      <c r="C15" s="96">
        <v>196247</v>
      </c>
      <c r="D15" s="96">
        <v>119386</v>
      </c>
      <c r="E15" s="96">
        <v>119386</v>
      </c>
      <c r="F15" s="96">
        <v>0</v>
      </c>
      <c r="G15" s="96">
        <v>11063</v>
      </c>
      <c r="H15" s="96">
        <v>1036</v>
      </c>
      <c r="I15" s="96">
        <v>0</v>
      </c>
      <c r="J15" s="96">
        <v>0</v>
      </c>
      <c r="K15" s="96">
        <v>0</v>
      </c>
      <c r="L15" s="96">
        <v>6552</v>
      </c>
      <c r="M15" s="96">
        <v>25621</v>
      </c>
      <c r="N15" s="96">
        <v>5905</v>
      </c>
      <c r="O15" s="96">
        <v>0</v>
      </c>
      <c r="P15" s="96">
        <v>88373</v>
      </c>
      <c r="Q15" s="97">
        <v>199956</v>
      </c>
    </row>
    <row r="16" spans="2:17" ht="27" customHeight="1" x14ac:dyDescent="0.3">
      <c r="B16" s="4" t="s">
        <v>53</v>
      </c>
      <c r="C16" s="96">
        <v>-59965</v>
      </c>
      <c r="D16" s="96">
        <v>165353</v>
      </c>
      <c r="E16" s="96">
        <v>85050</v>
      </c>
      <c r="F16" s="96">
        <v>0</v>
      </c>
      <c r="G16" s="96">
        <v>53304</v>
      </c>
      <c r="H16" s="96">
        <v>49426</v>
      </c>
      <c r="I16" s="96">
        <v>0</v>
      </c>
      <c r="J16" s="96">
        <v>0</v>
      </c>
      <c r="K16" s="96">
        <v>0</v>
      </c>
      <c r="L16" s="96">
        <v>-3975</v>
      </c>
      <c r="M16" s="96">
        <v>84537</v>
      </c>
      <c r="N16" s="96">
        <v>9686</v>
      </c>
      <c r="O16" s="96">
        <v>0</v>
      </c>
      <c r="P16" s="96">
        <v>16200</v>
      </c>
      <c r="Q16" s="97">
        <v>-111417</v>
      </c>
    </row>
    <row r="17" spans="2:17" ht="27" customHeight="1" x14ac:dyDescent="0.3">
      <c r="B17" s="4" t="s">
        <v>54</v>
      </c>
      <c r="C17" s="96">
        <v>65265</v>
      </c>
      <c r="D17" s="96">
        <v>142933</v>
      </c>
      <c r="E17" s="96">
        <v>142925</v>
      </c>
      <c r="F17" s="96">
        <v>0</v>
      </c>
      <c r="G17" s="96">
        <v>18353</v>
      </c>
      <c r="H17" s="96">
        <v>0</v>
      </c>
      <c r="I17" s="96">
        <v>0</v>
      </c>
      <c r="J17" s="96">
        <v>0</v>
      </c>
      <c r="K17" s="96">
        <v>0</v>
      </c>
      <c r="L17" s="96">
        <v>31266</v>
      </c>
      <c r="M17" s="96">
        <v>16667</v>
      </c>
      <c r="N17" s="96">
        <v>25103</v>
      </c>
      <c r="O17" s="96">
        <v>203</v>
      </c>
      <c r="P17" s="96">
        <v>0</v>
      </c>
      <c r="Q17" s="97">
        <v>185156</v>
      </c>
    </row>
    <row r="18" spans="2:17" ht="27" customHeight="1" x14ac:dyDescent="0.3">
      <c r="B18" s="4" t="s">
        <v>55</v>
      </c>
      <c r="C18" s="96">
        <v>0</v>
      </c>
      <c r="D18" s="96">
        <v>0</v>
      </c>
      <c r="E18" s="96">
        <v>0</v>
      </c>
      <c r="F18" s="96">
        <v>0</v>
      </c>
      <c r="G18" s="96">
        <v>0</v>
      </c>
      <c r="H18" s="96">
        <v>0</v>
      </c>
      <c r="I18" s="96">
        <v>0</v>
      </c>
      <c r="J18" s="96">
        <v>0</v>
      </c>
      <c r="K18" s="96">
        <v>0</v>
      </c>
      <c r="L18" s="96">
        <v>0</v>
      </c>
      <c r="M18" s="96">
        <v>0</v>
      </c>
      <c r="N18" s="96">
        <v>0</v>
      </c>
      <c r="O18" s="96">
        <v>0</v>
      </c>
      <c r="P18" s="96">
        <v>0</v>
      </c>
      <c r="Q18" s="97">
        <v>0</v>
      </c>
    </row>
    <row r="19" spans="2:17" ht="27" customHeight="1" x14ac:dyDescent="0.3">
      <c r="B19" s="4" t="s">
        <v>117</v>
      </c>
      <c r="C19" s="96">
        <v>792693</v>
      </c>
      <c r="D19" s="96">
        <v>379546</v>
      </c>
      <c r="E19" s="96">
        <v>361133</v>
      </c>
      <c r="F19" s="96">
        <v>0</v>
      </c>
      <c r="G19" s="96">
        <v>68104</v>
      </c>
      <c r="H19" s="96">
        <v>68104</v>
      </c>
      <c r="I19" s="96">
        <v>0</v>
      </c>
      <c r="J19" s="96">
        <v>0</v>
      </c>
      <c r="K19" s="96">
        <v>0</v>
      </c>
      <c r="L19" s="96">
        <v>27570</v>
      </c>
      <c r="M19" s="96">
        <v>181871</v>
      </c>
      <c r="N19" s="96">
        <v>67020</v>
      </c>
      <c r="O19" s="96">
        <v>0</v>
      </c>
      <c r="P19" s="96">
        <v>0</v>
      </c>
      <c r="Q19" s="97">
        <v>943302</v>
      </c>
    </row>
    <row r="20" spans="2:17" ht="27" customHeight="1" x14ac:dyDescent="0.3">
      <c r="B20" s="4" t="s">
        <v>202</v>
      </c>
      <c r="C20" s="96">
        <v>198474</v>
      </c>
      <c r="D20" s="96">
        <v>1272528</v>
      </c>
      <c r="E20" s="96">
        <v>952074</v>
      </c>
      <c r="F20" s="96">
        <v>0</v>
      </c>
      <c r="G20" s="96">
        <v>842467</v>
      </c>
      <c r="H20" s="96">
        <v>658843</v>
      </c>
      <c r="I20" s="96">
        <v>0</v>
      </c>
      <c r="J20" s="96">
        <v>0</v>
      </c>
      <c r="K20" s="96">
        <v>0</v>
      </c>
      <c r="L20" s="96">
        <v>64284</v>
      </c>
      <c r="M20" s="96">
        <v>248218</v>
      </c>
      <c r="N20" s="96">
        <v>14434</v>
      </c>
      <c r="O20" s="96">
        <v>0</v>
      </c>
      <c r="P20" s="96">
        <v>0</v>
      </c>
      <c r="Q20" s="97">
        <v>193636</v>
      </c>
    </row>
    <row r="21" spans="2:17" ht="27" customHeight="1" x14ac:dyDescent="0.3">
      <c r="B21" s="4" t="s">
        <v>120</v>
      </c>
      <c r="C21" s="96">
        <v>616112</v>
      </c>
      <c r="D21" s="96">
        <v>682303</v>
      </c>
      <c r="E21" s="96">
        <v>541767</v>
      </c>
      <c r="F21" s="96">
        <v>-47685</v>
      </c>
      <c r="G21" s="96">
        <v>218007</v>
      </c>
      <c r="H21" s="96">
        <v>236274</v>
      </c>
      <c r="I21" s="96">
        <v>0</v>
      </c>
      <c r="J21" s="96">
        <v>0</v>
      </c>
      <c r="K21" s="96">
        <v>0</v>
      </c>
      <c r="L21" s="96">
        <v>97697</v>
      </c>
      <c r="M21" s="96">
        <v>101484</v>
      </c>
      <c r="N21" s="96">
        <v>39452</v>
      </c>
      <c r="O21" s="96">
        <v>1875</v>
      </c>
      <c r="P21" s="96">
        <v>0</v>
      </c>
      <c r="Q21" s="97">
        <v>712315</v>
      </c>
    </row>
    <row r="22" spans="2:17" ht="27" customHeight="1" x14ac:dyDescent="0.3">
      <c r="B22" s="85" t="s">
        <v>34</v>
      </c>
      <c r="C22" s="96">
        <v>109266</v>
      </c>
      <c r="D22" s="96">
        <v>296767</v>
      </c>
      <c r="E22" s="96">
        <v>296767</v>
      </c>
      <c r="F22" s="96">
        <v>0</v>
      </c>
      <c r="G22" s="96">
        <v>136680</v>
      </c>
      <c r="H22" s="96">
        <v>136680</v>
      </c>
      <c r="I22" s="96">
        <v>0</v>
      </c>
      <c r="J22" s="96">
        <v>0</v>
      </c>
      <c r="K22" s="96">
        <v>0</v>
      </c>
      <c r="L22" s="96">
        <v>28264</v>
      </c>
      <c r="M22" s="96">
        <v>52554</v>
      </c>
      <c r="N22" s="96">
        <v>9763</v>
      </c>
      <c r="O22" s="96">
        <v>0</v>
      </c>
      <c r="P22" s="96">
        <v>0</v>
      </c>
      <c r="Q22" s="97">
        <v>198299</v>
      </c>
    </row>
    <row r="23" spans="2:17" ht="27" customHeight="1" x14ac:dyDescent="0.3">
      <c r="B23" s="85" t="s">
        <v>219</v>
      </c>
      <c r="C23" s="96">
        <v>0</v>
      </c>
      <c r="D23" s="96">
        <v>0</v>
      </c>
      <c r="E23" s="96">
        <v>0</v>
      </c>
      <c r="F23" s="96">
        <v>0</v>
      </c>
      <c r="G23" s="96">
        <v>0</v>
      </c>
      <c r="H23" s="96">
        <v>0</v>
      </c>
      <c r="I23" s="96">
        <v>0</v>
      </c>
      <c r="J23" s="96">
        <v>0</v>
      </c>
      <c r="K23" s="96">
        <v>0</v>
      </c>
      <c r="L23" s="96">
        <v>0</v>
      </c>
      <c r="M23" s="96">
        <v>0</v>
      </c>
      <c r="N23" s="96">
        <v>0</v>
      </c>
      <c r="O23" s="96">
        <v>0</v>
      </c>
      <c r="P23" s="96">
        <v>0</v>
      </c>
      <c r="Q23" s="97">
        <v>0</v>
      </c>
    </row>
    <row r="24" spans="2:17" ht="27" customHeight="1" x14ac:dyDescent="0.3">
      <c r="B24" s="4" t="s">
        <v>56</v>
      </c>
      <c r="C24" s="96">
        <v>1632718</v>
      </c>
      <c r="D24" s="96">
        <v>725713</v>
      </c>
      <c r="E24" s="96">
        <v>725713</v>
      </c>
      <c r="F24" s="96">
        <v>0</v>
      </c>
      <c r="G24" s="96">
        <v>260311</v>
      </c>
      <c r="H24" s="96">
        <v>156578</v>
      </c>
      <c r="I24" s="96">
        <v>0</v>
      </c>
      <c r="J24" s="96">
        <v>0</v>
      </c>
      <c r="K24" s="96">
        <v>0</v>
      </c>
      <c r="L24" s="96">
        <v>0</v>
      </c>
      <c r="M24" s="96">
        <v>0</v>
      </c>
      <c r="N24" s="96">
        <v>10084</v>
      </c>
      <c r="O24" s="96">
        <v>0</v>
      </c>
      <c r="P24" s="96">
        <v>0</v>
      </c>
      <c r="Q24" s="97">
        <v>2211938</v>
      </c>
    </row>
    <row r="25" spans="2:17" ht="27" customHeight="1" x14ac:dyDescent="0.3">
      <c r="B25" s="4" t="s">
        <v>57</v>
      </c>
      <c r="C25" s="96">
        <v>394799</v>
      </c>
      <c r="D25" s="96">
        <v>269189</v>
      </c>
      <c r="E25" s="96">
        <v>151845</v>
      </c>
      <c r="F25" s="96">
        <v>0</v>
      </c>
      <c r="G25" s="96">
        <v>214871</v>
      </c>
      <c r="H25" s="96">
        <v>174941</v>
      </c>
      <c r="I25" s="96">
        <v>0</v>
      </c>
      <c r="J25" s="96">
        <v>0</v>
      </c>
      <c r="K25" s="96">
        <v>0</v>
      </c>
      <c r="L25" s="96">
        <v>-4756</v>
      </c>
      <c r="M25" s="96">
        <v>62250</v>
      </c>
      <c r="N25" s="96">
        <v>25528</v>
      </c>
      <c r="O25" s="96">
        <v>0</v>
      </c>
      <c r="P25" s="96">
        <v>0</v>
      </c>
      <c r="Q25" s="97">
        <v>339737</v>
      </c>
    </row>
    <row r="26" spans="2:17" ht="27" customHeight="1" x14ac:dyDescent="0.3">
      <c r="B26" s="4" t="s">
        <v>119</v>
      </c>
      <c r="C26" s="96">
        <v>166016</v>
      </c>
      <c r="D26" s="96">
        <v>415813</v>
      </c>
      <c r="E26" s="96">
        <v>381359</v>
      </c>
      <c r="F26" s="96">
        <v>0</v>
      </c>
      <c r="G26" s="96">
        <v>83347</v>
      </c>
      <c r="H26" s="96">
        <v>83347</v>
      </c>
      <c r="I26" s="96">
        <v>0</v>
      </c>
      <c r="J26" s="96">
        <v>0</v>
      </c>
      <c r="K26" s="96">
        <v>0</v>
      </c>
      <c r="L26" s="96">
        <v>39600</v>
      </c>
      <c r="M26" s="96">
        <v>185980</v>
      </c>
      <c r="N26" s="96">
        <v>0</v>
      </c>
      <c r="O26" s="96">
        <v>0</v>
      </c>
      <c r="P26" s="96">
        <v>0</v>
      </c>
      <c r="Q26" s="97">
        <v>238447</v>
      </c>
    </row>
    <row r="27" spans="2:17" ht="27" customHeight="1" x14ac:dyDescent="0.3">
      <c r="B27" s="4" t="s">
        <v>130</v>
      </c>
      <c r="C27" s="96">
        <v>841957</v>
      </c>
      <c r="D27" s="96">
        <v>274782</v>
      </c>
      <c r="E27" s="96">
        <v>187148</v>
      </c>
      <c r="F27" s="96">
        <v>0</v>
      </c>
      <c r="G27" s="96">
        <v>135831</v>
      </c>
      <c r="H27" s="96">
        <v>161767</v>
      </c>
      <c r="I27" s="96">
        <v>0</v>
      </c>
      <c r="J27" s="96">
        <v>0</v>
      </c>
      <c r="K27" s="96">
        <v>0</v>
      </c>
      <c r="L27" s="96">
        <v>34698</v>
      </c>
      <c r="M27" s="96">
        <v>88335</v>
      </c>
      <c r="N27" s="96">
        <v>28460</v>
      </c>
      <c r="O27" s="96">
        <v>0</v>
      </c>
      <c r="P27" s="96">
        <v>0</v>
      </c>
      <c r="Q27" s="97">
        <v>772765</v>
      </c>
    </row>
    <row r="28" spans="2:17" ht="27" customHeight="1" x14ac:dyDescent="0.3">
      <c r="B28" s="4" t="s">
        <v>221</v>
      </c>
      <c r="C28" s="96">
        <v>0</v>
      </c>
      <c r="D28" s="96">
        <v>0</v>
      </c>
      <c r="E28" s="96">
        <v>0</v>
      </c>
      <c r="F28" s="96">
        <v>0</v>
      </c>
      <c r="G28" s="96">
        <v>0</v>
      </c>
      <c r="H28" s="96">
        <v>0</v>
      </c>
      <c r="I28" s="96">
        <v>0</v>
      </c>
      <c r="J28" s="96">
        <v>0</v>
      </c>
      <c r="K28" s="96">
        <v>0</v>
      </c>
      <c r="L28" s="96">
        <v>0</v>
      </c>
      <c r="M28" s="96">
        <v>0</v>
      </c>
      <c r="N28" s="96">
        <v>0</v>
      </c>
      <c r="O28" s="96">
        <v>0</v>
      </c>
      <c r="P28" s="96">
        <v>0</v>
      </c>
      <c r="Q28" s="97">
        <v>0</v>
      </c>
    </row>
    <row r="29" spans="2:17" ht="27" customHeight="1" x14ac:dyDescent="0.3">
      <c r="B29" s="4" t="s">
        <v>58</v>
      </c>
      <c r="C29" s="96">
        <v>1246</v>
      </c>
      <c r="D29" s="96">
        <v>2003</v>
      </c>
      <c r="E29" s="96">
        <v>2003</v>
      </c>
      <c r="F29" s="96">
        <v>0</v>
      </c>
      <c r="G29" s="96">
        <v>0</v>
      </c>
      <c r="H29" s="96">
        <v>0</v>
      </c>
      <c r="I29" s="96">
        <v>0</v>
      </c>
      <c r="J29" s="96">
        <v>0</v>
      </c>
      <c r="K29" s="96">
        <v>0</v>
      </c>
      <c r="L29" s="96">
        <v>47</v>
      </c>
      <c r="M29" s="96">
        <v>134</v>
      </c>
      <c r="N29" s="96">
        <v>184</v>
      </c>
      <c r="O29" s="96">
        <v>0</v>
      </c>
      <c r="P29" s="96">
        <v>0</v>
      </c>
      <c r="Q29" s="97">
        <v>3250</v>
      </c>
    </row>
    <row r="30" spans="2:17" ht="27" customHeight="1" x14ac:dyDescent="0.3">
      <c r="B30" s="4" t="s">
        <v>59</v>
      </c>
      <c r="C30" s="96">
        <v>-463</v>
      </c>
      <c r="D30" s="96">
        <v>23093</v>
      </c>
      <c r="E30" s="96">
        <v>23093</v>
      </c>
      <c r="F30" s="96">
        <v>0</v>
      </c>
      <c r="G30" s="96">
        <v>1953</v>
      </c>
      <c r="H30" s="96">
        <v>10331</v>
      </c>
      <c r="I30" s="96">
        <v>0</v>
      </c>
      <c r="J30" s="96">
        <v>0</v>
      </c>
      <c r="K30" s="96">
        <v>0</v>
      </c>
      <c r="L30" s="96">
        <v>0</v>
      </c>
      <c r="M30" s="96">
        <v>0</v>
      </c>
      <c r="N30" s="96">
        <v>0</v>
      </c>
      <c r="O30" s="96">
        <v>0</v>
      </c>
      <c r="P30" s="96">
        <v>0</v>
      </c>
      <c r="Q30" s="97">
        <v>12299</v>
      </c>
    </row>
    <row r="31" spans="2:17" ht="27" customHeight="1" x14ac:dyDescent="0.3">
      <c r="B31" s="42" t="s">
        <v>43</v>
      </c>
      <c r="C31" s="98">
        <f>SUM(C6:C30)</f>
        <v>14381024</v>
      </c>
      <c r="D31" s="98">
        <f t="shared" ref="D31:Q31" si="0">SUM(D6:D30)</f>
        <v>12817776</v>
      </c>
      <c r="E31" s="98">
        <f t="shared" si="0"/>
        <v>10184083</v>
      </c>
      <c r="F31" s="98">
        <f t="shared" si="0"/>
        <v>-35616</v>
      </c>
      <c r="G31" s="98">
        <f t="shared" si="0"/>
        <v>5063649</v>
      </c>
      <c r="H31" s="98">
        <f t="shared" si="0"/>
        <v>4854354</v>
      </c>
      <c r="I31" s="98">
        <f t="shared" si="0"/>
        <v>0</v>
      </c>
      <c r="J31" s="98">
        <f t="shared" si="0"/>
        <v>0</v>
      </c>
      <c r="K31" s="98">
        <f t="shared" si="0"/>
        <v>0</v>
      </c>
      <c r="L31" s="98">
        <f t="shared" si="0"/>
        <v>851058</v>
      </c>
      <c r="M31" s="98">
        <f t="shared" si="0"/>
        <v>2347877</v>
      </c>
      <c r="N31" s="98">
        <f t="shared" si="0"/>
        <v>1059637</v>
      </c>
      <c r="O31" s="98">
        <f t="shared" si="0"/>
        <v>8478</v>
      </c>
      <c r="P31" s="98">
        <f t="shared" si="0"/>
        <v>1136842</v>
      </c>
      <c r="Q31" s="98">
        <f t="shared" si="0"/>
        <v>16390514</v>
      </c>
    </row>
    <row r="32" spans="2:17" ht="27" customHeight="1" x14ac:dyDescent="0.3">
      <c r="B32" s="305" t="s">
        <v>44</v>
      </c>
      <c r="C32" s="306"/>
      <c r="D32" s="306"/>
      <c r="E32" s="306"/>
      <c r="F32" s="306"/>
      <c r="G32" s="306"/>
      <c r="H32" s="306"/>
      <c r="I32" s="306"/>
      <c r="J32" s="306"/>
      <c r="K32" s="306"/>
      <c r="L32" s="306"/>
      <c r="M32" s="306"/>
      <c r="N32" s="306"/>
      <c r="O32" s="306"/>
      <c r="P32" s="306"/>
      <c r="Q32" s="307"/>
    </row>
    <row r="33" spans="2:17" ht="27" customHeight="1" x14ac:dyDescent="0.3">
      <c r="B33" s="4" t="s">
        <v>45</v>
      </c>
      <c r="C33" s="96">
        <v>0</v>
      </c>
      <c r="D33" s="96">
        <v>0</v>
      </c>
      <c r="E33" s="96">
        <v>0</v>
      </c>
      <c r="F33" s="96">
        <v>0</v>
      </c>
      <c r="G33" s="96">
        <v>0</v>
      </c>
      <c r="H33" s="96">
        <v>0</v>
      </c>
      <c r="I33" s="96">
        <v>0</v>
      </c>
      <c r="J33" s="96">
        <v>0</v>
      </c>
      <c r="K33" s="96">
        <v>0</v>
      </c>
      <c r="L33" s="96">
        <v>0</v>
      </c>
      <c r="M33" s="96">
        <v>0</v>
      </c>
      <c r="N33" s="96">
        <v>0</v>
      </c>
      <c r="O33" s="96">
        <v>0</v>
      </c>
      <c r="P33" s="96">
        <v>0</v>
      </c>
      <c r="Q33" s="97">
        <v>0</v>
      </c>
    </row>
    <row r="34" spans="2:17" ht="27" customHeight="1" x14ac:dyDescent="0.3">
      <c r="B34" s="4" t="s">
        <v>74</v>
      </c>
      <c r="C34" s="96">
        <v>0</v>
      </c>
      <c r="D34" s="96">
        <v>0</v>
      </c>
      <c r="E34" s="96">
        <v>0</v>
      </c>
      <c r="F34" s="96">
        <v>0</v>
      </c>
      <c r="G34" s="96">
        <v>0</v>
      </c>
      <c r="H34" s="96">
        <v>0</v>
      </c>
      <c r="I34" s="96">
        <v>0</v>
      </c>
      <c r="J34" s="96">
        <v>0</v>
      </c>
      <c r="K34" s="96">
        <v>0</v>
      </c>
      <c r="L34" s="96">
        <v>0</v>
      </c>
      <c r="M34" s="96">
        <v>0</v>
      </c>
      <c r="N34" s="96">
        <v>0</v>
      </c>
      <c r="O34" s="96">
        <v>0</v>
      </c>
      <c r="P34" s="96">
        <v>0</v>
      </c>
      <c r="Q34" s="97">
        <v>0</v>
      </c>
    </row>
    <row r="35" spans="2:17" ht="27" customHeight="1" x14ac:dyDescent="0.3">
      <c r="B35" s="4" t="s">
        <v>46</v>
      </c>
      <c r="C35" s="96">
        <v>0</v>
      </c>
      <c r="D35" s="96">
        <v>0</v>
      </c>
      <c r="E35" s="96">
        <v>0</v>
      </c>
      <c r="F35" s="96">
        <v>0</v>
      </c>
      <c r="G35" s="96">
        <v>0</v>
      </c>
      <c r="H35" s="96">
        <v>0</v>
      </c>
      <c r="I35" s="96">
        <v>0</v>
      </c>
      <c r="J35" s="96">
        <v>0</v>
      </c>
      <c r="K35" s="96">
        <v>0</v>
      </c>
      <c r="L35" s="96">
        <v>0</v>
      </c>
      <c r="M35" s="96">
        <v>0</v>
      </c>
      <c r="N35" s="96">
        <v>0</v>
      </c>
      <c r="O35" s="96">
        <v>0</v>
      </c>
      <c r="P35" s="96">
        <v>0</v>
      </c>
      <c r="Q35" s="97">
        <v>0</v>
      </c>
    </row>
    <row r="36" spans="2:17" ht="27" customHeight="1" x14ac:dyDescent="0.3">
      <c r="B36" s="42" t="s">
        <v>43</v>
      </c>
      <c r="C36" s="98">
        <f>SUM(C33:C35)</f>
        <v>0</v>
      </c>
      <c r="D36" s="98">
        <f t="shared" ref="D36:Q36" si="1">SUM(D33:D35)</f>
        <v>0</v>
      </c>
      <c r="E36" s="98">
        <f t="shared" si="1"/>
        <v>0</v>
      </c>
      <c r="F36" s="98">
        <f t="shared" si="1"/>
        <v>0</v>
      </c>
      <c r="G36" s="98">
        <f t="shared" si="1"/>
        <v>0</v>
      </c>
      <c r="H36" s="98">
        <f t="shared" si="1"/>
        <v>0</v>
      </c>
      <c r="I36" s="98">
        <f t="shared" si="1"/>
        <v>0</v>
      </c>
      <c r="J36" s="98">
        <f t="shared" si="1"/>
        <v>0</v>
      </c>
      <c r="K36" s="98">
        <f t="shared" si="1"/>
        <v>0</v>
      </c>
      <c r="L36" s="98">
        <f t="shared" si="1"/>
        <v>0</v>
      </c>
      <c r="M36" s="98">
        <f t="shared" si="1"/>
        <v>0</v>
      </c>
      <c r="N36" s="98">
        <f t="shared" si="1"/>
        <v>0</v>
      </c>
      <c r="O36" s="98">
        <f t="shared" si="1"/>
        <v>0</v>
      </c>
      <c r="P36" s="98">
        <f t="shared" si="1"/>
        <v>0</v>
      </c>
      <c r="Q36" s="98">
        <f t="shared" si="1"/>
        <v>0</v>
      </c>
    </row>
    <row r="37" spans="2:17" x14ac:dyDescent="0.3">
      <c r="B37" s="308" t="s">
        <v>48</v>
      </c>
      <c r="C37" s="308"/>
      <c r="D37" s="308"/>
      <c r="E37" s="308"/>
      <c r="F37" s="308"/>
      <c r="G37" s="308"/>
      <c r="H37" s="308"/>
      <c r="I37" s="308"/>
      <c r="J37" s="308"/>
      <c r="K37" s="308"/>
      <c r="L37" s="308"/>
      <c r="M37" s="308"/>
      <c r="N37" s="308"/>
      <c r="O37" s="308"/>
      <c r="P37" s="308"/>
      <c r="Q37" s="308"/>
    </row>
    <row r="38" spans="2:17" x14ac:dyDescent="0.3">
      <c r="Q38" s="86"/>
    </row>
    <row r="39" spans="2:17" x14ac:dyDescent="0.3">
      <c r="C39" s="15"/>
      <c r="D39" s="15"/>
      <c r="E39" s="15"/>
      <c r="F39" s="15"/>
      <c r="G39" s="15"/>
      <c r="H39" s="15"/>
      <c r="I39" s="15"/>
      <c r="J39" s="15"/>
      <c r="K39" s="15"/>
      <c r="L39" s="15"/>
      <c r="M39" s="15"/>
      <c r="N39" s="15"/>
      <c r="O39" s="15"/>
      <c r="P39" s="15"/>
      <c r="Q39" s="15"/>
    </row>
    <row r="40" spans="2:17" x14ac:dyDescent="0.3">
      <c r="C40" s="14"/>
      <c r="D40" s="14"/>
      <c r="E40" s="14"/>
      <c r="F40" s="14"/>
      <c r="G40" s="14"/>
      <c r="H40" s="14"/>
      <c r="I40" s="14"/>
      <c r="J40" s="14"/>
      <c r="K40" s="14"/>
      <c r="L40" s="14"/>
      <c r="M40" s="14"/>
      <c r="N40" s="14"/>
      <c r="O40" s="14"/>
      <c r="P40" s="14"/>
      <c r="Q40" s="14"/>
    </row>
    <row r="41" spans="2:17" x14ac:dyDescent="0.3">
      <c r="C41" s="14"/>
      <c r="D41" s="14"/>
      <c r="E41" s="14"/>
      <c r="F41" s="14"/>
      <c r="G41" s="14"/>
      <c r="H41" s="14"/>
      <c r="I41" s="14"/>
      <c r="J41" s="14"/>
      <c r="K41" s="14"/>
      <c r="L41" s="14"/>
      <c r="M41" s="14"/>
      <c r="N41" s="14"/>
      <c r="O41" s="14"/>
      <c r="P41" s="14"/>
      <c r="Q41" s="14"/>
    </row>
    <row r="42" spans="2:17" x14ac:dyDescent="0.3">
      <c r="Q42" s="88"/>
    </row>
  </sheetData>
  <sheetProtection algorithmName="SHA-512" hashValue="mzpRAYZNHDkFvF2m4EiSedQWxCOU2iXd6v2dhEeIqIq0yuIJA8O5BzxHAFW2XPQn2sMPNCLph0EDq5J09Z0gFQ==" saltValue="pV+FarZS+CRUBnm1ZDbnQQ=="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2"/>
  <sheetViews>
    <sheetView showGridLines="0" zoomScale="80" zoomScaleNormal="80" workbookViewId="0"/>
  </sheetViews>
  <sheetFormatPr defaultColWidth="15.54296875" defaultRowHeight="14" x14ac:dyDescent="0.3"/>
  <cols>
    <col min="1" max="1" width="15.54296875" style="2"/>
    <col min="2" max="2" width="49" style="2" customWidth="1"/>
    <col min="3" max="16" width="18.54296875" style="2" customWidth="1"/>
    <col min="17" max="17" width="18.54296875" style="6" customWidth="1"/>
    <col min="18" max="16384" width="15.54296875" style="2"/>
  </cols>
  <sheetData>
    <row r="2" spans="2:17" ht="8.25" customHeight="1" x14ac:dyDescent="0.3"/>
    <row r="3" spans="2:17" ht="24.75" customHeight="1" x14ac:dyDescent="0.3">
      <c r="B3" s="312" t="s">
        <v>275</v>
      </c>
      <c r="C3" s="312"/>
      <c r="D3" s="312"/>
      <c r="E3" s="312"/>
      <c r="F3" s="312"/>
      <c r="G3" s="312"/>
      <c r="H3" s="312"/>
      <c r="I3" s="312"/>
      <c r="J3" s="312"/>
      <c r="K3" s="312"/>
      <c r="L3" s="312"/>
      <c r="M3" s="312"/>
      <c r="N3" s="312"/>
      <c r="O3" s="312"/>
      <c r="P3" s="312"/>
      <c r="Q3" s="312"/>
    </row>
    <row r="4" spans="2:17" s="13" customFormat="1" ht="26" x14ac:dyDescent="0.3">
      <c r="B4" s="48" t="s">
        <v>0</v>
      </c>
      <c r="C4" s="45" t="s">
        <v>61</v>
      </c>
      <c r="D4" s="45" t="s">
        <v>62</v>
      </c>
      <c r="E4" s="45" t="s">
        <v>63</v>
      </c>
      <c r="F4" s="45" t="s">
        <v>64</v>
      </c>
      <c r="G4" s="45" t="s">
        <v>65</v>
      </c>
      <c r="H4" s="45" t="s">
        <v>81</v>
      </c>
      <c r="I4" s="49" t="s">
        <v>66</v>
      </c>
      <c r="J4" s="45" t="s">
        <v>67</v>
      </c>
      <c r="K4" s="46" t="s">
        <v>68</v>
      </c>
      <c r="L4" s="46" t="s">
        <v>69</v>
      </c>
      <c r="M4" s="46" t="s">
        <v>70</v>
      </c>
      <c r="N4" s="46" t="s">
        <v>2</v>
      </c>
      <c r="O4" s="46" t="s">
        <v>71</v>
      </c>
      <c r="P4" s="46" t="s">
        <v>72</v>
      </c>
      <c r="Q4" s="46" t="s">
        <v>73</v>
      </c>
    </row>
    <row r="5" spans="2:17" ht="30.75" customHeight="1" x14ac:dyDescent="0.3">
      <c r="B5" s="305" t="s">
        <v>16</v>
      </c>
      <c r="C5" s="306"/>
      <c r="D5" s="306"/>
      <c r="E5" s="306"/>
      <c r="F5" s="306"/>
      <c r="G5" s="306"/>
      <c r="H5" s="306"/>
      <c r="I5" s="306"/>
      <c r="J5" s="306"/>
      <c r="K5" s="306"/>
      <c r="L5" s="306"/>
      <c r="M5" s="306"/>
      <c r="N5" s="306"/>
      <c r="O5" s="306"/>
      <c r="P5" s="306"/>
      <c r="Q5" s="307"/>
    </row>
    <row r="6" spans="2:17" ht="30.75" customHeight="1" x14ac:dyDescent="0.3">
      <c r="B6" s="7" t="s">
        <v>205</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49</v>
      </c>
      <c r="C7" s="17">
        <f>+LINKED!C7+'NON-LINKED'!C7</f>
        <v>356976</v>
      </c>
      <c r="D7" s="17">
        <f>+LINKED!D7+'NON-LINKED'!D7</f>
        <v>242035</v>
      </c>
      <c r="E7" s="17">
        <f>+LINKED!E7+'NON-LINKED'!E7</f>
        <v>242035</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0</v>
      </c>
      <c r="O7" s="17">
        <f>+LINKED!O7+'NON-LINKED'!O7</f>
        <v>0</v>
      </c>
      <c r="P7" s="17">
        <f>+LINKED!P7+'NON-LINKED'!P7</f>
        <v>0</v>
      </c>
      <c r="Q7" s="18">
        <f>+LINKED!Q7+'NON-LINKED'!Q7</f>
        <v>599012</v>
      </c>
    </row>
    <row r="8" spans="2:17" ht="30.75" customHeight="1" x14ac:dyDescent="0.3">
      <c r="B8" s="4" t="s">
        <v>129</v>
      </c>
      <c r="C8" s="17">
        <f>+LINKED!C8+'NON-LINKED'!C8</f>
        <v>3597008</v>
      </c>
      <c r="D8" s="17">
        <f>+LINKED!D8+'NON-LINKED'!D8</f>
        <v>1448429</v>
      </c>
      <c r="E8" s="17">
        <f>+LINKED!E8+'NON-LINKED'!E8</f>
        <v>1448429</v>
      </c>
      <c r="F8" s="17">
        <f>+LINKED!F8+'NON-LINKED'!F8</f>
        <v>0</v>
      </c>
      <c r="G8" s="17">
        <f>+LINKED!G8+'NON-LINKED'!G8</f>
        <v>1179543</v>
      </c>
      <c r="H8" s="17">
        <f>+LINKED!H8+'NON-LINKED'!H8</f>
        <v>478082</v>
      </c>
      <c r="I8" s="17">
        <f>+LINKED!I8+'NON-LINKED'!I8</f>
        <v>38594</v>
      </c>
      <c r="J8" s="17">
        <f>+LINKED!J8+'NON-LINKED'!J8</f>
        <v>658651</v>
      </c>
      <c r="K8" s="17">
        <f>+LINKED!K8+'NON-LINKED'!K8</f>
        <v>0</v>
      </c>
      <c r="L8" s="17">
        <f>+LINKED!L8+'NON-LINKED'!L8</f>
        <v>29648</v>
      </c>
      <c r="M8" s="17">
        <f>+LINKED!M8+'NON-LINKED'!M8</f>
        <v>70439</v>
      </c>
      <c r="N8" s="17">
        <f>+LINKED!N8+'NON-LINKED'!N8</f>
        <v>680844</v>
      </c>
      <c r="O8" s="17">
        <f>+LINKED!O8+'NON-LINKED'!O8</f>
        <v>7250</v>
      </c>
      <c r="P8" s="17">
        <f>+LINKED!P8+'NON-LINKED'!P8</f>
        <v>232201</v>
      </c>
      <c r="Q8" s="18">
        <f>+LINKED!Q8+'NON-LINKED'!Q8</f>
        <v>4211416</v>
      </c>
    </row>
    <row r="9" spans="2:17" ht="30.75" customHeight="1" x14ac:dyDescent="0.3">
      <c r="B9" s="4" t="s">
        <v>223</v>
      </c>
      <c r="C9" s="17">
        <f>+LINKED!C9+'NON-LINKED'!C9</f>
        <v>179262</v>
      </c>
      <c r="D9" s="17">
        <f>+LINKED!D9+'NON-LINKED'!D9</f>
        <v>0</v>
      </c>
      <c r="E9" s="17">
        <f>+LINKED!E9+'NON-LINKED'!E9</f>
        <v>0</v>
      </c>
      <c r="F9" s="17">
        <f>+LINKED!F9+'NON-LINKED'!F9</f>
        <v>6664</v>
      </c>
      <c r="G9" s="17">
        <f>+LINKED!G9+'NON-LINKED'!G9</f>
        <v>0</v>
      </c>
      <c r="H9" s="17">
        <f>+LINKED!H9+'NON-LINKED'!H9</f>
        <v>0</v>
      </c>
      <c r="I9" s="17">
        <f>+LINKED!I9+'NON-LINKED'!I9</f>
        <v>0</v>
      </c>
      <c r="J9" s="17">
        <f>+LINKED!J9+'NON-LINKED'!J9</f>
        <v>0</v>
      </c>
      <c r="K9" s="17">
        <f>+LINKED!K9+'NON-LINKED'!K9</f>
        <v>0</v>
      </c>
      <c r="L9" s="17">
        <f>+LINKED!L9+'NON-LINKED'!L9</f>
        <v>0</v>
      </c>
      <c r="M9" s="17">
        <f>+LINKED!M9+'NON-LINKED'!M9</f>
        <v>39918</v>
      </c>
      <c r="N9" s="17">
        <f>+LINKED!N9+'NON-LINKED'!N9</f>
        <v>0</v>
      </c>
      <c r="O9" s="17">
        <f>+LINKED!O9+'NON-LINKED'!O9</f>
        <v>0</v>
      </c>
      <c r="P9" s="17">
        <f>+LINKED!P9+'NON-LINKED'!P9</f>
        <v>0</v>
      </c>
      <c r="Q9" s="18">
        <f>+LINKED!Q9+'NON-LINKED'!Q9</f>
        <v>146008</v>
      </c>
    </row>
    <row r="10" spans="2:17" ht="30.75" customHeight="1" x14ac:dyDescent="0.3">
      <c r="B10" s="4" t="s">
        <v>50</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51</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22</v>
      </c>
      <c r="C12" s="17"/>
      <c r="D12" s="17"/>
      <c r="E12" s="17"/>
      <c r="F12" s="17"/>
      <c r="G12" s="17"/>
      <c r="H12" s="17"/>
      <c r="I12" s="17"/>
      <c r="J12" s="17"/>
      <c r="K12" s="17"/>
      <c r="L12" s="17"/>
      <c r="M12" s="17"/>
      <c r="N12" s="17"/>
      <c r="O12" s="17"/>
      <c r="P12" s="17"/>
      <c r="Q12" s="18"/>
    </row>
    <row r="13" spans="2:17" ht="30.75" customHeight="1" x14ac:dyDescent="0.3">
      <c r="B13" s="4" t="s">
        <v>218</v>
      </c>
      <c r="C13" s="17">
        <f>+LINKED!C13+'NON-LINKED'!C13</f>
        <v>0</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0</v>
      </c>
      <c r="M13" s="17">
        <f>+LINKED!M13+'NON-LINKED'!M13</f>
        <v>0</v>
      </c>
      <c r="N13" s="17">
        <f>+LINKED!N13+'NON-LINKED'!N13</f>
        <v>0</v>
      </c>
      <c r="O13" s="17">
        <f>+LINKED!O13+'NON-LINKED'!O13</f>
        <v>0</v>
      </c>
      <c r="P13" s="17">
        <f>+LINKED!P13+'NON-LINKED'!P13</f>
        <v>0</v>
      </c>
      <c r="Q13" s="18">
        <f>+LINKED!Q13+'NON-LINKED'!Q13</f>
        <v>0</v>
      </c>
    </row>
    <row r="14" spans="2:17" ht="30.75" customHeight="1" x14ac:dyDescent="0.3">
      <c r="B14" s="4" t="s">
        <v>52</v>
      </c>
      <c r="C14" s="17">
        <f>+LINKED!C14+'NON-LINKED'!C14</f>
        <v>0</v>
      </c>
      <c r="D14" s="17">
        <f>+LINKED!D14+'NON-LINKED'!D14</f>
        <v>0</v>
      </c>
      <c r="E14" s="17">
        <f>+LINKED!E14+'NON-LINKED'!E14</f>
        <v>0</v>
      </c>
      <c r="F14" s="17">
        <f>+LINKED!F14+'NON-LINKED'!F14</f>
        <v>0</v>
      </c>
      <c r="G14" s="17">
        <f>+LINKED!G14+'NON-LINKED'!G14</f>
        <v>0</v>
      </c>
      <c r="H14" s="17">
        <f>+LINKED!H14+'NON-LINKED'!H14</f>
        <v>0</v>
      </c>
      <c r="I14" s="17">
        <f>+LINKED!I14+'NON-LINKED'!I14</f>
        <v>0</v>
      </c>
      <c r="J14" s="17">
        <f>+LINKED!J14+'NON-LINKED'!J14</f>
        <v>0</v>
      </c>
      <c r="K14" s="17">
        <f>+LINKED!K14+'NON-LINKED'!K14</f>
        <v>0</v>
      </c>
      <c r="L14" s="17">
        <f>+LINKED!L14+'NON-LINKED'!L14</f>
        <v>0</v>
      </c>
      <c r="M14" s="17">
        <f>+LINKED!M14+'NON-LINKED'!M14</f>
        <v>0</v>
      </c>
      <c r="N14" s="17">
        <f>+LINKED!N14+'NON-LINKED'!N14</f>
        <v>0</v>
      </c>
      <c r="O14" s="17">
        <f>+LINKED!O14+'NON-LINKED'!O14</f>
        <v>0</v>
      </c>
      <c r="P14" s="17">
        <f>+LINKED!P14+'NON-LINKED'!P14</f>
        <v>0</v>
      </c>
      <c r="Q14" s="18">
        <f>+LINKED!Q14+'NON-LINKED'!Q14</f>
        <v>0</v>
      </c>
    </row>
    <row r="15" spans="2:17" ht="30.75" customHeight="1" x14ac:dyDescent="0.3">
      <c r="B15" s="4" t="s">
        <v>207</v>
      </c>
      <c r="C15" s="17">
        <f>+LINKED!C15+'NON-LINKED'!C15</f>
        <v>17425</v>
      </c>
      <c r="D15" s="17">
        <f>+LINKED!D15+'NON-LINKED'!D15</f>
        <v>0</v>
      </c>
      <c r="E15" s="17">
        <f>+LINKED!E15+'NON-LINKED'!E15</f>
        <v>0</v>
      </c>
      <c r="F15" s="17">
        <f>+LINKED!F15+'NON-LINKED'!F15</f>
        <v>0</v>
      </c>
      <c r="G15" s="17">
        <f>+LINKED!G15+'NON-LINKED'!G15</f>
        <v>0</v>
      </c>
      <c r="H15" s="17">
        <f>+LINKED!H15+'NON-LINKED'!H15</f>
        <v>0</v>
      </c>
      <c r="I15" s="17">
        <f>+LINKED!I15+'NON-LINKED'!I15</f>
        <v>0</v>
      </c>
      <c r="J15" s="17">
        <f>+LINKED!J15+'NON-LINKED'!J15</f>
        <v>0</v>
      </c>
      <c r="K15" s="17">
        <f>+LINKED!K15+'NON-LINKED'!K15</f>
        <v>0</v>
      </c>
      <c r="L15" s="17">
        <f>+LINKED!L15+'NON-LINKED'!L15</f>
        <v>0</v>
      </c>
      <c r="M15" s="17">
        <f>+LINKED!M15+'NON-LINKED'!M15</f>
        <v>3186</v>
      </c>
      <c r="N15" s="17">
        <f>+LINKED!N15+'NON-LINKED'!N15</f>
        <v>17651</v>
      </c>
      <c r="O15" s="17">
        <f>+LINKED!O15+'NON-LINKED'!O15</f>
        <v>51</v>
      </c>
      <c r="P15" s="17">
        <f>+LINKED!P15+'NON-LINKED'!P15</f>
        <v>14414</v>
      </c>
      <c r="Q15" s="18">
        <f>+LINKED!Q15+'NON-LINKED'!Q15</f>
        <v>17425</v>
      </c>
    </row>
    <row r="16" spans="2:17" ht="30.75" customHeight="1" x14ac:dyDescent="0.3">
      <c r="B16" s="4" t="s">
        <v>53</v>
      </c>
      <c r="C16" s="17">
        <f>+LINKED!C16+'NON-LINKED'!C16</f>
        <v>356942</v>
      </c>
      <c r="D16" s="17">
        <f>+LINKED!D16+'NON-LINKED'!D16</f>
        <v>7929</v>
      </c>
      <c r="E16" s="17">
        <f>+LINKED!E16+'NON-LINKED'!E16</f>
        <v>7929</v>
      </c>
      <c r="F16" s="17">
        <f>+LINKED!F16+'NON-LINKED'!F16</f>
        <v>0</v>
      </c>
      <c r="G16" s="17">
        <f>+LINKED!G16+'NON-LINKED'!G16</f>
        <v>631</v>
      </c>
      <c r="H16" s="17">
        <f>+LINKED!H16+'NON-LINKED'!H16</f>
        <v>16714</v>
      </c>
      <c r="I16" s="17">
        <f>+LINKED!I16+'NON-LINKED'!I16</f>
        <v>13669</v>
      </c>
      <c r="J16" s="17">
        <f>+LINKED!J16+'NON-LINKED'!J16</f>
        <v>0</v>
      </c>
      <c r="K16" s="17">
        <f>+LINKED!K16+'NON-LINKED'!K16</f>
        <v>0</v>
      </c>
      <c r="L16" s="17">
        <f>+LINKED!L16+'NON-LINKED'!L16</f>
        <v>0</v>
      </c>
      <c r="M16" s="17">
        <f>+LINKED!M16+'NON-LINKED'!M16</f>
        <v>79</v>
      </c>
      <c r="N16" s="17">
        <f>+LINKED!N16+'NON-LINKED'!N16</f>
        <v>-93209</v>
      </c>
      <c r="O16" s="17">
        <f>+LINKED!O16+'NON-LINKED'!O16</f>
        <v>0</v>
      </c>
      <c r="P16" s="17">
        <f>+LINKED!P16+'NON-LINKED'!P16</f>
        <v>933</v>
      </c>
      <c r="Q16" s="18">
        <f>+LINKED!Q16+'NON-LINKED'!Q16</f>
        <v>240267</v>
      </c>
    </row>
    <row r="17" spans="2:17" ht="30.75" customHeight="1" x14ac:dyDescent="0.3">
      <c r="B17" s="4" t="s">
        <v>54</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55</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117</v>
      </c>
      <c r="C19" s="17">
        <f>+LINKED!C19+'NON-LINKED'!C19</f>
        <v>0</v>
      </c>
      <c r="D19" s="17">
        <f>+LINKED!D19+'NON-LINKED'!D19</f>
        <v>0</v>
      </c>
      <c r="E19" s="17">
        <f>+LINKED!E19+'NON-LINKED'!E19</f>
        <v>0</v>
      </c>
      <c r="F19" s="17">
        <f>+LINKED!F19+'NON-LINKED'!F19</f>
        <v>0</v>
      </c>
      <c r="G19" s="17">
        <f>+LINKED!G19+'NON-LINKED'!G19</f>
        <v>0</v>
      </c>
      <c r="H19" s="17">
        <f>+LINKED!H19+'NON-LINKED'!H19</f>
        <v>0</v>
      </c>
      <c r="I19" s="17">
        <f>+LINKED!I19+'NON-LINKED'!I19</f>
        <v>0</v>
      </c>
      <c r="J19" s="17">
        <f>+LINKED!J19+'NON-LINKED'!J19</f>
        <v>0</v>
      </c>
      <c r="K19" s="17">
        <f>+LINKED!K19+'NON-LINKED'!K19</f>
        <v>0</v>
      </c>
      <c r="L19" s="17">
        <f>+LINKED!L19+'NON-LINKED'!L19</f>
        <v>0</v>
      </c>
      <c r="M19" s="17">
        <f>+LINKED!M19+'NON-LINKED'!M19</f>
        <v>0</v>
      </c>
      <c r="N19" s="17">
        <f>+LINKED!N19+'NON-LINKED'!N19</f>
        <v>0</v>
      </c>
      <c r="O19" s="17">
        <f>+LINKED!O19+'NON-LINKED'!O19</f>
        <v>0</v>
      </c>
      <c r="P19" s="17">
        <f>+LINKED!P19+'NON-LINKED'!P19</f>
        <v>0</v>
      </c>
      <c r="Q19" s="18">
        <f>+LINKED!Q19+'NON-LINKED'!Q19</f>
        <v>0</v>
      </c>
    </row>
    <row r="20" spans="2:17" ht="30.75" customHeight="1" x14ac:dyDescent="0.3">
      <c r="B20" s="4" t="s">
        <v>202</v>
      </c>
      <c r="C20" s="17">
        <f>+LINKED!C20+'NON-LINKED'!C20</f>
        <v>0</v>
      </c>
      <c r="D20" s="17">
        <f>+LINKED!D20+'NON-LINKED'!D20</f>
        <v>0</v>
      </c>
      <c r="E20" s="17">
        <f>+LINKED!E20+'NON-LINKED'!E20</f>
        <v>0</v>
      </c>
      <c r="F20" s="17">
        <f>+LINKED!F20+'NON-LINKED'!F20</f>
        <v>0</v>
      </c>
      <c r="G20" s="17">
        <f>+LINKED!G20+'NON-LINKED'!G20</f>
        <v>0</v>
      </c>
      <c r="H20" s="17">
        <f>+LINKED!H20+'NON-LINKED'!H20</f>
        <v>0</v>
      </c>
      <c r="I20" s="17">
        <f>+LINKED!I20+'NON-LINKED'!I20</f>
        <v>0</v>
      </c>
      <c r="J20" s="17">
        <f>+LINKED!J20+'NON-LINKED'!J20</f>
        <v>0</v>
      </c>
      <c r="K20" s="17">
        <f>+LINKED!K20+'NON-LINKED'!K20</f>
        <v>0</v>
      </c>
      <c r="L20" s="17">
        <f>+LINKED!L20+'NON-LINKED'!L20</f>
        <v>0</v>
      </c>
      <c r="M20" s="17">
        <f>+LINKED!M20+'NON-LINKED'!M20</f>
        <v>0</v>
      </c>
      <c r="N20" s="17">
        <f>+LINKED!N20+'NON-LINKED'!N20</f>
        <v>0</v>
      </c>
      <c r="O20" s="17">
        <f>+LINKED!O20+'NON-LINKED'!O20</f>
        <v>0</v>
      </c>
      <c r="P20" s="17">
        <f>+LINKED!P20+'NON-LINKED'!P20</f>
        <v>0</v>
      </c>
      <c r="Q20" s="18">
        <f>+LINKED!Q20+'NON-LINKED'!Q20</f>
        <v>0</v>
      </c>
    </row>
    <row r="21" spans="2:17" ht="30.75" customHeight="1" x14ac:dyDescent="0.3">
      <c r="B21" s="4" t="s">
        <v>120</v>
      </c>
      <c r="C21" s="17">
        <f>+LINKED!C21+'NON-LINKED'!C21</f>
        <v>2626855</v>
      </c>
      <c r="D21" s="17">
        <f>+LINKED!D21+'NON-LINKED'!D21</f>
        <v>496261</v>
      </c>
      <c r="E21" s="17">
        <f>+LINKED!E21+'NON-LINKED'!E21</f>
        <v>496215</v>
      </c>
      <c r="F21" s="17">
        <f>+LINKED!F21+'NON-LINKED'!F21</f>
        <v>0</v>
      </c>
      <c r="G21" s="17">
        <f>+LINKED!G21+'NON-LINKED'!G21</f>
        <v>658936</v>
      </c>
      <c r="H21" s="17">
        <f>+LINKED!H21+'NON-LINKED'!H21</f>
        <v>527434</v>
      </c>
      <c r="I21" s="17">
        <f>+LINKED!I21+'NON-LINKED'!I21</f>
        <v>0</v>
      </c>
      <c r="J21" s="17">
        <f>+LINKED!J21+'NON-LINKED'!J21</f>
        <v>0</v>
      </c>
      <c r="K21" s="17">
        <f>+LINKED!K21+'NON-LINKED'!K21</f>
        <v>0</v>
      </c>
      <c r="L21" s="17">
        <f>+LINKED!L21+'NON-LINKED'!L21</f>
        <v>28582</v>
      </c>
      <c r="M21" s="17">
        <f>+LINKED!M21+'NON-LINKED'!M21</f>
        <v>439267</v>
      </c>
      <c r="N21" s="17">
        <f>+LINKED!N21+'NON-LINKED'!N21</f>
        <v>279189</v>
      </c>
      <c r="O21" s="17">
        <f>+LINKED!O21+'NON-LINKED'!O21</f>
        <v>35626</v>
      </c>
      <c r="P21" s="17">
        <f>+LINKED!P21+'NON-LINKED'!P21</f>
        <v>0</v>
      </c>
      <c r="Q21" s="18">
        <f>+LINKED!Q21+'NON-LINKED'!Q21</f>
        <v>2371351</v>
      </c>
    </row>
    <row r="22" spans="2:17" ht="30.75" customHeight="1" x14ac:dyDescent="0.3">
      <c r="B22" s="85" t="s">
        <v>34</v>
      </c>
      <c r="C22" s="17">
        <f>+LINKED!C22+'NON-LINKED'!C22</f>
        <v>5277</v>
      </c>
      <c r="D22" s="17">
        <f>+LINKED!D22+'NON-LINKED'!D22</f>
        <v>673</v>
      </c>
      <c r="E22" s="17">
        <f>+LINKED!E22+'NON-LINKED'!E22</f>
        <v>673</v>
      </c>
      <c r="F22" s="17">
        <f>+LINKED!F22+'NON-LINKED'!F22</f>
        <v>0</v>
      </c>
      <c r="G22" s="17">
        <f>+LINKED!G22+'NON-LINKED'!G22</f>
        <v>5656</v>
      </c>
      <c r="H22" s="17">
        <f>+LINKED!H22+'NON-LINKED'!H22</f>
        <v>0</v>
      </c>
      <c r="I22" s="17">
        <f>+LINKED!I22+'NON-LINKED'!I22</f>
        <v>5656</v>
      </c>
      <c r="J22" s="17">
        <f>+LINKED!J22+'NON-LINKED'!J22</f>
        <v>0</v>
      </c>
      <c r="K22" s="17">
        <f>+LINKED!K22+'NON-LINKED'!K22</f>
        <v>0</v>
      </c>
      <c r="L22" s="17">
        <f>+LINKED!L22+'NON-LINKED'!L22</f>
        <v>0</v>
      </c>
      <c r="M22" s="17">
        <f>+LINKED!M22+'NON-LINKED'!M22</f>
        <v>461</v>
      </c>
      <c r="N22" s="17">
        <f>+LINKED!N22+'NON-LINKED'!N22</f>
        <v>2800</v>
      </c>
      <c r="O22" s="17">
        <f>+LINKED!O22+'NON-LINKED'!O22</f>
        <v>0</v>
      </c>
      <c r="P22" s="17">
        <f>+LINKED!P22+'NON-LINKED'!P22</f>
        <v>0</v>
      </c>
      <c r="Q22" s="18">
        <f>+LINKED!Q22+'NON-LINKED'!Q22</f>
        <v>2633</v>
      </c>
    </row>
    <row r="23" spans="2:17" ht="30.75" customHeight="1" x14ac:dyDescent="0.3">
      <c r="B23" s="85" t="s">
        <v>219</v>
      </c>
      <c r="C23" s="17">
        <f>+LINKED!C23+'NON-LINKED'!C23</f>
        <v>4548799</v>
      </c>
      <c r="D23" s="17">
        <f>+LINKED!D23+'NON-LINKED'!D23</f>
        <v>311785</v>
      </c>
      <c r="E23" s="17">
        <f>+LINKED!E23+'NON-LINKED'!E23</f>
        <v>311785</v>
      </c>
      <c r="F23" s="17">
        <f>+LINKED!F23+'NON-LINKED'!F23</f>
        <v>0</v>
      </c>
      <c r="G23" s="17">
        <f>+LINKED!G23+'NON-LINKED'!G23</f>
        <v>919189</v>
      </c>
      <c r="H23" s="17">
        <f>+LINKED!H23+'NON-LINKED'!H23</f>
        <v>258471</v>
      </c>
      <c r="I23" s="17">
        <f>+LINKED!I23+'NON-LINKED'!I23</f>
        <v>661135</v>
      </c>
      <c r="J23" s="17">
        <f>+LINKED!J23+'NON-LINKED'!J23</f>
        <v>0</v>
      </c>
      <c r="K23" s="17">
        <f>+LINKED!K23+'NON-LINKED'!K23</f>
        <v>0</v>
      </c>
      <c r="L23" s="17">
        <f>+LINKED!L23+'NON-LINKED'!L23</f>
        <v>0</v>
      </c>
      <c r="M23" s="17">
        <f>+LINKED!M23+'NON-LINKED'!M23</f>
        <v>0</v>
      </c>
      <c r="N23" s="17">
        <f>+LINKED!N23+'NON-LINKED'!N23</f>
        <v>107951</v>
      </c>
      <c r="O23" s="17">
        <f>+LINKED!O23+'NON-LINKED'!O23</f>
        <v>10460</v>
      </c>
      <c r="P23" s="17">
        <f>+LINKED!P23+'NON-LINKED'!P23</f>
        <v>0</v>
      </c>
      <c r="Q23" s="18">
        <f>+LINKED!Q23+'NON-LINKED'!Q23</f>
        <v>4038469</v>
      </c>
    </row>
    <row r="24" spans="2:17" ht="30.75" customHeight="1" x14ac:dyDescent="0.3">
      <c r="B24" s="4" t="s">
        <v>56</v>
      </c>
      <c r="C24" s="17">
        <f>+LINKED!C24+'NON-LINKED'!C24</f>
        <v>952970</v>
      </c>
      <c r="D24" s="17">
        <f>+LINKED!D24+'NON-LINKED'!D24</f>
        <v>35042</v>
      </c>
      <c r="E24" s="17">
        <f>+LINKED!E24+'NON-LINKED'!E24</f>
        <v>35042</v>
      </c>
      <c r="F24" s="17">
        <f>+LINKED!F24+'NON-LINKED'!F24</f>
        <v>0</v>
      </c>
      <c r="G24" s="17">
        <f>+LINKED!G24+'NON-LINKED'!G24</f>
        <v>101718</v>
      </c>
      <c r="H24" s="17">
        <f>+LINKED!H24+'NON-LINKED'!H24</f>
        <v>43803</v>
      </c>
      <c r="I24" s="17">
        <f>+LINKED!I24+'NON-LINKED'!I24</f>
        <v>20881</v>
      </c>
      <c r="J24" s="17">
        <f>+LINKED!J24+'NON-LINKED'!J24</f>
        <v>0</v>
      </c>
      <c r="K24" s="17">
        <f>+LINKED!K24+'NON-LINKED'!K24</f>
        <v>0</v>
      </c>
      <c r="L24" s="17">
        <f>+LINKED!L24+'NON-LINKED'!L24</f>
        <v>0</v>
      </c>
      <c r="M24" s="17">
        <f>+LINKED!M24+'NON-LINKED'!M24</f>
        <v>0</v>
      </c>
      <c r="N24" s="17">
        <f>+LINKED!N24+'NON-LINKED'!N24</f>
        <v>-24868</v>
      </c>
      <c r="O24" s="17">
        <f>+LINKED!O24+'NON-LINKED'!O24</f>
        <v>0</v>
      </c>
      <c r="P24" s="17">
        <f>+LINKED!P24+'NON-LINKED'!P24</f>
        <v>0</v>
      </c>
      <c r="Q24" s="18">
        <f>+LINKED!Q24+'NON-LINKED'!Q24</f>
        <v>898460</v>
      </c>
    </row>
    <row r="25" spans="2:17" ht="30.75" customHeight="1" x14ac:dyDescent="0.3">
      <c r="B25" s="4" t="s">
        <v>57</v>
      </c>
      <c r="C25" s="17">
        <f>+LINKED!C25+'NON-LINKED'!C25</f>
        <v>350021</v>
      </c>
      <c r="D25" s="17">
        <f>+LINKED!D25+'NON-LINKED'!D25</f>
        <v>35998</v>
      </c>
      <c r="E25" s="17">
        <f>+LINKED!E25+'NON-LINKED'!E25</f>
        <v>35998</v>
      </c>
      <c r="F25" s="17">
        <f>+LINKED!F25+'NON-LINKED'!F25</f>
        <v>0</v>
      </c>
      <c r="G25" s="17">
        <f>+LINKED!G25+'NON-LINKED'!G25</f>
        <v>27950</v>
      </c>
      <c r="H25" s="17">
        <f>+LINKED!H25+'NON-LINKED'!H25</f>
        <v>54276</v>
      </c>
      <c r="I25" s="17">
        <f>+LINKED!I25+'NON-LINKED'!I25</f>
        <v>0</v>
      </c>
      <c r="J25" s="17">
        <f>+LINKED!J25+'NON-LINKED'!J25</f>
        <v>0</v>
      </c>
      <c r="K25" s="17">
        <f>+LINKED!K25+'NON-LINKED'!K25</f>
        <v>0</v>
      </c>
      <c r="L25" s="17">
        <f>+LINKED!L25+'NON-LINKED'!L25</f>
        <v>0</v>
      </c>
      <c r="M25" s="17">
        <f>+LINKED!M25+'NON-LINKED'!M25</f>
        <v>0</v>
      </c>
      <c r="N25" s="17">
        <f>+LINKED!N25+'NON-LINKED'!N25</f>
        <v>0</v>
      </c>
      <c r="O25" s="17">
        <f>+LINKED!O25+'NON-LINKED'!O25</f>
        <v>0</v>
      </c>
      <c r="P25" s="17">
        <f>+LINKED!P25+'NON-LINKED'!P25</f>
        <v>0</v>
      </c>
      <c r="Q25" s="18">
        <f>+LINKED!Q25+'NON-LINKED'!Q25</f>
        <v>331743</v>
      </c>
    </row>
    <row r="26" spans="2:17" ht="30.75" customHeight="1" x14ac:dyDescent="0.3">
      <c r="B26" s="4" t="s">
        <v>119</v>
      </c>
      <c r="C26" s="17">
        <f>+LINKED!C26+'NON-LINKED'!C26</f>
        <v>0</v>
      </c>
      <c r="D26" s="17">
        <f>+LINKED!D26+'NON-LINKED'!D26</f>
        <v>0</v>
      </c>
      <c r="E26" s="17">
        <f>+LINKED!E26+'NON-LINKED'!E26</f>
        <v>0</v>
      </c>
      <c r="F26" s="17">
        <f>+LINKED!F26+'NON-LINKED'!F26</f>
        <v>0</v>
      </c>
      <c r="G26" s="17">
        <f>+LINKED!G26+'NON-LINKED'!G26</f>
        <v>0</v>
      </c>
      <c r="H26" s="17">
        <f>+LINKED!H26+'NON-LINKED'!H26</f>
        <v>0</v>
      </c>
      <c r="I26" s="17">
        <f>+LINKED!I26+'NON-LINKED'!I26</f>
        <v>0</v>
      </c>
      <c r="J26" s="17">
        <f>+LINKED!J26+'NON-LINKED'!J26</f>
        <v>0</v>
      </c>
      <c r="K26" s="17">
        <f>+LINKED!K26+'NON-LINKED'!K26</f>
        <v>0</v>
      </c>
      <c r="L26" s="17">
        <f>+LINKED!L26+'NON-LINKED'!L26</f>
        <v>0</v>
      </c>
      <c r="M26" s="17">
        <f>+LINKED!M26+'NON-LINKED'!M26</f>
        <v>0</v>
      </c>
      <c r="N26" s="17">
        <f>+LINKED!N26+'NON-LINKED'!N26</f>
        <v>0</v>
      </c>
      <c r="O26" s="17">
        <f>+LINKED!O26+'NON-LINKED'!O26</f>
        <v>0</v>
      </c>
      <c r="P26" s="17">
        <f>+LINKED!P26+'NON-LINKED'!P26</f>
        <v>0</v>
      </c>
      <c r="Q26" s="18">
        <f>+LINKED!Q26+'NON-LINKED'!Q26</f>
        <v>0</v>
      </c>
    </row>
    <row r="27" spans="2:17" ht="30.75" customHeight="1" x14ac:dyDescent="0.3">
      <c r="B27" s="4" t="s">
        <v>130</v>
      </c>
      <c r="C27" s="17">
        <f>+LINKED!C27+'NON-LINKED'!C27</f>
        <v>1981721</v>
      </c>
      <c r="D27" s="17">
        <f>+LINKED!D27+'NON-LINKED'!D27</f>
        <v>246428</v>
      </c>
      <c r="E27" s="17">
        <f>+LINKED!E27+'NON-LINKED'!E27</f>
        <v>246407</v>
      </c>
      <c r="F27" s="17">
        <f>+LINKED!F27+'NON-LINKED'!F27</f>
        <v>0</v>
      </c>
      <c r="G27" s="17">
        <f>+LINKED!G27+'NON-LINKED'!G27</f>
        <v>727149</v>
      </c>
      <c r="H27" s="17">
        <f>+LINKED!H27+'NON-LINKED'!H27</f>
        <v>731842</v>
      </c>
      <c r="I27" s="17">
        <f>+LINKED!I27+'NON-LINKED'!I27</f>
        <v>0</v>
      </c>
      <c r="J27" s="17">
        <f>+LINKED!J27+'NON-LINKED'!J27</f>
        <v>0</v>
      </c>
      <c r="K27" s="17">
        <f>+LINKED!K27+'NON-LINKED'!K27</f>
        <v>0</v>
      </c>
      <c r="L27" s="17">
        <f>+LINKED!L27+'NON-LINKED'!L27</f>
        <v>-3</v>
      </c>
      <c r="M27" s="17">
        <f>+LINKED!M27+'NON-LINKED'!M27</f>
        <v>74538</v>
      </c>
      <c r="N27" s="17">
        <f>+LINKED!N27+'NON-LINKED'!N27</f>
        <v>16419</v>
      </c>
      <c r="O27" s="17">
        <f>+LINKED!O27+'NON-LINKED'!O27</f>
        <v>0</v>
      </c>
      <c r="P27" s="17">
        <f>+LINKED!P27+'NON-LINKED'!P27</f>
        <v>0</v>
      </c>
      <c r="Q27" s="18">
        <f>+LINKED!Q27+'NON-LINKED'!Q27</f>
        <v>1438170</v>
      </c>
    </row>
    <row r="28" spans="2:17" ht="30.75" customHeight="1" x14ac:dyDescent="0.3">
      <c r="B28" s="4" t="s">
        <v>221</v>
      </c>
      <c r="C28" s="17">
        <f>LINKED!C28+'NON-LINKED'!C28</f>
        <v>0</v>
      </c>
      <c r="D28" s="17">
        <f>LINKED!D28+'NON-LINKED'!D28</f>
        <v>0</v>
      </c>
      <c r="E28" s="17">
        <f>LINKED!E28+'NON-LINKED'!E28</f>
        <v>0</v>
      </c>
      <c r="F28" s="17">
        <f>LINKED!F28+'NON-LINKED'!F28</f>
        <v>0</v>
      </c>
      <c r="G28" s="17">
        <f>LINKED!G28+'NON-LINKED'!G28</f>
        <v>0</v>
      </c>
      <c r="H28" s="17">
        <f>LINKED!H28+'NON-LINKED'!H28</f>
        <v>0</v>
      </c>
      <c r="I28" s="17">
        <f>LINKED!I28+'NON-LINKED'!I28</f>
        <v>0</v>
      </c>
      <c r="J28" s="17">
        <f>LINKED!J28+'NON-LINKED'!J28</f>
        <v>0</v>
      </c>
      <c r="K28" s="17">
        <f>LINKED!K28+'NON-LINKED'!K28</f>
        <v>0</v>
      </c>
      <c r="L28" s="17">
        <f>LINKED!L28+'NON-LINKED'!L28</f>
        <v>0</v>
      </c>
      <c r="M28" s="17">
        <f>LINKED!M28+'NON-LINKED'!M28</f>
        <v>0</v>
      </c>
      <c r="N28" s="17">
        <f>LINKED!N28+'NON-LINKED'!N28</f>
        <v>0</v>
      </c>
      <c r="O28" s="17">
        <f>LINKED!O28+'NON-LINKED'!O28</f>
        <v>0</v>
      </c>
      <c r="P28" s="17">
        <f>LINKED!P28+'NON-LINKED'!P28</f>
        <v>0</v>
      </c>
      <c r="Q28" s="18">
        <f>LINKED!Q28+'NON-LINKED'!Q28</f>
        <v>0</v>
      </c>
    </row>
    <row r="29" spans="2:17" ht="30.75" customHeight="1" x14ac:dyDescent="0.3">
      <c r="B29" s="4" t="s">
        <v>58</v>
      </c>
      <c r="C29" s="17">
        <f>+LINKED!C29+'NON-LINKED'!C29</f>
        <v>231551</v>
      </c>
      <c r="D29" s="17">
        <f>+LINKED!D29+'NON-LINKED'!D29</f>
        <v>19036</v>
      </c>
      <c r="E29" s="17">
        <f>+LINKED!E29+'NON-LINKED'!E29</f>
        <v>19036</v>
      </c>
      <c r="F29" s="17">
        <f>+LINKED!F29+'NON-LINKED'!F29</f>
        <v>0</v>
      </c>
      <c r="G29" s="17">
        <f>+LINKED!G29+'NON-LINKED'!G29</f>
        <v>59128</v>
      </c>
      <c r="H29" s="17">
        <f>+LINKED!H29+'NON-LINKED'!H29</f>
        <v>59128</v>
      </c>
      <c r="I29" s="17">
        <f>+LINKED!I29+'NON-LINKED'!I29</f>
        <v>0</v>
      </c>
      <c r="J29" s="17">
        <f>+LINKED!J29+'NON-LINKED'!J29</f>
        <v>0</v>
      </c>
      <c r="K29" s="17">
        <f>+LINKED!K29+'NON-LINKED'!K29</f>
        <v>0</v>
      </c>
      <c r="L29" s="17">
        <f>+LINKED!L29+'NON-LINKED'!L29</f>
        <v>1188</v>
      </c>
      <c r="M29" s="17">
        <f>+LINKED!M29+'NON-LINKED'!M29</f>
        <v>1322</v>
      </c>
      <c r="N29" s="17">
        <f>+LINKED!N29+'NON-LINKED'!N29</f>
        <v>1746</v>
      </c>
      <c r="O29" s="17">
        <f>+LINKED!O29+'NON-LINKED'!O29</f>
        <v>0</v>
      </c>
      <c r="P29" s="17">
        <f>+LINKED!P29+'NON-LINKED'!P29</f>
        <v>32255</v>
      </c>
      <c r="Q29" s="18">
        <f>+LINKED!Q29+'NON-LINKED'!Q29</f>
        <v>158441</v>
      </c>
    </row>
    <row r="30" spans="2:17" ht="30.75" customHeight="1" x14ac:dyDescent="0.3">
      <c r="B30" s="4" t="s">
        <v>59</v>
      </c>
      <c r="C30" s="17">
        <f>+LINKED!C30+'NON-LINKED'!C30</f>
        <v>0</v>
      </c>
      <c r="D30" s="17">
        <f>+LINKED!D30+'NON-LINKED'!D30</f>
        <v>0</v>
      </c>
      <c r="E30" s="17">
        <f>+LINKED!E30+'NON-LINKED'!E30</f>
        <v>0</v>
      </c>
      <c r="F30" s="17">
        <f>+LINKED!F30+'NON-LINKED'!F30</f>
        <v>0</v>
      </c>
      <c r="G30" s="17">
        <f>+LINKED!G30+'NON-LINKED'!G30</f>
        <v>0</v>
      </c>
      <c r="H30" s="17">
        <f>+LINKED!H30+'NON-LINKED'!H30</f>
        <v>0</v>
      </c>
      <c r="I30" s="17">
        <f>+LINKED!I30+'NON-LINKED'!I30</f>
        <v>0</v>
      </c>
      <c r="J30" s="17">
        <f>+LINKED!J30+'NON-LINKED'!J30</f>
        <v>0</v>
      </c>
      <c r="K30" s="17">
        <f>+LINKED!K30+'NON-LINKED'!K30</f>
        <v>0</v>
      </c>
      <c r="L30" s="17">
        <f>+LINKED!L30+'NON-LINKED'!L30</f>
        <v>0</v>
      </c>
      <c r="M30" s="17">
        <f>+LINKED!M30+'NON-LINKED'!M30</f>
        <v>0</v>
      </c>
      <c r="N30" s="17">
        <f>+LINKED!N30+'NON-LINKED'!N30</f>
        <v>0</v>
      </c>
      <c r="O30" s="17">
        <f>+LINKED!O30+'NON-LINKED'!O30</f>
        <v>0</v>
      </c>
      <c r="P30" s="17">
        <f>+LINKED!P30+'NON-LINKED'!P30</f>
        <v>0</v>
      </c>
      <c r="Q30" s="18">
        <f>+LINKED!Q30+'NON-LINKED'!Q30</f>
        <v>0</v>
      </c>
    </row>
    <row r="31" spans="2:17" ht="30.75" customHeight="1" x14ac:dyDescent="0.3">
      <c r="B31" s="42" t="s">
        <v>43</v>
      </c>
      <c r="C31" s="43">
        <f t="shared" ref="C31:Q31" si="0">SUM(C6:C30)</f>
        <v>15204807</v>
      </c>
      <c r="D31" s="43">
        <f t="shared" si="0"/>
        <v>2843616</v>
      </c>
      <c r="E31" s="43">
        <f t="shared" si="0"/>
        <v>2843549</v>
      </c>
      <c r="F31" s="43">
        <f t="shared" si="0"/>
        <v>6664</v>
      </c>
      <c r="G31" s="43">
        <f t="shared" si="0"/>
        <v>3679900</v>
      </c>
      <c r="H31" s="43">
        <f t="shared" si="0"/>
        <v>2169750</v>
      </c>
      <c r="I31" s="43">
        <f t="shared" si="0"/>
        <v>739935</v>
      </c>
      <c r="J31" s="43">
        <f t="shared" si="0"/>
        <v>658651</v>
      </c>
      <c r="K31" s="43">
        <f t="shared" si="0"/>
        <v>0</v>
      </c>
      <c r="L31" s="43">
        <f t="shared" si="0"/>
        <v>59415</v>
      </c>
      <c r="M31" s="43">
        <f t="shared" si="0"/>
        <v>629210</v>
      </c>
      <c r="N31" s="43">
        <f t="shared" si="0"/>
        <v>988523</v>
      </c>
      <c r="O31" s="43">
        <f t="shared" si="0"/>
        <v>53387</v>
      </c>
      <c r="P31" s="43">
        <f t="shared" si="0"/>
        <v>279803</v>
      </c>
      <c r="Q31" s="43">
        <f t="shared" si="0"/>
        <v>14453395</v>
      </c>
    </row>
    <row r="32" spans="2:17" ht="30.75" customHeight="1" x14ac:dyDescent="0.3">
      <c r="B32" s="305" t="s">
        <v>44</v>
      </c>
      <c r="C32" s="306"/>
      <c r="D32" s="306"/>
      <c r="E32" s="306"/>
      <c r="F32" s="306"/>
      <c r="G32" s="306"/>
      <c r="H32" s="306"/>
      <c r="I32" s="306"/>
      <c r="J32" s="306"/>
      <c r="K32" s="306"/>
      <c r="L32" s="306"/>
      <c r="M32" s="306"/>
      <c r="N32" s="306"/>
      <c r="O32" s="306"/>
      <c r="P32" s="306"/>
      <c r="Q32" s="307"/>
    </row>
    <row r="33" spans="2:17" ht="30.75" customHeight="1" x14ac:dyDescent="0.3">
      <c r="B33" s="4" t="s">
        <v>45</v>
      </c>
      <c r="C33" s="17">
        <f>+LINKED!C33+'NON-LINKED'!C33</f>
        <v>0</v>
      </c>
      <c r="D33" s="17">
        <f>+LINKED!D33+'NON-LINKED'!D33</f>
        <v>0</v>
      </c>
      <c r="E33" s="17">
        <f>+LINKED!E33+'NON-LINKED'!E33</f>
        <v>0</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74</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4" t="s">
        <v>46</v>
      </c>
      <c r="C35" s="17">
        <f>+LINKED!C35+'NON-LINKED'!C35</f>
        <v>0</v>
      </c>
      <c r="D35" s="17">
        <f>+LINKED!D35+'NON-LINKED'!D35</f>
        <v>0</v>
      </c>
      <c r="E35" s="17">
        <f>+LINKED!E35+'NON-LINKED'!E35</f>
        <v>0</v>
      </c>
      <c r="F35" s="17">
        <f>+LINKED!F35+'NON-LINKED'!F35</f>
        <v>0</v>
      </c>
      <c r="G35" s="17">
        <f>+LINKED!G35+'NON-LINKED'!G35</f>
        <v>0</v>
      </c>
      <c r="H35" s="17">
        <f>+LINKED!H35+'NON-LINKED'!H35</f>
        <v>0</v>
      </c>
      <c r="I35" s="17">
        <f>+LINKED!I35+'NON-LINKED'!I35</f>
        <v>0</v>
      </c>
      <c r="J35" s="17">
        <f>+LINKED!J35+'NON-LINKED'!J35</f>
        <v>0</v>
      </c>
      <c r="K35" s="17">
        <f>+LINKED!K35+'NON-LINKED'!K35</f>
        <v>0</v>
      </c>
      <c r="L35" s="17">
        <f>+LINKED!L35+'NON-LINKED'!L35</f>
        <v>0</v>
      </c>
      <c r="M35" s="17">
        <f>+LINKED!M35+'NON-LINKED'!M35</f>
        <v>0</v>
      </c>
      <c r="N35" s="17">
        <f>+LINKED!N35+'NON-LINKED'!N35</f>
        <v>0</v>
      </c>
      <c r="O35" s="17">
        <f>+LINKED!O35+'NON-LINKED'!O35</f>
        <v>0</v>
      </c>
      <c r="P35" s="17">
        <f>+LINKED!P35+'NON-LINKED'!P35</f>
        <v>0</v>
      </c>
      <c r="Q35" s="18">
        <f>+LINKED!Q35+'NON-LINKED'!Q35</f>
        <v>0</v>
      </c>
    </row>
    <row r="36" spans="2:17" ht="30.75" customHeight="1" x14ac:dyDescent="0.3">
      <c r="B36" s="42" t="s">
        <v>43</v>
      </c>
      <c r="C36" s="43">
        <f>SUM(C33:C35)</f>
        <v>0</v>
      </c>
      <c r="D36" s="43">
        <f t="shared" ref="D36:Q36" si="1">SUM(D33:D35)</f>
        <v>0</v>
      </c>
      <c r="E36" s="43">
        <f t="shared" si="1"/>
        <v>0</v>
      </c>
      <c r="F36" s="43">
        <f t="shared" si="1"/>
        <v>0</v>
      </c>
      <c r="G36" s="43">
        <f t="shared" si="1"/>
        <v>0</v>
      </c>
      <c r="H36" s="43">
        <f t="shared" si="1"/>
        <v>0</v>
      </c>
      <c r="I36" s="43">
        <f t="shared" si="1"/>
        <v>0</v>
      </c>
      <c r="J36" s="43">
        <f t="shared" si="1"/>
        <v>0</v>
      </c>
      <c r="K36" s="43">
        <f t="shared" si="1"/>
        <v>0</v>
      </c>
      <c r="L36" s="43">
        <f t="shared" si="1"/>
        <v>0</v>
      </c>
      <c r="M36" s="43">
        <f t="shared" si="1"/>
        <v>0</v>
      </c>
      <c r="N36" s="43">
        <f t="shared" si="1"/>
        <v>0</v>
      </c>
      <c r="O36" s="43">
        <f t="shared" si="1"/>
        <v>0</v>
      </c>
      <c r="P36" s="43">
        <f t="shared" si="1"/>
        <v>0</v>
      </c>
      <c r="Q36" s="43">
        <f t="shared" si="1"/>
        <v>0</v>
      </c>
    </row>
    <row r="37" spans="2:17" x14ac:dyDescent="0.3">
      <c r="B37" s="308" t="s">
        <v>48</v>
      </c>
      <c r="C37" s="308"/>
      <c r="D37" s="308"/>
      <c r="E37" s="308"/>
      <c r="F37" s="308"/>
      <c r="G37" s="308"/>
      <c r="H37" s="308"/>
      <c r="I37" s="308"/>
      <c r="J37" s="308"/>
      <c r="K37" s="308"/>
      <c r="L37" s="308"/>
      <c r="M37" s="308"/>
      <c r="N37" s="308"/>
      <c r="O37" s="308"/>
      <c r="P37" s="308"/>
      <c r="Q37" s="308"/>
    </row>
    <row r="38" spans="2:17" x14ac:dyDescent="0.3">
      <c r="Q38" s="86"/>
    </row>
    <row r="39" spans="2:17" x14ac:dyDescent="0.3">
      <c r="C39" s="14"/>
      <c r="D39" s="14"/>
      <c r="E39" s="14"/>
      <c r="F39" s="14"/>
      <c r="G39" s="14"/>
      <c r="H39" s="14"/>
      <c r="I39" s="14"/>
      <c r="J39" s="14"/>
      <c r="K39" s="14"/>
      <c r="L39" s="14"/>
      <c r="M39" s="14"/>
      <c r="N39" s="14"/>
      <c r="O39" s="14"/>
      <c r="P39" s="14"/>
      <c r="Q39" s="16"/>
    </row>
    <row r="42" spans="2:17" x14ac:dyDescent="0.3">
      <c r="Q42" s="88"/>
    </row>
  </sheetData>
  <sheetProtection algorithmName="SHA-512" hashValue="uVJ426P/hFL6qDbAcPuQJg0u3aZptKaKBBpBIEIoB3LsC77+pYeFSrBD6fQa7KRhgnjxmcAMyniwFtVIVQioog==" saltValue="kBnUBf+lYtmUOLH3e7N+TA==" spinCount="100000"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40"/>
  <sheetViews>
    <sheetView showGridLines="0" topLeftCell="G1" zoomScale="80" zoomScaleNormal="80" workbookViewId="0">
      <selection activeCell="N2" sqref="N2"/>
    </sheetView>
  </sheetViews>
  <sheetFormatPr defaultColWidth="14.36328125" defaultRowHeight="14" x14ac:dyDescent="0.3"/>
  <cols>
    <col min="1" max="1" width="9.6328125" style="109" customWidth="1"/>
    <col min="2" max="2" width="43.54296875" style="109" customWidth="1"/>
    <col min="3" max="16" width="17.90625" style="109" customWidth="1"/>
    <col min="17" max="17" width="17.90625" style="110" customWidth="1"/>
    <col min="18" max="256" width="14.36328125" style="109"/>
    <col min="257" max="257" width="9.6328125" style="109" customWidth="1"/>
    <col min="258" max="258" width="43.54296875" style="109" customWidth="1"/>
    <col min="259" max="273" width="17.90625" style="109" customWidth="1"/>
    <col min="274" max="512" width="14.36328125" style="109"/>
    <col min="513" max="513" width="9.6328125" style="109" customWidth="1"/>
    <col min="514" max="514" width="43.54296875" style="109" customWidth="1"/>
    <col min="515" max="529" width="17.90625" style="109" customWidth="1"/>
    <col min="530" max="768" width="14.36328125" style="109"/>
    <col min="769" max="769" width="9.6328125" style="109" customWidth="1"/>
    <col min="770" max="770" width="43.54296875" style="109" customWidth="1"/>
    <col min="771" max="785" width="17.90625" style="109" customWidth="1"/>
    <col min="786" max="1024" width="14.36328125" style="109"/>
    <col min="1025" max="1025" width="9.6328125" style="109" customWidth="1"/>
    <col min="1026" max="1026" width="43.54296875" style="109" customWidth="1"/>
    <col min="1027" max="1041" width="17.90625" style="109" customWidth="1"/>
    <col min="1042" max="1280" width="14.36328125" style="109"/>
    <col min="1281" max="1281" width="9.6328125" style="109" customWidth="1"/>
    <col min="1282" max="1282" width="43.54296875" style="109" customWidth="1"/>
    <col min="1283" max="1297" width="17.90625" style="109" customWidth="1"/>
    <col min="1298" max="1536" width="14.36328125" style="109"/>
    <col min="1537" max="1537" width="9.6328125" style="109" customWidth="1"/>
    <col min="1538" max="1538" width="43.54296875" style="109" customWidth="1"/>
    <col min="1539" max="1553" width="17.90625" style="109" customWidth="1"/>
    <col min="1554" max="1792" width="14.36328125" style="109"/>
    <col min="1793" max="1793" width="9.6328125" style="109" customWidth="1"/>
    <col min="1794" max="1794" width="43.54296875" style="109" customWidth="1"/>
    <col min="1795" max="1809" width="17.90625" style="109" customWidth="1"/>
    <col min="1810" max="2048" width="14.36328125" style="109"/>
    <col min="2049" max="2049" width="9.6328125" style="109" customWidth="1"/>
    <col min="2050" max="2050" width="43.54296875" style="109" customWidth="1"/>
    <col min="2051" max="2065" width="17.90625" style="109" customWidth="1"/>
    <col min="2066" max="2304" width="14.36328125" style="109"/>
    <col min="2305" max="2305" width="9.6328125" style="109" customWidth="1"/>
    <col min="2306" max="2306" width="43.54296875" style="109" customWidth="1"/>
    <col min="2307" max="2321" width="17.90625" style="109" customWidth="1"/>
    <col min="2322" max="2560" width="14.36328125" style="109"/>
    <col min="2561" max="2561" width="9.6328125" style="109" customWidth="1"/>
    <col min="2562" max="2562" width="43.54296875" style="109" customWidth="1"/>
    <col min="2563" max="2577" width="17.90625" style="109" customWidth="1"/>
    <col min="2578" max="2816" width="14.36328125" style="109"/>
    <col min="2817" max="2817" width="9.6328125" style="109" customWidth="1"/>
    <col min="2818" max="2818" width="43.54296875" style="109" customWidth="1"/>
    <col min="2819" max="2833" width="17.90625" style="109" customWidth="1"/>
    <col min="2834" max="3072" width="14.36328125" style="109"/>
    <col min="3073" max="3073" width="9.6328125" style="109" customWidth="1"/>
    <col min="3074" max="3074" width="43.54296875" style="109" customWidth="1"/>
    <col min="3075" max="3089" width="17.90625" style="109" customWidth="1"/>
    <col min="3090" max="3328" width="14.36328125" style="109"/>
    <col min="3329" max="3329" width="9.6328125" style="109" customWidth="1"/>
    <col min="3330" max="3330" width="43.54296875" style="109" customWidth="1"/>
    <col min="3331" max="3345" width="17.90625" style="109" customWidth="1"/>
    <col min="3346" max="3584" width="14.36328125" style="109"/>
    <col min="3585" max="3585" width="9.6328125" style="109" customWidth="1"/>
    <col min="3586" max="3586" width="43.54296875" style="109" customWidth="1"/>
    <col min="3587" max="3601" width="17.90625" style="109" customWidth="1"/>
    <col min="3602" max="3840" width="14.36328125" style="109"/>
    <col min="3841" max="3841" width="9.6328125" style="109" customWidth="1"/>
    <col min="3842" max="3842" width="43.54296875" style="109" customWidth="1"/>
    <col min="3843" max="3857" width="17.90625" style="109" customWidth="1"/>
    <col min="3858" max="4096" width="14.36328125" style="109"/>
    <col min="4097" max="4097" width="9.6328125" style="109" customWidth="1"/>
    <col min="4098" max="4098" width="43.54296875" style="109" customWidth="1"/>
    <col min="4099" max="4113" width="17.90625" style="109" customWidth="1"/>
    <col min="4114" max="4352" width="14.36328125" style="109"/>
    <col min="4353" max="4353" width="9.6328125" style="109" customWidth="1"/>
    <col min="4354" max="4354" width="43.54296875" style="109" customWidth="1"/>
    <col min="4355" max="4369" width="17.90625" style="109" customWidth="1"/>
    <col min="4370" max="4608" width="14.36328125" style="109"/>
    <col min="4609" max="4609" width="9.6328125" style="109" customWidth="1"/>
    <col min="4610" max="4610" width="43.54296875" style="109" customWidth="1"/>
    <col min="4611" max="4625" width="17.90625" style="109" customWidth="1"/>
    <col min="4626" max="4864" width="14.36328125" style="109"/>
    <col min="4865" max="4865" width="9.6328125" style="109" customWidth="1"/>
    <col min="4866" max="4866" width="43.54296875" style="109" customWidth="1"/>
    <col min="4867" max="4881" width="17.90625" style="109" customWidth="1"/>
    <col min="4882" max="5120" width="14.36328125" style="109"/>
    <col min="5121" max="5121" width="9.6328125" style="109" customWidth="1"/>
    <col min="5122" max="5122" width="43.54296875" style="109" customWidth="1"/>
    <col min="5123" max="5137" width="17.90625" style="109" customWidth="1"/>
    <col min="5138" max="5376" width="14.36328125" style="109"/>
    <col min="5377" max="5377" width="9.6328125" style="109" customWidth="1"/>
    <col min="5378" max="5378" width="43.54296875" style="109" customWidth="1"/>
    <col min="5379" max="5393" width="17.90625" style="109" customWidth="1"/>
    <col min="5394" max="5632" width="14.36328125" style="109"/>
    <col min="5633" max="5633" width="9.6328125" style="109" customWidth="1"/>
    <col min="5634" max="5634" width="43.54296875" style="109" customWidth="1"/>
    <col min="5635" max="5649" width="17.90625" style="109" customWidth="1"/>
    <col min="5650" max="5888" width="14.36328125" style="109"/>
    <col min="5889" max="5889" width="9.6328125" style="109" customWidth="1"/>
    <col min="5890" max="5890" width="43.54296875" style="109" customWidth="1"/>
    <col min="5891" max="5905" width="17.90625" style="109" customWidth="1"/>
    <col min="5906" max="6144" width="14.36328125" style="109"/>
    <col min="6145" max="6145" width="9.6328125" style="109" customWidth="1"/>
    <col min="6146" max="6146" width="43.54296875" style="109" customWidth="1"/>
    <col min="6147" max="6161" width="17.90625" style="109" customWidth="1"/>
    <col min="6162" max="6400" width="14.36328125" style="109"/>
    <col min="6401" max="6401" width="9.6328125" style="109" customWidth="1"/>
    <col min="6402" max="6402" width="43.54296875" style="109" customWidth="1"/>
    <col min="6403" max="6417" width="17.90625" style="109" customWidth="1"/>
    <col min="6418" max="6656" width="14.36328125" style="109"/>
    <col min="6657" max="6657" width="9.6328125" style="109" customWidth="1"/>
    <col min="6658" max="6658" width="43.54296875" style="109" customWidth="1"/>
    <col min="6659" max="6673" width="17.90625" style="109" customWidth="1"/>
    <col min="6674" max="6912" width="14.36328125" style="109"/>
    <col min="6913" max="6913" width="9.6328125" style="109" customWidth="1"/>
    <col min="6914" max="6914" width="43.54296875" style="109" customWidth="1"/>
    <col min="6915" max="6929" width="17.90625" style="109" customWidth="1"/>
    <col min="6930" max="7168" width="14.36328125" style="109"/>
    <col min="7169" max="7169" width="9.6328125" style="109" customWidth="1"/>
    <col min="7170" max="7170" width="43.54296875" style="109" customWidth="1"/>
    <col min="7171" max="7185" width="17.90625" style="109" customWidth="1"/>
    <col min="7186" max="7424" width="14.36328125" style="109"/>
    <col min="7425" max="7425" width="9.6328125" style="109" customWidth="1"/>
    <col min="7426" max="7426" width="43.54296875" style="109" customWidth="1"/>
    <col min="7427" max="7441" width="17.90625" style="109" customWidth="1"/>
    <col min="7442" max="7680" width="14.36328125" style="109"/>
    <col min="7681" max="7681" width="9.6328125" style="109" customWidth="1"/>
    <col min="7682" max="7682" width="43.54296875" style="109" customWidth="1"/>
    <col min="7683" max="7697" width="17.90625" style="109" customWidth="1"/>
    <col min="7698" max="7936" width="14.36328125" style="109"/>
    <col min="7937" max="7937" width="9.6328125" style="109" customWidth="1"/>
    <col min="7938" max="7938" width="43.54296875" style="109" customWidth="1"/>
    <col min="7939" max="7953" width="17.90625" style="109" customWidth="1"/>
    <col min="7954" max="8192" width="14.36328125" style="109"/>
    <col min="8193" max="8193" width="9.6328125" style="109" customWidth="1"/>
    <col min="8194" max="8194" width="43.54296875" style="109" customWidth="1"/>
    <col min="8195" max="8209" width="17.90625" style="109" customWidth="1"/>
    <col min="8210" max="8448" width="14.36328125" style="109"/>
    <col min="8449" max="8449" width="9.6328125" style="109" customWidth="1"/>
    <col min="8450" max="8450" width="43.54296875" style="109" customWidth="1"/>
    <col min="8451" max="8465" width="17.90625" style="109" customWidth="1"/>
    <col min="8466" max="8704" width="14.36328125" style="109"/>
    <col min="8705" max="8705" width="9.6328125" style="109" customWidth="1"/>
    <col min="8706" max="8706" width="43.54296875" style="109" customWidth="1"/>
    <col min="8707" max="8721" width="17.90625" style="109" customWidth="1"/>
    <col min="8722" max="8960" width="14.36328125" style="109"/>
    <col min="8961" max="8961" width="9.6328125" style="109" customWidth="1"/>
    <col min="8962" max="8962" width="43.54296875" style="109" customWidth="1"/>
    <col min="8963" max="8977" width="17.90625" style="109" customWidth="1"/>
    <col min="8978" max="9216" width="14.36328125" style="109"/>
    <col min="9217" max="9217" width="9.6328125" style="109" customWidth="1"/>
    <col min="9218" max="9218" width="43.54296875" style="109" customWidth="1"/>
    <col min="9219" max="9233" width="17.90625" style="109" customWidth="1"/>
    <col min="9234" max="9472" width="14.36328125" style="109"/>
    <col min="9473" max="9473" width="9.6328125" style="109" customWidth="1"/>
    <col min="9474" max="9474" width="43.54296875" style="109" customWidth="1"/>
    <col min="9475" max="9489" width="17.90625" style="109" customWidth="1"/>
    <col min="9490" max="9728" width="14.36328125" style="109"/>
    <col min="9729" max="9729" width="9.6328125" style="109" customWidth="1"/>
    <col min="9730" max="9730" width="43.54296875" style="109" customWidth="1"/>
    <col min="9731" max="9745" width="17.90625" style="109" customWidth="1"/>
    <col min="9746" max="9984" width="14.36328125" style="109"/>
    <col min="9985" max="9985" width="9.6328125" style="109" customWidth="1"/>
    <col min="9986" max="9986" width="43.54296875" style="109" customWidth="1"/>
    <col min="9987" max="10001" width="17.90625" style="109" customWidth="1"/>
    <col min="10002" max="10240" width="14.36328125" style="109"/>
    <col min="10241" max="10241" width="9.6328125" style="109" customWidth="1"/>
    <col min="10242" max="10242" width="43.54296875" style="109" customWidth="1"/>
    <col min="10243" max="10257" width="17.90625" style="109" customWidth="1"/>
    <col min="10258" max="10496" width="14.36328125" style="109"/>
    <col min="10497" max="10497" width="9.6328125" style="109" customWidth="1"/>
    <col min="10498" max="10498" width="43.54296875" style="109" customWidth="1"/>
    <col min="10499" max="10513" width="17.90625" style="109" customWidth="1"/>
    <col min="10514" max="10752" width="14.36328125" style="109"/>
    <col min="10753" max="10753" width="9.6328125" style="109" customWidth="1"/>
    <col min="10754" max="10754" width="43.54296875" style="109" customWidth="1"/>
    <col min="10755" max="10769" width="17.90625" style="109" customWidth="1"/>
    <col min="10770" max="11008" width="14.36328125" style="109"/>
    <col min="11009" max="11009" width="9.6328125" style="109" customWidth="1"/>
    <col min="11010" max="11010" width="43.54296875" style="109" customWidth="1"/>
    <col min="11011" max="11025" width="17.90625" style="109" customWidth="1"/>
    <col min="11026" max="11264" width="14.36328125" style="109"/>
    <col min="11265" max="11265" width="9.6328125" style="109" customWidth="1"/>
    <col min="11266" max="11266" width="43.54296875" style="109" customWidth="1"/>
    <col min="11267" max="11281" width="17.90625" style="109" customWidth="1"/>
    <col min="11282" max="11520" width="14.36328125" style="109"/>
    <col min="11521" max="11521" width="9.6328125" style="109" customWidth="1"/>
    <col min="11522" max="11522" width="43.54296875" style="109" customWidth="1"/>
    <col min="11523" max="11537" width="17.90625" style="109" customWidth="1"/>
    <col min="11538" max="11776" width="14.36328125" style="109"/>
    <col min="11777" max="11777" width="9.6328125" style="109" customWidth="1"/>
    <col min="11778" max="11778" width="43.54296875" style="109" customWidth="1"/>
    <col min="11779" max="11793" width="17.90625" style="109" customWidth="1"/>
    <col min="11794" max="12032" width="14.36328125" style="109"/>
    <col min="12033" max="12033" width="9.6328125" style="109" customWidth="1"/>
    <col min="12034" max="12034" width="43.54296875" style="109" customWidth="1"/>
    <col min="12035" max="12049" width="17.90625" style="109" customWidth="1"/>
    <col min="12050" max="12288" width="14.36328125" style="109"/>
    <col min="12289" max="12289" width="9.6328125" style="109" customWidth="1"/>
    <col min="12290" max="12290" width="43.54296875" style="109" customWidth="1"/>
    <col min="12291" max="12305" width="17.90625" style="109" customWidth="1"/>
    <col min="12306" max="12544" width="14.36328125" style="109"/>
    <col min="12545" max="12545" width="9.6328125" style="109" customWidth="1"/>
    <col min="12546" max="12546" width="43.54296875" style="109" customWidth="1"/>
    <col min="12547" max="12561" width="17.90625" style="109" customWidth="1"/>
    <col min="12562" max="12800" width="14.36328125" style="109"/>
    <col min="12801" max="12801" width="9.6328125" style="109" customWidth="1"/>
    <col min="12802" max="12802" width="43.54296875" style="109" customWidth="1"/>
    <col min="12803" max="12817" width="17.90625" style="109" customWidth="1"/>
    <col min="12818" max="13056" width="14.36328125" style="109"/>
    <col min="13057" max="13057" width="9.6328125" style="109" customWidth="1"/>
    <col min="13058" max="13058" width="43.54296875" style="109" customWidth="1"/>
    <col min="13059" max="13073" width="17.90625" style="109" customWidth="1"/>
    <col min="13074" max="13312" width="14.36328125" style="109"/>
    <col min="13313" max="13313" width="9.6328125" style="109" customWidth="1"/>
    <col min="13314" max="13314" width="43.54296875" style="109" customWidth="1"/>
    <col min="13315" max="13329" width="17.90625" style="109" customWidth="1"/>
    <col min="13330" max="13568" width="14.36328125" style="109"/>
    <col min="13569" max="13569" width="9.6328125" style="109" customWidth="1"/>
    <col min="13570" max="13570" width="43.54296875" style="109" customWidth="1"/>
    <col min="13571" max="13585" width="17.90625" style="109" customWidth="1"/>
    <col min="13586" max="13824" width="14.36328125" style="109"/>
    <col min="13825" max="13825" width="9.6328125" style="109" customWidth="1"/>
    <col min="13826" max="13826" width="43.54296875" style="109" customWidth="1"/>
    <col min="13827" max="13841" width="17.90625" style="109" customWidth="1"/>
    <col min="13842" max="14080" width="14.36328125" style="109"/>
    <col min="14081" max="14081" width="9.6328125" style="109" customWidth="1"/>
    <col min="14082" max="14082" width="43.54296875" style="109" customWidth="1"/>
    <col min="14083" max="14097" width="17.90625" style="109" customWidth="1"/>
    <col min="14098" max="14336" width="14.36328125" style="109"/>
    <col min="14337" max="14337" width="9.6328125" style="109" customWidth="1"/>
    <col min="14338" max="14338" width="43.54296875" style="109" customWidth="1"/>
    <col min="14339" max="14353" width="17.90625" style="109" customWidth="1"/>
    <col min="14354" max="14592" width="14.36328125" style="109"/>
    <col min="14593" max="14593" width="9.6328125" style="109" customWidth="1"/>
    <col min="14594" max="14594" width="43.54296875" style="109" customWidth="1"/>
    <col min="14595" max="14609" width="17.90625" style="109" customWidth="1"/>
    <col min="14610" max="14848" width="14.36328125" style="109"/>
    <col min="14849" max="14849" width="9.6328125" style="109" customWidth="1"/>
    <col min="14850" max="14850" width="43.54296875" style="109" customWidth="1"/>
    <col min="14851" max="14865" width="17.90625" style="109" customWidth="1"/>
    <col min="14866" max="15104" width="14.36328125" style="109"/>
    <col min="15105" max="15105" width="9.6328125" style="109" customWidth="1"/>
    <col min="15106" max="15106" width="43.54296875" style="109" customWidth="1"/>
    <col min="15107" max="15121" width="17.90625" style="109" customWidth="1"/>
    <col min="15122" max="15360" width="14.36328125" style="109"/>
    <col min="15361" max="15361" width="9.6328125" style="109" customWidth="1"/>
    <col min="15362" max="15362" width="43.54296875" style="109" customWidth="1"/>
    <col min="15363" max="15377" width="17.90625" style="109" customWidth="1"/>
    <col min="15378" max="15616" width="14.36328125" style="109"/>
    <col min="15617" max="15617" width="9.6328125" style="109" customWidth="1"/>
    <col min="15618" max="15618" width="43.54296875" style="109" customWidth="1"/>
    <col min="15619" max="15633" width="17.90625" style="109" customWidth="1"/>
    <col min="15634" max="15872" width="14.36328125" style="109"/>
    <col min="15873" max="15873" width="9.6328125" style="109" customWidth="1"/>
    <col min="15874" max="15874" width="43.54296875" style="109" customWidth="1"/>
    <col min="15875" max="15889" width="17.90625" style="109" customWidth="1"/>
    <col min="15890" max="16128" width="14.36328125" style="109"/>
    <col min="16129" max="16129" width="9.6328125" style="109" customWidth="1"/>
    <col min="16130" max="16130" width="43.54296875" style="109" customWidth="1"/>
    <col min="16131" max="16145" width="17.90625" style="109" customWidth="1"/>
    <col min="16146" max="16384" width="14.36328125" style="109"/>
  </cols>
  <sheetData>
    <row r="1" spans="2:17" ht="15.75" customHeight="1" x14ac:dyDescent="0.3"/>
    <row r="2" spans="2:17" ht="15.75" customHeight="1" x14ac:dyDescent="0.3"/>
    <row r="3" spans="2:17" ht="18.75" customHeight="1" x14ac:dyDescent="0.3">
      <c r="B3" s="313" t="s">
        <v>273</v>
      </c>
      <c r="C3" s="313"/>
      <c r="D3" s="313"/>
      <c r="E3" s="313"/>
      <c r="F3" s="313"/>
      <c r="G3" s="313"/>
      <c r="H3" s="313"/>
      <c r="I3" s="313"/>
      <c r="J3" s="313"/>
      <c r="K3" s="313"/>
      <c r="L3" s="313"/>
      <c r="M3" s="313"/>
      <c r="N3" s="313"/>
      <c r="O3" s="313"/>
      <c r="P3" s="313"/>
      <c r="Q3" s="313"/>
    </row>
    <row r="4" spans="2:17" s="115" customFormat="1" ht="15.75" customHeight="1" x14ac:dyDescent="0.35">
      <c r="B4" s="264" t="s">
        <v>0</v>
      </c>
      <c r="C4" s="265" t="s">
        <v>61</v>
      </c>
      <c r="D4" s="265" t="s">
        <v>62</v>
      </c>
      <c r="E4" s="265" t="s">
        <v>63</v>
      </c>
      <c r="F4" s="265" t="s">
        <v>64</v>
      </c>
      <c r="G4" s="265" t="s">
        <v>65</v>
      </c>
      <c r="H4" s="265" t="s">
        <v>81</v>
      </c>
      <c r="I4" s="266" t="s">
        <v>66</v>
      </c>
      <c r="J4" s="265" t="s">
        <v>67</v>
      </c>
      <c r="K4" s="265" t="s">
        <v>68</v>
      </c>
      <c r="L4" s="265" t="s">
        <v>69</v>
      </c>
      <c r="M4" s="265" t="s">
        <v>70</v>
      </c>
      <c r="N4" s="265" t="s">
        <v>2</v>
      </c>
      <c r="O4" s="265" t="s">
        <v>71</v>
      </c>
      <c r="P4" s="265" t="s">
        <v>72</v>
      </c>
      <c r="Q4" s="265" t="s">
        <v>73</v>
      </c>
    </row>
    <row r="5" spans="2:17" ht="15" customHeight="1" x14ac:dyDescent="0.3">
      <c r="B5" s="314" t="s">
        <v>16</v>
      </c>
      <c r="C5" s="315"/>
      <c r="D5" s="315"/>
      <c r="E5" s="315"/>
      <c r="F5" s="315"/>
      <c r="G5" s="315"/>
      <c r="H5" s="315"/>
      <c r="I5" s="315"/>
      <c r="J5" s="315"/>
      <c r="K5" s="315"/>
      <c r="L5" s="315"/>
      <c r="M5" s="315"/>
      <c r="N5" s="315"/>
      <c r="O5" s="315"/>
      <c r="P5" s="315"/>
      <c r="Q5" s="316"/>
    </row>
    <row r="6" spans="2:17" ht="18.75" customHeight="1" x14ac:dyDescent="0.3">
      <c r="B6" s="7" t="s">
        <v>205</v>
      </c>
      <c r="C6" s="117">
        <v>0</v>
      </c>
      <c r="D6" s="117">
        <v>0</v>
      </c>
      <c r="E6" s="117">
        <v>0</v>
      </c>
      <c r="F6" s="117">
        <v>0</v>
      </c>
      <c r="G6" s="117">
        <v>0</v>
      </c>
      <c r="H6" s="117">
        <v>0</v>
      </c>
      <c r="I6" s="117">
        <v>0</v>
      </c>
      <c r="J6" s="117">
        <v>0</v>
      </c>
      <c r="K6" s="117">
        <v>0</v>
      </c>
      <c r="L6" s="117">
        <v>0</v>
      </c>
      <c r="M6" s="117">
        <v>0</v>
      </c>
      <c r="N6" s="117">
        <v>0</v>
      </c>
      <c r="O6" s="117">
        <v>0</v>
      </c>
      <c r="P6" s="117">
        <v>0</v>
      </c>
      <c r="Q6" s="118">
        <v>0</v>
      </c>
    </row>
    <row r="7" spans="2:17" ht="18.75" customHeight="1" x14ac:dyDescent="0.3">
      <c r="B7" s="116" t="s">
        <v>49</v>
      </c>
      <c r="C7" s="117">
        <v>0</v>
      </c>
      <c r="D7" s="117">
        <v>0</v>
      </c>
      <c r="E7" s="117">
        <v>0</v>
      </c>
      <c r="F7" s="117">
        <v>0</v>
      </c>
      <c r="G7" s="117">
        <v>0</v>
      </c>
      <c r="H7" s="117">
        <v>0</v>
      </c>
      <c r="I7" s="117">
        <v>0</v>
      </c>
      <c r="J7" s="117">
        <v>0</v>
      </c>
      <c r="K7" s="117">
        <v>0</v>
      </c>
      <c r="L7" s="117">
        <v>0</v>
      </c>
      <c r="M7" s="117">
        <v>0</v>
      </c>
      <c r="N7" s="117">
        <v>0</v>
      </c>
      <c r="O7" s="117">
        <v>0</v>
      </c>
      <c r="P7" s="117">
        <v>0</v>
      </c>
      <c r="Q7" s="118">
        <v>0</v>
      </c>
    </row>
    <row r="8" spans="2:17" ht="18.75" customHeight="1" x14ac:dyDescent="0.3">
      <c r="B8" s="116" t="s">
        <v>129</v>
      </c>
      <c r="C8" s="117">
        <v>3597008</v>
      </c>
      <c r="D8" s="117">
        <v>1448429</v>
      </c>
      <c r="E8" s="117">
        <v>1448429</v>
      </c>
      <c r="F8" s="117">
        <v>0</v>
      </c>
      <c r="G8" s="117">
        <v>1179543</v>
      </c>
      <c r="H8" s="117">
        <v>478082</v>
      </c>
      <c r="I8" s="117">
        <v>38594</v>
      </c>
      <c r="J8" s="117">
        <v>658651</v>
      </c>
      <c r="K8" s="117">
        <v>0</v>
      </c>
      <c r="L8" s="117">
        <v>29648</v>
      </c>
      <c r="M8" s="117">
        <v>70439</v>
      </c>
      <c r="N8" s="117">
        <v>680844</v>
      </c>
      <c r="O8" s="117">
        <v>7250</v>
      </c>
      <c r="P8" s="117">
        <v>232201</v>
      </c>
      <c r="Q8" s="118">
        <v>4211416</v>
      </c>
    </row>
    <row r="9" spans="2:17" ht="18.75" customHeight="1" x14ac:dyDescent="0.3">
      <c r="B9" s="116" t="s">
        <v>223</v>
      </c>
      <c r="C9" s="117">
        <v>179262</v>
      </c>
      <c r="D9" s="117">
        <v>0</v>
      </c>
      <c r="E9" s="117">
        <v>0</v>
      </c>
      <c r="F9" s="117">
        <v>6664</v>
      </c>
      <c r="G9" s="117">
        <v>0</v>
      </c>
      <c r="H9" s="117">
        <v>0</v>
      </c>
      <c r="I9" s="117">
        <v>0</v>
      </c>
      <c r="J9" s="117">
        <v>0</v>
      </c>
      <c r="K9" s="117">
        <v>0</v>
      </c>
      <c r="L9" s="117">
        <v>0</v>
      </c>
      <c r="M9" s="117">
        <v>39918</v>
      </c>
      <c r="N9" s="117">
        <v>0</v>
      </c>
      <c r="O9" s="117">
        <v>0</v>
      </c>
      <c r="P9" s="117">
        <v>0</v>
      </c>
      <c r="Q9" s="118">
        <v>146008</v>
      </c>
    </row>
    <row r="10" spans="2:17" ht="18.75" customHeight="1" x14ac:dyDescent="0.3">
      <c r="B10" s="116" t="s">
        <v>50</v>
      </c>
      <c r="C10" s="117">
        <v>0</v>
      </c>
      <c r="D10" s="117">
        <v>0</v>
      </c>
      <c r="E10" s="117">
        <v>0</v>
      </c>
      <c r="F10" s="117">
        <v>0</v>
      </c>
      <c r="G10" s="117">
        <v>0</v>
      </c>
      <c r="H10" s="117">
        <v>0</v>
      </c>
      <c r="I10" s="117">
        <v>0</v>
      </c>
      <c r="J10" s="117">
        <v>0</v>
      </c>
      <c r="K10" s="117">
        <v>0</v>
      </c>
      <c r="L10" s="117">
        <v>0</v>
      </c>
      <c r="M10" s="117">
        <v>0</v>
      </c>
      <c r="N10" s="117">
        <v>0</v>
      </c>
      <c r="O10" s="117">
        <v>0</v>
      </c>
      <c r="P10" s="117">
        <v>0</v>
      </c>
      <c r="Q10" s="118">
        <v>0</v>
      </c>
    </row>
    <row r="11" spans="2:17" ht="18.75" customHeight="1" x14ac:dyDescent="0.3">
      <c r="B11" s="116" t="s">
        <v>51</v>
      </c>
      <c r="C11" s="117">
        <v>0</v>
      </c>
      <c r="D11" s="117">
        <v>0</v>
      </c>
      <c r="E11" s="117">
        <v>0</v>
      </c>
      <c r="F11" s="117">
        <v>0</v>
      </c>
      <c r="G11" s="117">
        <v>0</v>
      </c>
      <c r="H11" s="117">
        <v>0</v>
      </c>
      <c r="I11" s="117">
        <v>0</v>
      </c>
      <c r="J11" s="117">
        <v>0</v>
      </c>
      <c r="K11" s="117">
        <v>0</v>
      </c>
      <c r="L11" s="117">
        <v>0</v>
      </c>
      <c r="M11" s="117">
        <v>0</v>
      </c>
      <c r="N11" s="117">
        <v>0</v>
      </c>
      <c r="O11" s="117">
        <v>0</v>
      </c>
      <c r="P11" s="117">
        <v>0</v>
      </c>
      <c r="Q11" s="118">
        <v>0</v>
      </c>
    </row>
    <row r="12" spans="2:17" ht="18.75" customHeight="1" x14ac:dyDescent="0.3">
      <c r="B12" s="116" t="s">
        <v>22</v>
      </c>
      <c r="C12" s="117">
        <v>0</v>
      </c>
      <c r="D12" s="117">
        <v>0</v>
      </c>
      <c r="E12" s="117">
        <v>0</v>
      </c>
      <c r="F12" s="117">
        <v>0</v>
      </c>
      <c r="G12" s="117">
        <v>0</v>
      </c>
      <c r="H12" s="117">
        <v>0</v>
      </c>
      <c r="I12" s="117">
        <v>0</v>
      </c>
      <c r="J12" s="117">
        <v>0</v>
      </c>
      <c r="K12" s="117">
        <v>0</v>
      </c>
      <c r="L12" s="117">
        <v>0</v>
      </c>
      <c r="M12" s="117">
        <v>0</v>
      </c>
      <c r="N12" s="117">
        <v>0</v>
      </c>
      <c r="O12" s="117">
        <v>0</v>
      </c>
      <c r="P12" s="117">
        <v>0</v>
      </c>
      <c r="Q12" s="118">
        <v>0</v>
      </c>
    </row>
    <row r="13" spans="2:17" ht="18.75" customHeight="1" x14ac:dyDescent="0.3">
      <c r="B13" s="116" t="s">
        <v>218</v>
      </c>
      <c r="C13" s="117">
        <v>0</v>
      </c>
      <c r="D13" s="117">
        <v>0</v>
      </c>
      <c r="E13" s="117">
        <v>0</v>
      </c>
      <c r="F13" s="117">
        <v>0</v>
      </c>
      <c r="G13" s="117">
        <v>0</v>
      </c>
      <c r="H13" s="117">
        <v>0</v>
      </c>
      <c r="I13" s="117">
        <v>0</v>
      </c>
      <c r="J13" s="117">
        <v>0</v>
      </c>
      <c r="K13" s="117">
        <v>0</v>
      </c>
      <c r="L13" s="117">
        <v>0</v>
      </c>
      <c r="M13" s="117">
        <v>0</v>
      </c>
      <c r="N13" s="117">
        <v>0</v>
      </c>
      <c r="O13" s="117">
        <v>0</v>
      </c>
      <c r="P13" s="117">
        <v>0</v>
      </c>
      <c r="Q13" s="118">
        <v>0</v>
      </c>
    </row>
    <row r="14" spans="2:17" ht="18.75" customHeight="1" x14ac:dyDescent="0.3">
      <c r="B14" s="4" t="s">
        <v>52</v>
      </c>
      <c r="C14" s="117">
        <v>0</v>
      </c>
      <c r="D14" s="117">
        <v>0</v>
      </c>
      <c r="E14" s="117">
        <v>0</v>
      </c>
      <c r="F14" s="117">
        <v>0</v>
      </c>
      <c r="G14" s="117">
        <v>0</v>
      </c>
      <c r="H14" s="117">
        <v>0</v>
      </c>
      <c r="I14" s="117">
        <v>0</v>
      </c>
      <c r="J14" s="117">
        <v>0</v>
      </c>
      <c r="K14" s="117">
        <v>0</v>
      </c>
      <c r="L14" s="117">
        <v>0</v>
      </c>
      <c r="M14" s="117">
        <v>0</v>
      </c>
      <c r="N14" s="117">
        <v>0</v>
      </c>
      <c r="O14" s="117">
        <v>0</v>
      </c>
      <c r="P14" s="117">
        <v>0</v>
      </c>
      <c r="Q14" s="118">
        <v>0</v>
      </c>
    </row>
    <row r="15" spans="2:17" ht="18.75" customHeight="1" x14ac:dyDescent="0.3">
      <c r="B15" s="116" t="s">
        <v>207</v>
      </c>
      <c r="C15" s="117">
        <v>0</v>
      </c>
      <c r="D15" s="117">
        <v>0</v>
      </c>
      <c r="E15" s="117">
        <v>0</v>
      </c>
      <c r="F15" s="117">
        <v>0</v>
      </c>
      <c r="G15" s="117">
        <v>0</v>
      </c>
      <c r="H15" s="117">
        <v>0</v>
      </c>
      <c r="I15" s="117">
        <v>0</v>
      </c>
      <c r="J15" s="117">
        <v>0</v>
      </c>
      <c r="K15" s="117">
        <v>0</v>
      </c>
      <c r="L15" s="117">
        <v>0</v>
      </c>
      <c r="M15" s="117">
        <v>0</v>
      </c>
      <c r="N15" s="117">
        <v>0</v>
      </c>
      <c r="O15" s="117">
        <v>0</v>
      </c>
      <c r="P15" s="117">
        <v>0</v>
      </c>
      <c r="Q15" s="118">
        <v>0</v>
      </c>
    </row>
    <row r="16" spans="2:17" ht="18.75" customHeight="1" x14ac:dyDescent="0.3">
      <c r="B16" s="116" t="s">
        <v>53</v>
      </c>
      <c r="C16" s="117">
        <v>356942</v>
      </c>
      <c r="D16" s="117">
        <v>7929</v>
      </c>
      <c r="E16" s="117">
        <v>7929</v>
      </c>
      <c r="F16" s="117">
        <v>0</v>
      </c>
      <c r="G16" s="117">
        <v>631</v>
      </c>
      <c r="H16" s="117">
        <v>16714</v>
      </c>
      <c r="I16" s="117">
        <v>13669</v>
      </c>
      <c r="J16" s="117">
        <v>0</v>
      </c>
      <c r="K16" s="117">
        <v>0</v>
      </c>
      <c r="L16" s="117">
        <v>0</v>
      </c>
      <c r="M16" s="117">
        <v>79</v>
      </c>
      <c r="N16" s="117">
        <v>-93209</v>
      </c>
      <c r="O16" s="117">
        <v>0</v>
      </c>
      <c r="P16" s="117">
        <v>933</v>
      </c>
      <c r="Q16" s="118">
        <v>240267</v>
      </c>
    </row>
    <row r="17" spans="2:18" ht="18.75" customHeight="1" x14ac:dyDescent="0.3">
      <c r="B17" s="116" t="s">
        <v>54</v>
      </c>
      <c r="C17" s="117">
        <v>0</v>
      </c>
      <c r="D17" s="117">
        <v>0</v>
      </c>
      <c r="E17" s="117">
        <v>0</v>
      </c>
      <c r="F17" s="117">
        <v>0</v>
      </c>
      <c r="G17" s="117">
        <v>0</v>
      </c>
      <c r="H17" s="117">
        <v>0</v>
      </c>
      <c r="I17" s="117">
        <v>0</v>
      </c>
      <c r="J17" s="117">
        <v>0</v>
      </c>
      <c r="K17" s="117">
        <v>0</v>
      </c>
      <c r="L17" s="117">
        <v>0</v>
      </c>
      <c r="M17" s="117">
        <v>0</v>
      </c>
      <c r="N17" s="117">
        <v>0</v>
      </c>
      <c r="O17" s="117">
        <v>0</v>
      </c>
      <c r="P17" s="117">
        <v>0</v>
      </c>
      <c r="Q17" s="118">
        <v>0</v>
      </c>
    </row>
    <row r="18" spans="2:18" ht="18.75" customHeight="1" x14ac:dyDescent="0.3">
      <c r="B18" s="116" t="s">
        <v>55</v>
      </c>
      <c r="C18" s="117">
        <v>0</v>
      </c>
      <c r="D18" s="117">
        <v>0</v>
      </c>
      <c r="E18" s="117">
        <v>0</v>
      </c>
      <c r="F18" s="117">
        <v>0</v>
      </c>
      <c r="G18" s="117">
        <v>0</v>
      </c>
      <c r="H18" s="117">
        <v>0</v>
      </c>
      <c r="I18" s="117">
        <v>0</v>
      </c>
      <c r="J18" s="117">
        <v>0</v>
      </c>
      <c r="K18" s="117">
        <v>0</v>
      </c>
      <c r="L18" s="117">
        <v>0</v>
      </c>
      <c r="M18" s="117">
        <v>0</v>
      </c>
      <c r="N18" s="117">
        <v>0</v>
      </c>
      <c r="O18" s="117">
        <v>0</v>
      </c>
      <c r="P18" s="117">
        <v>0</v>
      </c>
      <c r="Q18" s="118">
        <v>0</v>
      </c>
    </row>
    <row r="19" spans="2:18" ht="18.75" customHeight="1" x14ac:dyDescent="0.3">
      <c r="B19" s="116" t="s">
        <v>117</v>
      </c>
      <c r="C19" s="117">
        <v>0</v>
      </c>
      <c r="D19" s="117">
        <v>0</v>
      </c>
      <c r="E19" s="117">
        <v>0</v>
      </c>
      <c r="F19" s="117">
        <v>0</v>
      </c>
      <c r="G19" s="117">
        <v>0</v>
      </c>
      <c r="H19" s="117">
        <v>0</v>
      </c>
      <c r="I19" s="117">
        <v>0</v>
      </c>
      <c r="J19" s="117">
        <v>0</v>
      </c>
      <c r="K19" s="117">
        <v>0</v>
      </c>
      <c r="L19" s="117">
        <v>0</v>
      </c>
      <c r="M19" s="117">
        <v>0</v>
      </c>
      <c r="N19" s="117">
        <v>0</v>
      </c>
      <c r="O19" s="117">
        <v>0</v>
      </c>
      <c r="P19" s="117">
        <v>0</v>
      </c>
      <c r="Q19" s="118">
        <v>0</v>
      </c>
    </row>
    <row r="20" spans="2:18" ht="18.75" customHeight="1" x14ac:dyDescent="0.3">
      <c r="B20" s="116" t="s">
        <v>202</v>
      </c>
      <c r="C20" s="117">
        <v>0</v>
      </c>
      <c r="D20" s="117">
        <v>0</v>
      </c>
      <c r="E20" s="117">
        <v>0</v>
      </c>
      <c r="F20" s="117">
        <v>0</v>
      </c>
      <c r="G20" s="117">
        <v>0</v>
      </c>
      <c r="H20" s="117">
        <v>0</v>
      </c>
      <c r="I20" s="117">
        <v>0</v>
      </c>
      <c r="J20" s="117">
        <v>0</v>
      </c>
      <c r="K20" s="117">
        <v>0</v>
      </c>
      <c r="L20" s="117">
        <v>0</v>
      </c>
      <c r="M20" s="117">
        <v>0</v>
      </c>
      <c r="N20" s="117">
        <v>0</v>
      </c>
      <c r="O20" s="117">
        <v>0</v>
      </c>
      <c r="P20" s="117">
        <v>0</v>
      </c>
      <c r="Q20" s="118">
        <v>0</v>
      </c>
    </row>
    <row r="21" spans="2:18" ht="18.75" customHeight="1" x14ac:dyDescent="0.3">
      <c r="B21" s="116" t="s">
        <v>120</v>
      </c>
      <c r="C21" s="117">
        <v>2494248</v>
      </c>
      <c r="D21" s="117">
        <v>496261</v>
      </c>
      <c r="E21" s="117">
        <v>496215</v>
      </c>
      <c r="F21" s="117">
        <v>0</v>
      </c>
      <c r="G21" s="117">
        <v>658936</v>
      </c>
      <c r="H21" s="117">
        <v>527434</v>
      </c>
      <c r="I21" s="117">
        <v>0</v>
      </c>
      <c r="J21" s="117">
        <v>0</v>
      </c>
      <c r="K21" s="117">
        <v>0</v>
      </c>
      <c r="L21" s="117">
        <v>28582</v>
      </c>
      <c r="M21" s="117">
        <v>439267</v>
      </c>
      <c r="N21" s="117">
        <v>6679</v>
      </c>
      <c r="O21" s="117">
        <v>17478</v>
      </c>
      <c r="P21" s="117">
        <v>0</v>
      </c>
      <c r="Q21" s="118">
        <v>1984382</v>
      </c>
    </row>
    <row r="22" spans="2:18" ht="18.75" customHeight="1" x14ac:dyDescent="0.3">
      <c r="B22" s="116" t="s">
        <v>34</v>
      </c>
      <c r="C22" s="117">
        <v>5277</v>
      </c>
      <c r="D22" s="117">
        <v>673</v>
      </c>
      <c r="E22" s="117">
        <v>673</v>
      </c>
      <c r="F22" s="117">
        <v>0</v>
      </c>
      <c r="G22" s="117">
        <v>5656</v>
      </c>
      <c r="H22" s="117">
        <v>0</v>
      </c>
      <c r="I22" s="117">
        <v>5656</v>
      </c>
      <c r="J22" s="117">
        <v>0</v>
      </c>
      <c r="K22" s="117">
        <v>0</v>
      </c>
      <c r="L22" s="117">
        <v>0</v>
      </c>
      <c r="M22" s="117">
        <v>461</v>
      </c>
      <c r="N22" s="117">
        <v>2800</v>
      </c>
      <c r="O22" s="117">
        <v>0</v>
      </c>
      <c r="P22" s="117">
        <v>0</v>
      </c>
      <c r="Q22" s="118">
        <v>2633</v>
      </c>
    </row>
    <row r="23" spans="2:18" ht="18.75" customHeight="1" x14ac:dyDescent="0.3">
      <c r="B23" s="116" t="s">
        <v>219</v>
      </c>
      <c r="C23" s="117">
        <v>4548799</v>
      </c>
      <c r="D23" s="117">
        <v>311785</v>
      </c>
      <c r="E23" s="117">
        <v>311785</v>
      </c>
      <c r="F23" s="117">
        <v>0</v>
      </c>
      <c r="G23" s="117">
        <v>919189</v>
      </c>
      <c r="H23" s="117">
        <v>258471</v>
      </c>
      <c r="I23" s="117">
        <v>661135</v>
      </c>
      <c r="J23" s="117">
        <v>0</v>
      </c>
      <c r="K23" s="117">
        <v>0</v>
      </c>
      <c r="L23" s="117">
        <v>0</v>
      </c>
      <c r="M23" s="117">
        <v>0</v>
      </c>
      <c r="N23" s="117">
        <v>107951</v>
      </c>
      <c r="O23" s="117">
        <v>10460</v>
      </c>
      <c r="P23" s="117">
        <v>0</v>
      </c>
      <c r="Q23" s="118">
        <v>4038469</v>
      </c>
    </row>
    <row r="24" spans="2:18" ht="18.75" customHeight="1" x14ac:dyDescent="0.3">
      <c r="B24" s="116" t="s">
        <v>56</v>
      </c>
      <c r="C24" s="117">
        <v>652501</v>
      </c>
      <c r="D24" s="117">
        <v>35042</v>
      </c>
      <c r="E24" s="117">
        <v>35042</v>
      </c>
      <c r="F24" s="117">
        <v>0</v>
      </c>
      <c r="G24" s="117">
        <v>101718</v>
      </c>
      <c r="H24" s="117">
        <v>43803</v>
      </c>
      <c r="I24" s="117">
        <v>20881</v>
      </c>
      <c r="J24" s="117">
        <v>0</v>
      </c>
      <c r="K24" s="117">
        <v>0</v>
      </c>
      <c r="L24" s="117">
        <v>0</v>
      </c>
      <c r="M24" s="117">
        <v>0</v>
      </c>
      <c r="N24" s="117">
        <v>800</v>
      </c>
      <c r="O24" s="117">
        <v>0</v>
      </c>
      <c r="P24" s="117">
        <v>0</v>
      </c>
      <c r="Q24" s="118">
        <v>623659</v>
      </c>
    </row>
    <row r="25" spans="2:18" ht="18.75" customHeight="1" x14ac:dyDescent="0.3">
      <c r="B25" s="116" t="s">
        <v>57</v>
      </c>
      <c r="C25" s="117">
        <v>350021</v>
      </c>
      <c r="D25" s="117">
        <v>35998</v>
      </c>
      <c r="E25" s="117">
        <v>35998</v>
      </c>
      <c r="F25" s="117">
        <v>0</v>
      </c>
      <c r="G25" s="117">
        <v>27950</v>
      </c>
      <c r="H25" s="117">
        <v>54276</v>
      </c>
      <c r="I25" s="117">
        <v>0</v>
      </c>
      <c r="J25" s="117">
        <v>0</v>
      </c>
      <c r="K25" s="117">
        <v>0</v>
      </c>
      <c r="L25" s="117">
        <v>0</v>
      </c>
      <c r="M25" s="117">
        <v>0</v>
      </c>
      <c r="N25" s="117">
        <v>0</v>
      </c>
      <c r="O25" s="117">
        <v>0</v>
      </c>
      <c r="P25" s="117">
        <v>0</v>
      </c>
      <c r="Q25" s="118">
        <v>331743</v>
      </c>
    </row>
    <row r="26" spans="2:18" ht="18.75" customHeight="1" x14ac:dyDescent="0.3">
      <c r="B26" s="116" t="s">
        <v>119</v>
      </c>
      <c r="C26" s="117">
        <v>0</v>
      </c>
      <c r="D26" s="117">
        <v>0</v>
      </c>
      <c r="E26" s="117">
        <v>0</v>
      </c>
      <c r="F26" s="117">
        <v>0</v>
      </c>
      <c r="G26" s="117">
        <v>0</v>
      </c>
      <c r="H26" s="117">
        <v>0</v>
      </c>
      <c r="I26" s="117">
        <v>0</v>
      </c>
      <c r="J26" s="117">
        <v>0</v>
      </c>
      <c r="K26" s="117">
        <v>0</v>
      </c>
      <c r="L26" s="117">
        <v>0</v>
      </c>
      <c r="M26" s="117">
        <v>0</v>
      </c>
      <c r="N26" s="117">
        <v>0</v>
      </c>
      <c r="O26" s="117">
        <v>0</v>
      </c>
      <c r="P26" s="117">
        <v>0</v>
      </c>
      <c r="Q26" s="118">
        <v>0</v>
      </c>
    </row>
    <row r="27" spans="2:18" ht="18.75" customHeight="1" x14ac:dyDescent="0.3">
      <c r="B27" s="116" t="s">
        <v>130</v>
      </c>
      <c r="C27" s="117">
        <v>1981721</v>
      </c>
      <c r="D27" s="117">
        <v>246428</v>
      </c>
      <c r="E27" s="117">
        <v>246407</v>
      </c>
      <c r="F27" s="117">
        <v>0</v>
      </c>
      <c r="G27" s="117">
        <v>727149</v>
      </c>
      <c r="H27" s="117">
        <v>731842</v>
      </c>
      <c r="I27" s="117">
        <v>0</v>
      </c>
      <c r="J27" s="117">
        <v>0</v>
      </c>
      <c r="K27" s="117">
        <v>0</v>
      </c>
      <c r="L27" s="117">
        <v>-3</v>
      </c>
      <c r="M27" s="117">
        <v>74538</v>
      </c>
      <c r="N27" s="117">
        <v>16419</v>
      </c>
      <c r="O27" s="117">
        <v>0</v>
      </c>
      <c r="P27" s="117">
        <v>0</v>
      </c>
      <c r="Q27" s="118">
        <v>1438170</v>
      </c>
    </row>
    <row r="28" spans="2:18" ht="18.75" customHeight="1" x14ac:dyDescent="0.3">
      <c r="B28" s="116" t="s">
        <v>221</v>
      </c>
      <c r="C28" s="117">
        <v>0</v>
      </c>
      <c r="D28" s="117">
        <v>0</v>
      </c>
      <c r="E28" s="117">
        <v>0</v>
      </c>
      <c r="F28" s="117">
        <v>0</v>
      </c>
      <c r="G28" s="117">
        <v>0</v>
      </c>
      <c r="H28" s="117">
        <v>0</v>
      </c>
      <c r="I28" s="117">
        <v>0</v>
      </c>
      <c r="J28" s="117">
        <v>0</v>
      </c>
      <c r="K28" s="117">
        <v>0</v>
      </c>
      <c r="L28" s="117">
        <v>0</v>
      </c>
      <c r="M28" s="117">
        <v>0</v>
      </c>
      <c r="N28" s="117">
        <v>0</v>
      </c>
      <c r="O28" s="117">
        <v>0</v>
      </c>
      <c r="P28" s="117">
        <v>0</v>
      </c>
      <c r="Q28" s="118">
        <v>0</v>
      </c>
    </row>
    <row r="29" spans="2:18" ht="18.75" customHeight="1" x14ac:dyDescent="0.3">
      <c r="B29" s="116" t="s">
        <v>58</v>
      </c>
      <c r="C29" s="117">
        <v>0</v>
      </c>
      <c r="D29" s="117">
        <v>0</v>
      </c>
      <c r="E29" s="117">
        <v>0</v>
      </c>
      <c r="F29" s="117">
        <v>0</v>
      </c>
      <c r="G29" s="117">
        <v>0</v>
      </c>
      <c r="H29" s="117">
        <v>0</v>
      </c>
      <c r="I29" s="117">
        <v>0</v>
      </c>
      <c r="J29" s="117">
        <v>0</v>
      </c>
      <c r="K29" s="117">
        <v>0</v>
      </c>
      <c r="L29" s="117">
        <v>0</v>
      </c>
      <c r="M29" s="117">
        <v>0</v>
      </c>
      <c r="N29" s="117">
        <v>0</v>
      </c>
      <c r="O29" s="117">
        <v>0</v>
      </c>
      <c r="P29" s="117">
        <v>0</v>
      </c>
      <c r="Q29" s="118">
        <v>0</v>
      </c>
    </row>
    <row r="30" spans="2:18" ht="18.75" customHeight="1" x14ac:dyDescent="0.3">
      <c r="B30" s="116" t="s">
        <v>59</v>
      </c>
      <c r="C30" s="117">
        <v>0</v>
      </c>
      <c r="D30" s="117">
        <v>0</v>
      </c>
      <c r="E30" s="117">
        <v>0</v>
      </c>
      <c r="F30" s="117">
        <v>0</v>
      </c>
      <c r="G30" s="117">
        <v>0</v>
      </c>
      <c r="H30" s="117">
        <v>0</v>
      </c>
      <c r="I30" s="117">
        <v>0</v>
      </c>
      <c r="J30" s="117">
        <v>0</v>
      </c>
      <c r="K30" s="117">
        <v>0</v>
      </c>
      <c r="L30" s="117">
        <v>0</v>
      </c>
      <c r="M30" s="117">
        <v>0</v>
      </c>
      <c r="N30" s="117">
        <v>0</v>
      </c>
      <c r="O30" s="117">
        <v>0</v>
      </c>
      <c r="P30" s="117">
        <v>0</v>
      </c>
      <c r="Q30" s="118">
        <v>0</v>
      </c>
    </row>
    <row r="31" spans="2:18" ht="18.75" customHeight="1" x14ac:dyDescent="0.3">
      <c r="B31" s="119" t="s">
        <v>43</v>
      </c>
      <c r="C31" s="120">
        <f t="shared" ref="C31:Q31" si="0">SUM(C6:C30)</f>
        <v>14165779</v>
      </c>
      <c r="D31" s="120">
        <f t="shared" si="0"/>
        <v>2582545</v>
      </c>
      <c r="E31" s="120">
        <f t="shared" si="0"/>
        <v>2582478</v>
      </c>
      <c r="F31" s="120">
        <f t="shared" si="0"/>
        <v>6664</v>
      </c>
      <c r="G31" s="120">
        <f t="shared" si="0"/>
        <v>3620772</v>
      </c>
      <c r="H31" s="120">
        <f t="shared" si="0"/>
        <v>2110622</v>
      </c>
      <c r="I31" s="120">
        <f t="shared" si="0"/>
        <v>739935</v>
      </c>
      <c r="J31" s="120">
        <f t="shared" si="0"/>
        <v>658651</v>
      </c>
      <c r="K31" s="120">
        <f t="shared" si="0"/>
        <v>0</v>
      </c>
      <c r="L31" s="120">
        <f t="shared" si="0"/>
        <v>58227</v>
      </c>
      <c r="M31" s="120">
        <f t="shared" si="0"/>
        <v>624702</v>
      </c>
      <c r="N31" s="120">
        <f t="shared" si="0"/>
        <v>722284</v>
      </c>
      <c r="O31" s="120">
        <f t="shared" si="0"/>
        <v>35188</v>
      </c>
      <c r="P31" s="120">
        <f t="shared" si="0"/>
        <v>233134</v>
      </c>
      <c r="Q31" s="120">
        <f t="shared" si="0"/>
        <v>13016747</v>
      </c>
      <c r="R31" s="121"/>
    </row>
    <row r="32" spans="2:18" ht="18.75" customHeight="1" x14ac:dyDescent="0.3">
      <c r="B32" s="314" t="s">
        <v>44</v>
      </c>
      <c r="C32" s="315"/>
      <c r="D32" s="315"/>
      <c r="E32" s="315"/>
      <c r="F32" s="315"/>
      <c r="G32" s="315"/>
      <c r="H32" s="315"/>
      <c r="I32" s="315"/>
      <c r="J32" s="315"/>
      <c r="K32" s="315"/>
      <c r="L32" s="315"/>
      <c r="M32" s="315"/>
      <c r="N32" s="315"/>
      <c r="O32" s="315"/>
      <c r="P32" s="315"/>
      <c r="Q32" s="316"/>
    </row>
    <row r="33" spans="2:17" ht="18.75" customHeight="1" x14ac:dyDescent="0.3">
      <c r="B33" s="116" t="s">
        <v>45</v>
      </c>
      <c r="C33" s="117">
        <v>0</v>
      </c>
      <c r="D33" s="117">
        <v>0</v>
      </c>
      <c r="E33" s="117">
        <v>0</v>
      </c>
      <c r="F33" s="117">
        <v>0</v>
      </c>
      <c r="G33" s="117">
        <v>0</v>
      </c>
      <c r="H33" s="117">
        <v>0</v>
      </c>
      <c r="I33" s="117">
        <v>0</v>
      </c>
      <c r="J33" s="117">
        <v>0</v>
      </c>
      <c r="K33" s="117">
        <v>0</v>
      </c>
      <c r="L33" s="117">
        <v>0</v>
      </c>
      <c r="M33" s="117">
        <v>0</v>
      </c>
      <c r="N33" s="117">
        <v>0</v>
      </c>
      <c r="O33" s="117">
        <v>0</v>
      </c>
      <c r="P33" s="117">
        <v>0</v>
      </c>
      <c r="Q33" s="118">
        <v>0</v>
      </c>
    </row>
    <row r="34" spans="2:17" ht="18.75" customHeight="1" x14ac:dyDescent="0.3">
      <c r="B34" s="116" t="s">
        <v>74</v>
      </c>
      <c r="C34" s="117">
        <v>0</v>
      </c>
      <c r="D34" s="117">
        <v>0</v>
      </c>
      <c r="E34" s="117">
        <v>0</v>
      </c>
      <c r="F34" s="117">
        <v>0</v>
      </c>
      <c r="G34" s="117">
        <v>0</v>
      </c>
      <c r="H34" s="117">
        <v>0</v>
      </c>
      <c r="I34" s="117">
        <v>0</v>
      </c>
      <c r="J34" s="117">
        <v>0</v>
      </c>
      <c r="K34" s="117">
        <v>0</v>
      </c>
      <c r="L34" s="117">
        <v>0</v>
      </c>
      <c r="M34" s="117">
        <v>0</v>
      </c>
      <c r="N34" s="117">
        <v>0</v>
      </c>
      <c r="O34" s="117">
        <v>0</v>
      </c>
      <c r="P34" s="117">
        <v>0</v>
      </c>
      <c r="Q34" s="118">
        <v>0</v>
      </c>
    </row>
    <row r="35" spans="2:17" ht="18.75" customHeight="1" x14ac:dyDescent="0.3">
      <c r="B35" s="116" t="s">
        <v>46</v>
      </c>
      <c r="C35" s="117">
        <v>0</v>
      </c>
      <c r="D35" s="117">
        <v>0</v>
      </c>
      <c r="E35" s="117">
        <v>0</v>
      </c>
      <c r="F35" s="117">
        <v>0</v>
      </c>
      <c r="G35" s="117">
        <v>0</v>
      </c>
      <c r="H35" s="117">
        <v>0</v>
      </c>
      <c r="I35" s="117">
        <v>0</v>
      </c>
      <c r="J35" s="117">
        <v>0</v>
      </c>
      <c r="K35" s="117">
        <v>0</v>
      </c>
      <c r="L35" s="117">
        <v>0</v>
      </c>
      <c r="M35" s="117">
        <v>0</v>
      </c>
      <c r="N35" s="117">
        <v>0</v>
      </c>
      <c r="O35" s="117">
        <v>0</v>
      </c>
      <c r="P35" s="117">
        <v>0</v>
      </c>
      <c r="Q35" s="118">
        <v>0</v>
      </c>
    </row>
    <row r="36" spans="2:17" ht="18.75" customHeight="1" x14ac:dyDescent="0.3">
      <c r="B36" s="119" t="s">
        <v>43</v>
      </c>
      <c r="C36" s="120">
        <f>SUM(C33:C35)</f>
        <v>0</v>
      </c>
      <c r="D36" s="120">
        <f t="shared" ref="D36:Q36" si="1">SUM(D33:D35)</f>
        <v>0</v>
      </c>
      <c r="E36" s="120">
        <f t="shared" si="1"/>
        <v>0</v>
      </c>
      <c r="F36" s="120">
        <f t="shared" si="1"/>
        <v>0</v>
      </c>
      <c r="G36" s="120">
        <f t="shared" si="1"/>
        <v>0</v>
      </c>
      <c r="H36" s="120">
        <f t="shared" si="1"/>
        <v>0</v>
      </c>
      <c r="I36" s="120">
        <f t="shared" si="1"/>
        <v>0</v>
      </c>
      <c r="J36" s="120">
        <f t="shared" si="1"/>
        <v>0</v>
      </c>
      <c r="K36" s="120">
        <f t="shared" si="1"/>
        <v>0</v>
      </c>
      <c r="L36" s="120">
        <f t="shared" si="1"/>
        <v>0</v>
      </c>
      <c r="M36" s="120">
        <f t="shared" si="1"/>
        <v>0</v>
      </c>
      <c r="N36" s="120">
        <f t="shared" si="1"/>
        <v>0</v>
      </c>
      <c r="O36" s="120">
        <f t="shared" si="1"/>
        <v>0</v>
      </c>
      <c r="P36" s="120">
        <f t="shared" si="1"/>
        <v>0</v>
      </c>
      <c r="Q36" s="120">
        <f t="shared" si="1"/>
        <v>0</v>
      </c>
    </row>
    <row r="37" spans="2:17" ht="18.75" customHeight="1" x14ac:dyDescent="0.3">
      <c r="B37" s="317" t="s">
        <v>48</v>
      </c>
      <c r="C37" s="317"/>
      <c r="D37" s="317"/>
      <c r="E37" s="317"/>
      <c r="F37" s="317"/>
      <c r="G37" s="317"/>
      <c r="H37" s="317"/>
      <c r="I37" s="317"/>
      <c r="J37" s="317"/>
      <c r="K37" s="317"/>
      <c r="L37" s="317"/>
      <c r="M37" s="317"/>
      <c r="N37" s="317"/>
      <c r="O37" s="317"/>
      <c r="P37" s="317"/>
      <c r="Q37" s="317"/>
    </row>
    <row r="38" spans="2:17" ht="21.75" customHeight="1" x14ac:dyDescent="0.3">
      <c r="C38" s="122"/>
      <c r="D38" s="122"/>
      <c r="E38" s="122"/>
      <c r="F38" s="122"/>
      <c r="G38" s="122"/>
      <c r="H38" s="122"/>
      <c r="I38" s="122"/>
      <c r="J38" s="122"/>
      <c r="K38" s="122"/>
      <c r="L38" s="122"/>
      <c r="M38" s="122"/>
      <c r="N38" s="122"/>
      <c r="O38" s="122"/>
      <c r="P38" s="122"/>
      <c r="Q38" s="122"/>
    </row>
    <row r="39" spans="2:17" ht="21.75" customHeight="1" x14ac:dyDescent="0.3">
      <c r="C39" s="122"/>
      <c r="D39" s="122"/>
      <c r="E39" s="122"/>
      <c r="F39" s="122"/>
      <c r="G39" s="122"/>
      <c r="H39" s="122"/>
      <c r="I39" s="122"/>
      <c r="J39" s="122"/>
      <c r="K39" s="122"/>
      <c r="L39" s="122"/>
      <c r="M39" s="122"/>
      <c r="N39" s="122"/>
      <c r="O39" s="122"/>
      <c r="P39" s="122"/>
      <c r="Q39" s="122"/>
    </row>
    <row r="40" spans="2:17" x14ac:dyDescent="0.3">
      <c r="C40" s="122"/>
    </row>
  </sheetData>
  <mergeCells count="4">
    <mergeCell ref="B3:Q3"/>
    <mergeCell ref="B5:Q5"/>
    <mergeCell ref="B32:Q32"/>
    <mergeCell ref="B37:Q3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9"/>
  <sheetViews>
    <sheetView topLeftCell="B12" zoomScale="80" zoomScaleNormal="80" workbookViewId="0">
      <selection activeCell="B23" sqref="B23"/>
    </sheetView>
  </sheetViews>
  <sheetFormatPr defaultColWidth="14.36328125" defaultRowHeight="14" x14ac:dyDescent="0.3"/>
  <cols>
    <col min="1" max="1" width="9.6328125" style="109" customWidth="1"/>
    <col min="2" max="2" width="43.54296875" style="109" customWidth="1"/>
    <col min="3" max="16" width="17.90625" style="109" customWidth="1"/>
    <col min="17" max="17" width="17.90625" style="110" customWidth="1"/>
    <col min="18" max="18" width="14.54296875" style="109" bestFit="1" customWidth="1"/>
    <col min="19" max="19" width="15.90625" style="109" bestFit="1" customWidth="1"/>
    <col min="20" max="256" width="14.36328125" style="109"/>
    <col min="257" max="257" width="9.6328125" style="109" customWidth="1"/>
    <col min="258" max="258" width="43.54296875" style="109" customWidth="1"/>
    <col min="259" max="273" width="17.90625" style="109" customWidth="1"/>
    <col min="274" max="274" width="14.54296875" style="109" bestFit="1" customWidth="1"/>
    <col min="275" max="275" width="15.90625" style="109" bestFit="1" customWidth="1"/>
    <col min="276" max="512" width="14.36328125" style="109"/>
    <col min="513" max="513" width="9.6328125" style="109" customWidth="1"/>
    <col min="514" max="514" width="43.54296875" style="109" customWidth="1"/>
    <col min="515" max="529" width="17.90625" style="109" customWidth="1"/>
    <col min="530" max="530" width="14.54296875" style="109" bestFit="1" customWidth="1"/>
    <col min="531" max="531" width="15.90625" style="109" bestFit="1" customWidth="1"/>
    <col min="532" max="768" width="14.36328125" style="109"/>
    <col min="769" max="769" width="9.6328125" style="109" customWidth="1"/>
    <col min="770" max="770" width="43.54296875" style="109" customWidth="1"/>
    <col min="771" max="785" width="17.90625" style="109" customWidth="1"/>
    <col min="786" max="786" width="14.54296875" style="109" bestFit="1" customWidth="1"/>
    <col min="787" max="787" width="15.90625" style="109" bestFit="1" customWidth="1"/>
    <col min="788" max="1024" width="14.36328125" style="109"/>
    <col min="1025" max="1025" width="9.6328125" style="109" customWidth="1"/>
    <col min="1026" max="1026" width="43.54296875" style="109" customWidth="1"/>
    <col min="1027" max="1041" width="17.90625" style="109" customWidth="1"/>
    <col min="1042" max="1042" width="14.54296875" style="109" bestFit="1" customWidth="1"/>
    <col min="1043" max="1043" width="15.90625" style="109" bestFit="1" customWidth="1"/>
    <col min="1044" max="1280" width="14.36328125" style="109"/>
    <col min="1281" max="1281" width="9.6328125" style="109" customWidth="1"/>
    <col min="1282" max="1282" width="43.54296875" style="109" customWidth="1"/>
    <col min="1283" max="1297" width="17.90625" style="109" customWidth="1"/>
    <col min="1298" max="1298" width="14.54296875" style="109" bestFit="1" customWidth="1"/>
    <col min="1299" max="1299" width="15.90625" style="109" bestFit="1" customWidth="1"/>
    <col min="1300" max="1536" width="14.36328125" style="109"/>
    <col min="1537" max="1537" width="9.6328125" style="109" customWidth="1"/>
    <col min="1538" max="1538" width="43.54296875" style="109" customWidth="1"/>
    <col min="1539" max="1553" width="17.90625" style="109" customWidth="1"/>
    <col min="1554" max="1554" width="14.54296875" style="109" bestFit="1" customWidth="1"/>
    <col min="1555" max="1555" width="15.90625" style="109" bestFit="1" customWidth="1"/>
    <col min="1556" max="1792" width="14.36328125" style="109"/>
    <col min="1793" max="1793" width="9.6328125" style="109" customWidth="1"/>
    <col min="1794" max="1794" width="43.54296875" style="109" customWidth="1"/>
    <col min="1795" max="1809" width="17.90625" style="109" customWidth="1"/>
    <col min="1810" max="1810" width="14.54296875" style="109" bestFit="1" customWidth="1"/>
    <col min="1811" max="1811" width="15.90625" style="109" bestFit="1" customWidth="1"/>
    <col min="1812" max="2048" width="14.36328125" style="109"/>
    <col min="2049" max="2049" width="9.6328125" style="109" customWidth="1"/>
    <col min="2050" max="2050" width="43.54296875" style="109" customWidth="1"/>
    <col min="2051" max="2065" width="17.90625" style="109" customWidth="1"/>
    <col min="2066" max="2066" width="14.54296875" style="109" bestFit="1" customWidth="1"/>
    <col min="2067" max="2067" width="15.90625" style="109" bestFit="1" customWidth="1"/>
    <col min="2068" max="2304" width="14.36328125" style="109"/>
    <col min="2305" max="2305" width="9.6328125" style="109" customWidth="1"/>
    <col min="2306" max="2306" width="43.54296875" style="109" customWidth="1"/>
    <col min="2307" max="2321" width="17.90625" style="109" customWidth="1"/>
    <col min="2322" max="2322" width="14.54296875" style="109" bestFit="1" customWidth="1"/>
    <col min="2323" max="2323" width="15.90625" style="109" bestFit="1" customWidth="1"/>
    <col min="2324" max="2560" width="14.36328125" style="109"/>
    <col min="2561" max="2561" width="9.6328125" style="109" customWidth="1"/>
    <col min="2562" max="2562" width="43.54296875" style="109" customWidth="1"/>
    <col min="2563" max="2577" width="17.90625" style="109" customWidth="1"/>
    <col min="2578" max="2578" width="14.54296875" style="109" bestFit="1" customWidth="1"/>
    <col min="2579" max="2579" width="15.90625" style="109" bestFit="1" customWidth="1"/>
    <col min="2580" max="2816" width="14.36328125" style="109"/>
    <col min="2817" max="2817" width="9.6328125" style="109" customWidth="1"/>
    <col min="2818" max="2818" width="43.54296875" style="109" customWidth="1"/>
    <col min="2819" max="2833" width="17.90625" style="109" customWidth="1"/>
    <col min="2834" max="2834" width="14.54296875" style="109" bestFit="1" customWidth="1"/>
    <col min="2835" max="2835" width="15.90625" style="109" bestFit="1" customWidth="1"/>
    <col min="2836" max="3072" width="14.36328125" style="109"/>
    <col min="3073" max="3073" width="9.6328125" style="109" customWidth="1"/>
    <col min="3074" max="3074" width="43.54296875" style="109" customWidth="1"/>
    <col min="3075" max="3089" width="17.90625" style="109" customWidth="1"/>
    <col min="3090" max="3090" width="14.54296875" style="109" bestFit="1" customWidth="1"/>
    <col min="3091" max="3091" width="15.90625" style="109" bestFit="1" customWidth="1"/>
    <col min="3092" max="3328" width="14.36328125" style="109"/>
    <col min="3329" max="3329" width="9.6328125" style="109" customWidth="1"/>
    <col min="3330" max="3330" width="43.54296875" style="109" customWidth="1"/>
    <col min="3331" max="3345" width="17.90625" style="109" customWidth="1"/>
    <col min="3346" max="3346" width="14.54296875" style="109" bestFit="1" customWidth="1"/>
    <col min="3347" max="3347" width="15.90625" style="109" bestFit="1" customWidth="1"/>
    <col min="3348" max="3584" width="14.36328125" style="109"/>
    <col min="3585" max="3585" width="9.6328125" style="109" customWidth="1"/>
    <col min="3586" max="3586" width="43.54296875" style="109" customWidth="1"/>
    <col min="3587" max="3601" width="17.90625" style="109" customWidth="1"/>
    <col min="3602" max="3602" width="14.54296875" style="109" bestFit="1" customWidth="1"/>
    <col min="3603" max="3603" width="15.90625" style="109" bestFit="1" customWidth="1"/>
    <col min="3604" max="3840" width="14.36328125" style="109"/>
    <col min="3841" max="3841" width="9.6328125" style="109" customWidth="1"/>
    <col min="3842" max="3842" width="43.54296875" style="109" customWidth="1"/>
    <col min="3843" max="3857" width="17.90625" style="109" customWidth="1"/>
    <col min="3858" max="3858" width="14.54296875" style="109" bestFit="1" customWidth="1"/>
    <col min="3859" max="3859" width="15.90625" style="109" bestFit="1" customWidth="1"/>
    <col min="3860" max="4096" width="14.36328125" style="109"/>
    <col min="4097" max="4097" width="9.6328125" style="109" customWidth="1"/>
    <col min="4098" max="4098" width="43.54296875" style="109" customWidth="1"/>
    <col min="4099" max="4113" width="17.90625" style="109" customWidth="1"/>
    <col min="4114" max="4114" width="14.54296875" style="109" bestFit="1" customWidth="1"/>
    <col min="4115" max="4115" width="15.90625" style="109" bestFit="1" customWidth="1"/>
    <col min="4116" max="4352" width="14.36328125" style="109"/>
    <col min="4353" max="4353" width="9.6328125" style="109" customWidth="1"/>
    <col min="4354" max="4354" width="43.54296875" style="109" customWidth="1"/>
    <col min="4355" max="4369" width="17.90625" style="109" customWidth="1"/>
    <col min="4370" max="4370" width="14.54296875" style="109" bestFit="1" customWidth="1"/>
    <col min="4371" max="4371" width="15.90625" style="109" bestFit="1" customWidth="1"/>
    <col min="4372" max="4608" width="14.36328125" style="109"/>
    <col min="4609" max="4609" width="9.6328125" style="109" customWidth="1"/>
    <col min="4610" max="4610" width="43.54296875" style="109" customWidth="1"/>
    <col min="4611" max="4625" width="17.90625" style="109" customWidth="1"/>
    <col min="4626" max="4626" width="14.54296875" style="109" bestFit="1" customWidth="1"/>
    <col min="4627" max="4627" width="15.90625" style="109" bestFit="1" customWidth="1"/>
    <col min="4628" max="4864" width="14.36328125" style="109"/>
    <col min="4865" max="4865" width="9.6328125" style="109" customWidth="1"/>
    <col min="4866" max="4866" width="43.54296875" style="109" customWidth="1"/>
    <col min="4867" max="4881" width="17.90625" style="109" customWidth="1"/>
    <col min="4882" max="4882" width="14.54296875" style="109" bestFit="1" customWidth="1"/>
    <col min="4883" max="4883" width="15.90625" style="109" bestFit="1" customWidth="1"/>
    <col min="4884" max="5120" width="14.36328125" style="109"/>
    <col min="5121" max="5121" width="9.6328125" style="109" customWidth="1"/>
    <col min="5122" max="5122" width="43.54296875" style="109" customWidth="1"/>
    <col min="5123" max="5137" width="17.90625" style="109" customWidth="1"/>
    <col min="5138" max="5138" width="14.54296875" style="109" bestFit="1" customWidth="1"/>
    <col min="5139" max="5139" width="15.90625" style="109" bestFit="1" customWidth="1"/>
    <col min="5140" max="5376" width="14.36328125" style="109"/>
    <col min="5377" max="5377" width="9.6328125" style="109" customWidth="1"/>
    <col min="5378" max="5378" width="43.54296875" style="109" customWidth="1"/>
    <col min="5379" max="5393" width="17.90625" style="109" customWidth="1"/>
    <col min="5394" max="5394" width="14.54296875" style="109" bestFit="1" customWidth="1"/>
    <col min="5395" max="5395" width="15.90625" style="109" bestFit="1" customWidth="1"/>
    <col min="5396" max="5632" width="14.36328125" style="109"/>
    <col min="5633" max="5633" width="9.6328125" style="109" customWidth="1"/>
    <col min="5634" max="5634" width="43.54296875" style="109" customWidth="1"/>
    <col min="5635" max="5649" width="17.90625" style="109" customWidth="1"/>
    <col min="5650" max="5650" width="14.54296875" style="109" bestFit="1" customWidth="1"/>
    <col min="5651" max="5651" width="15.90625" style="109" bestFit="1" customWidth="1"/>
    <col min="5652" max="5888" width="14.36328125" style="109"/>
    <col min="5889" max="5889" width="9.6328125" style="109" customWidth="1"/>
    <col min="5890" max="5890" width="43.54296875" style="109" customWidth="1"/>
    <col min="5891" max="5905" width="17.90625" style="109" customWidth="1"/>
    <col min="5906" max="5906" width="14.54296875" style="109" bestFit="1" customWidth="1"/>
    <col min="5907" max="5907" width="15.90625" style="109" bestFit="1" customWidth="1"/>
    <col min="5908" max="6144" width="14.36328125" style="109"/>
    <col min="6145" max="6145" width="9.6328125" style="109" customWidth="1"/>
    <col min="6146" max="6146" width="43.54296875" style="109" customWidth="1"/>
    <col min="6147" max="6161" width="17.90625" style="109" customWidth="1"/>
    <col min="6162" max="6162" width="14.54296875" style="109" bestFit="1" customWidth="1"/>
    <col min="6163" max="6163" width="15.90625" style="109" bestFit="1" customWidth="1"/>
    <col min="6164" max="6400" width="14.36328125" style="109"/>
    <col min="6401" max="6401" width="9.6328125" style="109" customWidth="1"/>
    <col min="6402" max="6402" width="43.54296875" style="109" customWidth="1"/>
    <col min="6403" max="6417" width="17.90625" style="109" customWidth="1"/>
    <col min="6418" max="6418" width="14.54296875" style="109" bestFit="1" customWidth="1"/>
    <col min="6419" max="6419" width="15.90625" style="109" bestFit="1" customWidth="1"/>
    <col min="6420" max="6656" width="14.36328125" style="109"/>
    <col min="6657" max="6657" width="9.6328125" style="109" customWidth="1"/>
    <col min="6658" max="6658" width="43.54296875" style="109" customWidth="1"/>
    <col min="6659" max="6673" width="17.90625" style="109" customWidth="1"/>
    <col min="6674" max="6674" width="14.54296875" style="109" bestFit="1" customWidth="1"/>
    <col min="6675" max="6675" width="15.90625" style="109" bestFit="1" customWidth="1"/>
    <col min="6676" max="6912" width="14.36328125" style="109"/>
    <col min="6913" max="6913" width="9.6328125" style="109" customWidth="1"/>
    <col min="6914" max="6914" width="43.54296875" style="109" customWidth="1"/>
    <col min="6915" max="6929" width="17.90625" style="109" customWidth="1"/>
    <col min="6930" max="6930" width="14.54296875" style="109" bestFit="1" customWidth="1"/>
    <col min="6931" max="6931" width="15.90625" style="109" bestFit="1" customWidth="1"/>
    <col min="6932" max="7168" width="14.36328125" style="109"/>
    <col min="7169" max="7169" width="9.6328125" style="109" customWidth="1"/>
    <col min="7170" max="7170" width="43.54296875" style="109" customWidth="1"/>
    <col min="7171" max="7185" width="17.90625" style="109" customWidth="1"/>
    <col min="7186" max="7186" width="14.54296875" style="109" bestFit="1" customWidth="1"/>
    <col min="7187" max="7187" width="15.90625" style="109" bestFit="1" customWidth="1"/>
    <col min="7188" max="7424" width="14.36328125" style="109"/>
    <col min="7425" max="7425" width="9.6328125" style="109" customWidth="1"/>
    <col min="7426" max="7426" width="43.54296875" style="109" customWidth="1"/>
    <col min="7427" max="7441" width="17.90625" style="109" customWidth="1"/>
    <col min="7442" max="7442" width="14.54296875" style="109" bestFit="1" customWidth="1"/>
    <col min="7443" max="7443" width="15.90625" style="109" bestFit="1" customWidth="1"/>
    <col min="7444" max="7680" width="14.36328125" style="109"/>
    <col min="7681" max="7681" width="9.6328125" style="109" customWidth="1"/>
    <col min="7682" max="7682" width="43.54296875" style="109" customWidth="1"/>
    <col min="7683" max="7697" width="17.90625" style="109" customWidth="1"/>
    <col min="7698" max="7698" width="14.54296875" style="109" bestFit="1" customWidth="1"/>
    <col min="7699" max="7699" width="15.90625" style="109" bestFit="1" customWidth="1"/>
    <col min="7700" max="7936" width="14.36328125" style="109"/>
    <col min="7937" max="7937" width="9.6328125" style="109" customWidth="1"/>
    <col min="7938" max="7938" width="43.54296875" style="109" customWidth="1"/>
    <col min="7939" max="7953" width="17.90625" style="109" customWidth="1"/>
    <col min="7954" max="7954" width="14.54296875" style="109" bestFit="1" customWidth="1"/>
    <col min="7955" max="7955" width="15.90625" style="109" bestFit="1" customWidth="1"/>
    <col min="7956" max="8192" width="14.36328125" style="109"/>
    <col min="8193" max="8193" width="9.6328125" style="109" customWidth="1"/>
    <col min="8194" max="8194" width="43.54296875" style="109" customWidth="1"/>
    <col min="8195" max="8209" width="17.90625" style="109" customWidth="1"/>
    <col min="8210" max="8210" width="14.54296875" style="109" bestFit="1" customWidth="1"/>
    <col min="8211" max="8211" width="15.90625" style="109" bestFit="1" customWidth="1"/>
    <col min="8212" max="8448" width="14.36328125" style="109"/>
    <col min="8449" max="8449" width="9.6328125" style="109" customWidth="1"/>
    <col min="8450" max="8450" width="43.54296875" style="109" customWidth="1"/>
    <col min="8451" max="8465" width="17.90625" style="109" customWidth="1"/>
    <col min="8466" max="8466" width="14.54296875" style="109" bestFit="1" customWidth="1"/>
    <col min="8467" max="8467" width="15.90625" style="109" bestFit="1" customWidth="1"/>
    <col min="8468" max="8704" width="14.36328125" style="109"/>
    <col min="8705" max="8705" width="9.6328125" style="109" customWidth="1"/>
    <col min="8706" max="8706" width="43.54296875" style="109" customWidth="1"/>
    <col min="8707" max="8721" width="17.90625" style="109" customWidth="1"/>
    <col min="8722" max="8722" width="14.54296875" style="109" bestFit="1" customWidth="1"/>
    <col min="8723" max="8723" width="15.90625" style="109" bestFit="1" customWidth="1"/>
    <col min="8724" max="8960" width="14.36328125" style="109"/>
    <col min="8961" max="8961" width="9.6328125" style="109" customWidth="1"/>
    <col min="8962" max="8962" width="43.54296875" style="109" customWidth="1"/>
    <col min="8963" max="8977" width="17.90625" style="109" customWidth="1"/>
    <col min="8978" max="8978" width="14.54296875" style="109" bestFit="1" customWidth="1"/>
    <col min="8979" max="8979" width="15.90625" style="109" bestFit="1" customWidth="1"/>
    <col min="8980" max="9216" width="14.36328125" style="109"/>
    <col min="9217" max="9217" width="9.6328125" style="109" customWidth="1"/>
    <col min="9218" max="9218" width="43.54296875" style="109" customWidth="1"/>
    <col min="9219" max="9233" width="17.90625" style="109" customWidth="1"/>
    <col min="9234" max="9234" width="14.54296875" style="109" bestFit="1" customWidth="1"/>
    <col min="9235" max="9235" width="15.90625" style="109" bestFit="1" customWidth="1"/>
    <col min="9236" max="9472" width="14.36328125" style="109"/>
    <col min="9473" max="9473" width="9.6328125" style="109" customWidth="1"/>
    <col min="9474" max="9474" width="43.54296875" style="109" customWidth="1"/>
    <col min="9475" max="9489" width="17.90625" style="109" customWidth="1"/>
    <col min="9490" max="9490" width="14.54296875" style="109" bestFit="1" customWidth="1"/>
    <col min="9491" max="9491" width="15.90625" style="109" bestFit="1" customWidth="1"/>
    <col min="9492" max="9728" width="14.36328125" style="109"/>
    <col min="9729" max="9729" width="9.6328125" style="109" customWidth="1"/>
    <col min="9730" max="9730" width="43.54296875" style="109" customWidth="1"/>
    <col min="9731" max="9745" width="17.90625" style="109" customWidth="1"/>
    <col min="9746" max="9746" width="14.54296875" style="109" bestFit="1" customWidth="1"/>
    <col min="9747" max="9747" width="15.90625" style="109" bestFit="1" customWidth="1"/>
    <col min="9748" max="9984" width="14.36328125" style="109"/>
    <col min="9985" max="9985" width="9.6328125" style="109" customWidth="1"/>
    <col min="9986" max="9986" width="43.54296875" style="109" customWidth="1"/>
    <col min="9987" max="10001" width="17.90625" style="109" customWidth="1"/>
    <col min="10002" max="10002" width="14.54296875" style="109" bestFit="1" customWidth="1"/>
    <col min="10003" max="10003" width="15.90625" style="109" bestFit="1" customWidth="1"/>
    <col min="10004" max="10240" width="14.36328125" style="109"/>
    <col min="10241" max="10241" width="9.6328125" style="109" customWidth="1"/>
    <col min="10242" max="10242" width="43.54296875" style="109" customWidth="1"/>
    <col min="10243" max="10257" width="17.90625" style="109" customWidth="1"/>
    <col min="10258" max="10258" width="14.54296875" style="109" bestFit="1" customWidth="1"/>
    <col min="10259" max="10259" width="15.90625" style="109" bestFit="1" customWidth="1"/>
    <col min="10260" max="10496" width="14.36328125" style="109"/>
    <col min="10497" max="10497" width="9.6328125" style="109" customWidth="1"/>
    <col min="10498" max="10498" width="43.54296875" style="109" customWidth="1"/>
    <col min="10499" max="10513" width="17.90625" style="109" customWidth="1"/>
    <col min="10514" max="10514" width="14.54296875" style="109" bestFit="1" customWidth="1"/>
    <col min="10515" max="10515" width="15.90625" style="109" bestFit="1" customWidth="1"/>
    <col min="10516" max="10752" width="14.36328125" style="109"/>
    <col min="10753" max="10753" width="9.6328125" style="109" customWidth="1"/>
    <col min="10754" max="10754" width="43.54296875" style="109" customWidth="1"/>
    <col min="10755" max="10769" width="17.90625" style="109" customWidth="1"/>
    <col min="10770" max="10770" width="14.54296875" style="109" bestFit="1" customWidth="1"/>
    <col min="10771" max="10771" width="15.90625" style="109" bestFit="1" customWidth="1"/>
    <col min="10772" max="11008" width="14.36328125" style="109"/>
    <col min="11009" max="11009" width="9.6328125" style="109" customWidth="1"/>
    <col min="11010" max="11010" width="43.54296875" style="109" customWidth="1"/>
    <col min="11011" max="11025" width="17.90625" style="109" customWidth="1"/>
    <col min="11026" max="11026" width="14.54296875" style="109" bestFit="1" customWidth="1"/>
    <col min="11027" max="11027" width="15.90625" style="109" bestFit="1" customWidth="1"/>
    <col min="11028" max="11264" width="14.36328125" style="109"/>
    <col min="11265" max="11265" width="9.6328125" style="109" customWidth="1"/>
    <col min="11266" max="11266" width="43.54296875" style="109" customWidth="1"/>
    <col min="11267" max="11281" width="17.90625" style="109" customWidth="1"/>
    <col min="11282" max="11282" width="14.54296875" style="109" bestFit="1" customWidth="1"/>
    <col min="11283" max="11283" width="15.90625" style="109" bestFit="1" customWidth="1"/>
    <col min="11284" max="11520" width="14.36328125" style="109"/>
    <col min="11521" max="11521" width="9.6328125" style="109" customWidth="1"/>
    <col min="11522" max="11522" width="43.54296875" style="109" customWidth="1"/>
    <col min="11523" max="11537" width="17.90625" style="109" customWidth="1"/>
    <col min="11538" max="11538" width="14.54296875" style="109" bestFit="1" customWidth="1"/>
    <col min="11539" max="11539" width="15.90625" style="109" bestFit="1" customWidth="1"/>
    <col min="11540" max="11776" width="14.36328125" style="109"/>
    <col min="11777" max="11777" width="9.6328125" style="109" customWidth="1"/>
    <col min="11778" max="11778" width="43.54296875" style="109" customWidth="1"/>
    <col min="11779" max="11793" width="17.90625" style="109" customWidth="1"/>
    <col min="11794" max="11794" width="14.54296875" style="109" bestFit="1" customWidth="1"/>
    <col min="11795" max="11795" width="15.90625" style="109" bestFit="1" customWidth="1"/>
    <col min="11796" max="12032" width="14.36328125" style="109"/>
    <col min="12033" max="12033" width="9.6328125" style="109" customWidth="1"/>
    <col min="12034" max="12034" width="43.54296875" style="109" customWidth="1"/>
    <col min="12035" max="12049" width="17.90625" style="109" customWidth="1"/>
    <col min="12050" max="12050" width="14.54296875" style="109" bestFit="1" customWidth="1"/>
    <col min="12051" max="12051" width="15.90625" style="109" bestFit="1" customWidth="1"/>
    <col min="12052" max="12288" width="14.36328125" style="109"/>
    <col min="12289" max="12289" width="9.6328125" style="109" customWidth="1"/>
    <col min="12290" max="12290" width="43.54296875" style="109" customWidth="1"/>
    <col min="12291" max="12305" width="17.90625" style="109" customWidth="1"/>
    <col min="12306" max="12306" width="14.54296875" style="109" bestFit="1" customWidth="1"/>
    <col min="12307" max="12307" width="15.90625" style="109" bestFit="1" customWidth="1"/>
    <col min="12308" max="12544" width="14.36328125" style="109"/>
    <col min="12545" max="12545" width="9.6328125" style="109" customWidth="1"/>
    <col min="12546" max="12546" width="43.54296875" style="109" customWidth="1"/>
    <col min="12547" max="12561" width="17.90625" style="109" customWidth="1"/>
    <col min="12562" max="12562" width="14.54296875" style="109" bestFit="1" customWidth="1"/>
    <col min="12563" max="12563" width="15.90625" style="109" bestFit="1" customWidth="1"/>
    <col min="12564" max="12800" width="14.36328125" style="109"/>
    <col min="12801" max="12801" width="9.6328125" style="109" customWidth="1"/>
    <col min="12802" max="12802" width="43.54296875" style="109" customWidth="1"/>
    <col min="12803" max="12817" width="17.90625" style="109" customWidth="1"/>
    <col min="12818" max="12818" width="14.54296875" style="109" bestFit="1" customWidth="1"/>
    <col min="12819" max="12819" width="15.90625" style="109" bestFit="1" customWidth="1"/>
    <col min="12820" max="13056" width="14.36328125" style="109"/>
    <col min="13057" max="13057" width="9.6328125" style="109" customWidth="1"/>
    <col min="13058" max="13058" width="43.54296875" style="109" customWidth="1"/>
    <col min="13059" max="13073" width="17.90625" style="109" customWidth="1"/>
    <col min="13074" max="13074" width="14.54296875" style="109" bestFit="1" customWidth="1"/>
    <col min="13075" max="13075" width="15.90625" style="109" bestFit="1" customWidth="1"/>
    <col min="13076" max="13312" width="14.36328125" style="109"/>
    <col min="13313" max="13313" width="9.6328125" style="109" customWidth="1"/>
    <col min="13314" max="13314" width="43.54296875" style="109" customWidth="1"/>
    <col min="13315" max="13329" width="17.90625" style="109" customWidth="1"/>
    <col min="13330" max="13330" width="14.54296875" style="109" bestFit="1" customWidth="1"/>
    <col min="13331" max="13331" width="15.90625" style="109" bestFit="1" customWidth="1"/>
    <col min="13332" max="13568" width="14.36328125" style="109"/>
    <col min="13569" max="13569" width="9.6328125" style="109" customWidth="1"/>
    <col min="13570" max="13570" width="43.54296875" style="109" customWidth="1"/>
    <col min="13571" max="13585" width="17.90625" style="109" customWidth="1"/>
    <col min="13586" max="13586" width="14.54296875" style="109" bestFit="1" customWidth="1"/>
    <col min="13587" max="13587" width="15.90625" style="109" bestFit="1" customWidth="1"/>
    <col min="13588" max="13824" width="14.36328125" style="109"/>
    <col min="13825" max="13825" width="9.6328125" style="109" customWidth="1"/>
    <col min="13826" max="13826" width="43.54296875" style="109" customWidth="1"/>
    <col min="13827" max="13841" width="17.90625" style="109" customWidth="1"/>
    <col min="13842" max="13842" width="14.54296875" style="109" bestFit="1" customWidth="1"/>
    <col min="13843" max="13843" width="15.90625" style="109" bestFit="1" customWidth="1"/>
    <col min="13844" max="14080" width="14.36328125" style="109"/>
    <col min="14081" max="14081" width="9.6328125" style="109" customWidth="1"/>
    <col min="14082" max="14082" width="43.54296875" style="109" customWidth="1"/>
    <col min="14083" max="14097" width="17.90625" style="109" customWidth="1"/>
    <col min="14098" max="14098" width="14.54296875" style="109" bestFit="1" customWidth="1"/>
    <col min="14099" max="14099" width="15.90625" style="109" bestFit="1" customWidth="1"/>
    <col min="14100" max="14336" width="14.36328125" style="109"/>
    <col min="14337" max="14337" width="9.6328125" style="109" customWidth="1"/>
    <col min="14338" max="14338" width="43.54296875" style="109" customWidth="1"/>
    <col min="14339" max="14353" width="17.90625" style="109" customWidth="1"/>
    <col min="14354" max="14354" width="14.54296875" style="109" bestFit="1" customWidth="1"/>
    <col min="14355" max="14355" width="15.90625" style="109" bestFit="1" customWidth="1"/>
    <col min="14356" max="14592" width="14.36328125" style="109"/>
    <col min="14593" max="14593" width="9.6328125" style="109" customWidth="1"/>
    <col min="14594" max="14594" width="43.54296875" style="109" customWidth="1"/>
    <col min="14595" max="14609" width="17.90625" style="109" customWidth="1"/>
    <col min="14610" max="14610" width="14.54296875" style="109" bestFit="1" customWidth="1"/>
    <col min="14611" max="14611" width="15.90625" style="109" bestFit="1" customWidth="1"/>
    <col min="14612" max="14848" width="14.36328125" style="109"/>
    <col min="14849" max="14849" width="9.6328125" style="109" customWidth="1"/>
    <col min="14850" max="14850" width="43.54296875" style="109" customWidth="1"/>
    <col min="14851" max="14865" width="17.90625" style="109" customWidth="1"/>
    <col min="14866" max="14866" width="14.54296875" style="109" bestFit="1" customWidth="1"/>
    <col min="14867" max="14867" width="15.90625" style="109" bestFit="1" customWidth="1"/>
    <col min="14868" max="15104" width="14.36328125" style="109"/>
    <col min="15105" max="15105" width="9.6328125" style="109" customWidth="1"/>
    <col min="15106" max="15106" width="43.54296875" style="109" customWidth="1"/>
    <col min="15107" max="15121" width="17.90625" style="109" customWidth="1"/>
    <col min="15122" max="15122" width="14.54296875" style="109" bestFit="1" customWidth="1"/>
    <col min="15123" max="15123" width="15.90625" style="109" bestFit="1" customWidth="1"/>
    <col min="15124" max="15360" width="14.36328125" style="109"/>
    <col min="15361" max="15361" width="9.6328125" style="109" customWidth="1"/>
    <col min="15362" max="15362" width="43.54296875" style="109" customWidth="1"/>
    <col min="15363" max="15377" width="17.90625" style="109" customWidth="1"/>
    <col min="15378" max="15378" width="14.54296875" style="109" bestFit="1" customWidth="1"/>
    <col min="15379" max="15379" width="15.90625" style="109" bestFit="1" customWidth="1"/>
    <col min="15380" max="15616" width="14.36328125" style="109"/>
    <col min="15617" max="15617" width="9.6328125" style="109" customWidth="1"/>
    <col min="15618" max="15618" width="43.54296875" style="109" customWidth="1"/>
    <col min="15619" max="15633" width="17.90625" style="109" customWidth="1"/>
    <col min="15634" max="15634" width="14.54296875" style="109" bestFit="1" customWidth="1"/>
    <col min="15635" max="15635" width="15.90625" style="109" bestFit="1" customWidth="1"/>
    <col min="15636" max="15872" width="14.36328125" style="109"/>
    <col min="15873" max="15873" width="9.6328125" style="109" customWidth="1"/>
    <col min="15874" max="15874" width="43.54296875" style="109" customWidth="1"/>
    <col min="15875" max="15889" width="17.90625" style="109" customWidth="1"/>
    <col min="15890" max="15890" width="14.54296875" style="109" bestFit="1" customWidth="1"/>
    <col min="15891" max="15891" width="15.90625" style="109" bestFit="1" customWidth="1"/>
    <col min="15892" max="16128" width="14.36328125" style="109"/>
    <col min="16129" max="16129" width="9.6328125" style="109" customWidth="1"/>
    <col min="16130" max="16130" width="43.54296875" style="109" customWidth="1"/>
    <col min="16131" max="16145" width="17.90625" style="109" customWidth="1"/>
    <col min="16146" max="16146" width="14.54296875" style="109" bestFit="1" customWidth="1"/>
    <col min="16147" max="16147" width="15.90625" style="109" bestFit="1" customWidth="1"/>
    <col min="16148" max="16384" width="14.36328125" style="109"/>
  </cols>
  <sheetData>
    <row r="1" spans="2:17" ht="15.75" customHeight="1" x14ac:dyDescent="0.3"/>
    <row r="2" spans="2:17" ht="15.75" customHeight="1" x14ac:dyDescent="0.3"/>
    <row r="3" spans="2:17" ht="18.75" customHeight="1" x14ac:dyDescent="0.3">
      <c r="B3" s="313" t="s">
        <v>274</v>
      </c>
      <c r="C3" s="313"/>
      <c r="D3" s="313"/>
      <c r="E3" s="313"/>
      <c r="F3" s="313"/>
      <c r="G3" s="313"/>
      <c r="H3" s="313"/>
      <c r="I3" s="313"/>
      <c r="J3" s="313"/>
      <c r="K3" s="313"/>
      <c r="L3" s="313"/>
      <c r="M3" s="313"/>
      <c r="N3" s="313"/>
      <c r="O3" s="313"/>
      <c r="P3" s="313"/>
      <c r="Q3" s="313"/>
    </row>
    <row r="4" spans="2:17" s="115" customFormat="1" ht="15.75" customHeight="1" x14ac:dyDescent="0.3">
      <c r="B4" s="111" t="s">
        <v>0</v>
      </c>
      <c r="C4" s="112" t="s">
        <v>61</v>
      </c>
      <c r="D4" s="112" t="s">
        <v>62</v>
      </c>
      <c r="E4" s="112" t="s">
        <v>63</v>
      </c>
      <c r="F4" s="112" t="s">
        <v>64</v>
      </c>
      <c r="G4" s="112" t="s">
        <v>65</v>
      </c>
      <c r="H4" s="112" t="s">
        <v>81</v>
      </c>
      <c r="I4" s="113" t="s">
        <v>66</v>
      </c>
      <c r="J4" s="112" t="s">
        <v>67</v>
      </c>
      <c r="K4" s="114" t="s">
        <v>68</v>
      </c>
      <c r="L4" s="114" t="s">
        <v>69</v>
      </c>
      <c r="M4" s="114" t="s">
        <v>70</v>
      </c>
      <c r="N4" s="114" t="s">
        <v>2</v>
      </c>
      <c r="O4" s="114" t="s">
        <v>71</v>
      </c>
      <c r="P4" s="114" t="s">
        <v>72</v>
      </c>
      <c r="Q4" s="114" t="s">
        <v>73</v>
      </c>
    </row>
    <row r="5" spans="2:17" ht="15" customHeight="1" x14ac:dyDescent="0.3">
      <c r="B5" s="314" t="s">
        <v>16</v>
      </c>
      <c r="C5" s="315"/>
      <c r="D5" s="315"/>
      <c r="E5" s="315"/>
      <c r="F5" s="315"/>
      <c r="G5" s="315"/>
      <c r="H5" s="315"/>
      <c r="I5" s="315"/>
      <c r="J5" s="315"/>
      <c r="K5" s="315"/>
      <c r="L5" s="315"/>
      <c r="M5" s="315"/>
      <c r="N5" s="315"/>
      <c r="O5" s="315"/>
      <c r="P5" s="315"/>
      <c r="Q5" s="316"/>
    </row>
    <row r="6" spans="2:17" ht="18.75" customHeight="1" x14ac:dyDescent="0.3">
      <c r="B6" s="7" t="s">
        <v>205</v>
      </c>
      <c r="C6" s="117">
        <v>0</v>
      </c>
      <c r="D6" s="117">
        <v>0</v>
      </c>
      <c r="E6" s="117">
        <v>0</v>
      </c>
      <c r="F6" s="117">
        <v>0</v>
      </c>
      <c r="G6" s="117">
        <v>0</v>
      </c>
      <c r="H6" s="117">
        <v>0</v>
      </c>
      <c r="I6" s="117">
        <v>0</v>
      </c>
      <c r="J6" s="117">
        <v>0</v>
      </c>
      <c r="K6" s="117">
        <v>0</v>
      </c>
      <c r="L6" s="117">
        <v>0</v>
      </c>
      <c r="M6" s="117">
        <v>0</v>
      </c>
      <c r="N6" s="117">
        <v>0</v>
      </c>
      <c r="O6" s="117">
        <v>0</v>
      </c>
      <c r="P6" s="117">
        <v>0</v>
      </c>
      <c r="Q6" s="118">
        <v>0</v>
      </c>
    </row>
    <row r="7" spans="2:17" ht="18.75" customHeight="1" x14ac:dyDescent="0.3">
      <c r="B7" s="116" t="s">
        <v>49</v>
      </c>
      <c r="C7" s="117">
        <v>356976</v>
      </c>
      <c r="D7" s="117">
        <v>242035</v>
      </c>
      <c r="E7" s="117">
        <v>242035</v>
      </c>
      <c r="F7" s="117">
        <v>0</v>
      </c>
      <c r="G7" s="117">
        <v>0</v>
      </c>
      <c r="H7" s="117">
        <v>0</v>
      </c>
      <c r="I7" s="117">
        <v>0</v>
      </c>
      <c r="J7" s="117">
        <v>0</v>
      </c>
      <c r="K7" s="117">
        <v>0</v>
      </c>
      <c r="L7" s="117">
        <v>0</v>
      </c>
      <c r="M7" s="117">
        <v>0</v>
      </c>
      <c r="N7" s="117">
        <v>0</v>
      </c>
      <c r="O7" s="117">
        <v>0</v>
      </c>
      <c r="P7" s="117">
        <v>0</v>
      </c>
      <c r="Q7" s="118">
        <v>599012</v>
      </c>
    </row>
    <row r="8" spans="2:17" ht="18.75" customHeight="1" x14ac:dyDescent="0.3">
      <c r="B8" s="116" t="s">
        <v>129</v>
      </c>
      <c r="C8" s="117">
        <v>0</v>
      </c>
      <c r="D8" s="117">
        <v>0</v>
      </c>
      <c r="E8" s="117">
        <v>0</v>
      </c>
      <c r="F8" s="117">
        <v>0</v>
      </c>
      <c r="G8" s="117">
        <v>0</v>
      </c>
      <c r="H8" s="117">
        <v>0</v>
      </c>
      <c r="I8" s="117">
        <v>0</v>
      </c>
      <c r="J8" s="117">
        <v>0</v>
      </c>
      <c r="K8" s="117">
        <v>0</v>
      </c>
      <c r="L8" s="117">
        <v>0</v>
      </c>
      <c r="M8" s="117">
        <v>0</v>
      </c>
      <c r="N8" s="117">
        <v>0</v>
      </c>
      <c r="O8" s="117">
        <v>0</v>
      </c>
      <c r="P8" s="117">
        <v>0</v>
      </c>
      <c r="Q8" s="118">
        <v>0</v>
      </c>
    </row>
    <row r="9" spans="2:17" ht="18.75" customHeight="1" x14ac:dyDescent="0.3">
      <c r="B9" s="116" t="s">
        <v>223</v>
      </c>
      <c r="C9" s="117">
        <v>0</v>
      </c>
      <c r="D9" s="117">
        <v>0</v>
      </c>
      <c r="E9" s="117">
        <v>0</v>
      </c>
      <c r="F9" s="117">
        <v>0</v>
      </c>
      <c r="G9" s="117">
        <v>0</v>
      </c>
      <c r="H9" s="117">
        <v>0</v>
      </c>
      <c r="I9" s="117">
        <v>0</v>
      </c>
      <c r="J9" s="117">
        <v>0</v>
      </c>
      <c r="K9" s="117">
        <v>0</v>
      </c>
      <c r="L9" s="117">
        <v>0</v>
      </c>
      <c r="M9" s="117">
        <v>0</v>
      </c>
      <c r="N9" s="117">
        <v>0</v>
      </c>
      <c r="O9" s="117">
        <v>0</v>
      </c>
      <c r="P9" s="117">
        <v>0</v>
      </c>
      <c r="Q9" s="118">
        <v>0</v>
      </c>
    </row>
    <row r="10" spans="2:17" ht="18.75" customHeight="1" x14ac:dyDescent="0.3">
      <c r="B10" s="116" t="s">
        <v>50</v>
      </c>
      <c r="C10" s="117">
        <v>0</v>
      </c>
      <c r="D10" s="117">
        <v>0</v>
      </c>
      <c r="E10" s="117">
        <v>0</v>
      </c>
      <c r="F10" s="117">
        <v>0</v>
      </c>
      <c r="G10" s="117">
        <v>0</v>
      </c>
      <c r="H10" s="117">
        <v>0</v>
      </c>
      <c r="I10" s="117">
        <v>0</v>
      </c>
      <c r="J10" s="117">
        <v>0</v>
      </c>
      <c r="K10" s="117">
        <v>0</v>
      </c>
      <c r="L10" s="117">
        <v>0</v>
      </c>
      <c r="M10" s="117">
        <v>0</v>
      </c>
      <c r="N10" s="117">
        <v>0</v>
      </c>
      <c r="O10" s="117">
        <v>0</v>
      </c>
      <c r="P10" s="117">
        <v>0</v>
      </c>
      <c r="Q10" s="118">
        <v>0</v>
      </c>
    </row>
    <row r="11" spans="2:17" ht="18.75" customHeight="1" x14ac:dyDescent="0.3">
      <c r="B11" s="116" t="s">
        <v>51</v>
      </c>
      <c r="C11" s="117">
        <v>0</v>
      </c>
      <c r="D11" s="117">
        <v>0</v>
      </c>
      <c r="E11" s="117">
        <v>0</v>
      </c>
      <c r="F11" s="117">
        <v>0</v>
      </c>
      <c r="G11" s="117">
        <v>0</v>
      </c>
      <c r="H11" s="117">
        <v>0</v>
      </c>
      <c r="I11" s="117">
        <v>0</v>
      </c>
      <c r="J11" s="117">
        <v>0</v>
      </c>
      <c r="K11" s="117">
        <v>0</v>
      </c>
      <c r="L11" s="117">
        <v>0</v>
      </c>
      <c r="M11" s="117">
        <v>0</v>
      </c>
      <c r="N11" s="117">
        <v>0</v>
      </c>
      <c r="O11" s="117">
        <v>0</v>
      </c>
      <c r="P11" s="117">
        <v>0</v>
      </c>
      <c r="Q11" s="118">
        <v>0</v>
      </c>
    </row>
    <row r="12" spans="2:17" ht="18.75" customHeight="1" x14ac:dyDescent="0.3">
      <c r="B12" s="116" t="s">
        <v>22</v>
      </c>
      <c r="C12" s="117">
        <v>0</v>
      </c>
      <c r="D12" s="117">
        <v>0</v>
      </c>
      <c r="E12" s="117">
        <v>0</v>
      </c>
      <c r="F12" s="117">
        <v>0</v>
      </c>
      <c r="G12" s="117">
        <v>0</v>
      </c>
      <c r="H12" s="117">
        <v>0</v>
      </c>
      <c r="I12" s="117">
        <v>0</v>
      </c>
      <c r="J12" s="117">
        <v>0</v>
      </c>
      <c r="K12" s="117">
        <v>0</v>
      </c>
      <c r="L12" s="117">
        <v>0</v>
      </c>
      <c r="M12" s="117">
        <v>0</v>
      </c>
      <c r="N12" s="117">
        <v>0</v>
      </c>
      <c r="O12" s="117">
        <v>0</v>
      </c>
      <c r="P12" s="117">
        <v>0</v>
      </c>
      <c r="Q12" s="118">
        <v>0</v>
      </c>
    </row>
    <row r="13" spans="2:17" ht="18.75" customHeight="1" x14ac:dyDescent="0.3">
      <c r="B13" s="116" t="s">
        <v>218</v>
      </c>
      <c r="C13" s="117">
        <v>0</v>
      </c>
      <c r="D13" s="117">
        <v>0</v>
      </c>
      <c r="E13" s="117">
        <v>0</v>
      </c>
      <c r="F13" s="117">
        <v>0</v>
      </c>
      <c r="G13" s="117">
        <v>0</v>
      </c>
      <c r="H13" s="117">
        <v>0</v>
      </c>
      <c r="I13" s="117">
        <v>0</v>
      </c>
      <c r="J13" s="117">
        <v>0</v>
      </c>
      <c r="K13" s="117">
        <v>0</v>
      </c>
      <c r="L13" s="117">
        <v>0</v>
      </c>
      <c r="M13" s="117">
        <v>0</v>
      </c>
      <c r="N13" s="117">
        <v>0</v>
      </c>
      <c r="O13" s="117">
        <v>0</v>
      </c>
      <c r="P13" s="117">
        <v>0</v>
      </c>
      <c r="Q13" s="118">
        <v>0</v>
      </c>
    </row>
    <row r="14" spans="2:17" ht="18.75" customHeight="1" x14ac:dyDescent="0.3">
      <c r="B14" s="4" t="s">
        <v>52</v>
      </c>
      <c r="C14" s="117">
        <v>0</v>
      </c>
      <c r="D14" s="117">
        <v>0</v>
      </c>
      <c r="E14" s="117">
        <v>0</v>
      </c>
      <c r="F14" s="117">
        <v>0</v>
      </c>
      <c r="G14" s="117">
        <v>0</v>
      </c>
      <c r="H14" s="117">
        <v>0</v>
      </c>
      <c r="I14" s="117">
        <v>0</v>
      </c>
      <c r="J14" s="117">
        <v>0</v>
      </c>
      <c r="K14" s="117">
        <v>0</v>
      </c>
      <c r="L14" s="117">
        <v>0</v>
      </c>
      <c r="M14" s="117">
        <v>0</v>
      </c>
      <c r="N14" s="117">
        <v>0</v>
      </c>
      <c r="O14" s="117">
        <v>0</v>
      </c>
      <c r="P14" s="117">
        <v>0</v>
      </c>
      <c r="Q14" s="118">
        <v>0</v>
      </c>
    </row>
    <row r="15" spans="2:17" ht="18.75" customHeight="1" x14ac:dyDescent="0.3">
      <c r="B15" s="116" t="s">
        <v>207</v>
      </c>
      <c r="C15" s="117">
        <v>17425</v>
      </c>
      <c r="D15" s="117">
        <v>0</v>
      </c>
      <c r="E15" s="117">
        <v>0</v>
      </c>
      <c r="F15" s="117">
        <v>0</v>
      </c>
      <c r="G15" s="117">
        <v>0</v>
      </c>
      <c r="H15" s="117">
        <v>0</v>
      </c>
      <c r="I15" s="117">
        <v>0</v>
      </c>
      <c r="J15" s="117">
        <v>0</v>
      </c>
      <c r="K15" s="117">
        <v>0</v>
      </c>
      <c r="L15" s="117">
        <v>0</v>
      </c>
      <c r="M15" s="117">
        <v>3186</v>
      </c>
      <c r="N15" s="117">
        <v>17651</v>
      </c>
      <c r="O15" s="117">
        <v>51</v>
      </c>
      <c r="P15" s="117">
        <v>14414</v>
      </c>
      <c r="Q15" s="118">
        <v>17425</v>
      </c>
    </row>
    <row r="16" spans="2:17" ht="18.75" customHeight="1" x14ac:dyDescent="0.3">
      <c r="B16" s="116" t="s">
        <v>53</v>
      </c>
      <c r="C16" s="117">
        <v>0</v>
      </c>
      <c r="D16" s="117">
        <v>0</v>
      </c>
      <c r="E16" s="117">
        <v>0</v>
      </c>
      <c r="F16" s="117">
        <v>0</v>
      </c>
      <c r="G16" s="117">
        <v>0</v>
      </c>
      <c r="H16" s="117">
        <v>0</v>
      </c>
      <c r="I16" s="117">
        <v>0</v>
      </c>
      <c r="J16" s="117">
        <v>0</v>
      </c>
      <c r="K16" s="117">
        <v>0</v>
      </c>
      <c r="L16" s="117">
        <v>0</v>
      </c>
      <c r="M16" s="117">
        <v>0</v>
      </c>
      <c r="N16" s="117">
        <v>0</v>
      </c>
      <c r="O16" s="117">
        <v>0</v>
      </c>
      <c r="P16" s="117">
        <v>0</v>
      </c>
      <c r="Q16" s="118">
        <v>0</v>
      </c>
    </row>
    <row r="17" spans="2:19" ht="18.75" customHeight="1" x14ac:dyDescent="0.3">
      <c r="B17" s="116" t="s">
        <v>54</v>
      </c>
      <c r="C17" s="117">
        <v>0</v>
      </c>
      <c r="D17" s="117">
        <v>0</v>
      </c>
      <c r="E17" s="117">
        <v>0</v>
      </c>
      <c r="F17" s="117">
        <v>0</v>
      </c>
      <c r="G17" s="117">
        <v>0</v>
      </c>
      <c r="H17" s="117">
        <v>0</v>
      </c>
      <c r="I17" s="117">
        <v>0</v>
      </c>
      <c r="J17" s="117">
        <v>0</v>
      </c>
      <c r="K17" s="117">
        <v>0</v>
      </c>
      <c r="L17" s="117">
        <v>0</v>
      </c>
      <c r="M17" s="117">
        <v>0</v>
      </c>
      <c r="N17" s="117">
        <v>0</v>
      </c>
      <c r="O17" s="117">
        <v>0</v>
      </c>
      <c r="P17" s="117">
        <v>0</v>
      </c>
      <c r="Q17" s="118">
        <v>0</v>
      </c>
    </row>
    <row r="18" spans="2:19" ht="18.75" customHeight="1" x14ac:dyDescent="0.3">
      <c r="B18" s="116" t="s">
        <v>55</v>
      </c>
      <c r="C18" s="117">
        <v>0</v>
      </c>
      <c r="D18" s="117">
        <v>0</v>
      </c>
      <c r="E18" s="117">
        <v>0</v>
      </c>
      <c r="F18" s="117">
        <v>0</v>
      </c>
      <c r="G18" s="117">
        <v>0</v>
      </c>
      <c r="H18" s="117">
        <v>0</v>
      </c>
      <c r="I18" s="117">
        <v>0</v>
      </c>
      <c r="J18" s="117">
        <v>0</v>
      </c>
      <c r="K18" s="117">
        <v>0</v>
      </c>
      <c r="L18" s="117">
        <v>0</v>
      </c>
      <c r="M18" s="117">
        <v>0</v>
      </c>
      <c r="N18" s="117">
        <v>0</v>
      </c>
      <c r="O18" s="117">
        <v>0</v>
      </c>
      <c r="P18" s="117">
        <v>0</v>
      </c>
      <c r="Q18" s="118">
        <v>0</v>
      </c>
    </row>
    <row r="19" spans="2:19" ht="18.75" customHeight="1" x14ac:dyDescent="0.3">
      <c r="B19" s="116" t="s">
        <v>117</v>
      </c>
      <c r="C19" s="117">
        <v>0</v>
      </c>
      <c r="D19" s="117">
        <v>0</v>
      </c>
      <c r="E19" s="117">
        <v>0</v>
      </c>
      <c r="F19" s="117">
        <v>0</v>
      </c>
      <c r="G19" s="117">
        <v>0</v>
      </c>
      <c r="H19" s="117">
        <v>0</v>
      </c>
      <c r="I19" s="117">
        <v>0</v>
      </c>
      <c r="J19" s="117">
        <v>0</v>
      </c>
      <c r="K19" s="117">
        <v>0</v>
      </c>
      <c r="L19" s="117">
        <v>0</v>
      </c>
      <c r="M19" s="117">
        <v>0</v>
      </c>
      <c r="N19" s="117">
        <v>0</v>
      </c>
      <c r="O19" s="117">
        <v>0</v>
      </c>
      <c r="P19" s="117">
        <v>0</v>
      </c>
      <c r="Q19" s="118">
        <v>0</v>
      </c>
    </row>
    <row r="20" spans="2:19" ht="18.75" customHeight="1" x14ac:dyDescent="0.3">
      <c r="B20" s="116" t="s">
        <v>202</v>
      </c>
      <c r="C20" s="123">
        <v>0</v>
      </c>
      <c r="D20" s="117">
        <v>0</v>
      </c>
      <c r="E20" s="117">
        <v>0</v>
      </c>
      <c r="F20" s="117">
        <v>0</v>
      </c>
      <c r="G20" s="117">
        <v>0</v>
      </c>
      <c r="H20" s="117">
        <v>0</v>
      </c>
      <c r="I20" s="117">
        <v>0</v>
      </c>
      <c r="J20" s="117">
        <v>0</v>
      </c>
      <c r="K20" s="117">
        <v>0</v>
      </c>
      <c r="L20" s="117">
        <v>0</v>
      </c>
      <c r="M20" s="117">
        <v>0</v>
      </c>
      <c r="N20" s="117">
        <v>0</v>
      </c>
      <c r="O20" s="117">
        <v>0</v>
      </c>
      <c r="P20" s="117">
        <v>0</v>
      </c>
      <c r="Q20" s="118">
        <v>0</v>
      </c>
    </row>
    <row r="21" spans="2:19" ht="18.75" customHeight="1" x14ac:dyDescent="0.3">
      <c r="B21" s="116" t="s">
        <v>120</v>
      </c>
      <c r="C21" s="123">
        <v>132607</v>
      </c>
      <c r="D21" s="117">
        <v>0</v>
      </c>
      <c r="E21" s="117">
        <v>0</v>
      </c>
      <c r="F21" s="117">
        <v>0</v>
      </c>
      <c r="G21" s="117">
        <v>0</v>
      </c>
      <c r="H21" s="117">
        <v>0</v>
      </c>
      <c r="I21" s="117">
        <v>0</v>
      </c>
      <c r="J21" s="117">
        <v>0</v>
      </c>
      <c r="K21" s="117">
        <v>0</v>
      </c>
      <c r="L21" s="117">
        <v>0</v>
      </c>
      <c r="M21" s="117">
        <v>0</v>
      </c>
      <c r="N21" s="117">
        <v>272510</v>
      </c>
      <c r="O21" s="117">
        <v>18148</v>
      </c>
      <c r="P21" s="117">
        <v>0</v>
      </c>
      <c r="Q21" s="118">
        <v>386969</v>
      </c>
    </row>
    <row r="22" spans="2:19" ht="18.75" customHeight="1" x14ac:dyDescent="0.3">
      <c r="B22" s="116" t="s">
        <v>34</v>
      </c>
      <c r="C22" s="123">
        <v>0</v>
      </c>
      <c r="D22" s="117">
        <v>0</v>
      </c>
      <c r="E22" s="117">
        <v>0</v>
      </c>
      <c r="F22" s="117">
        <v>0</v>
      </c>
      <c r="G22" s="117">
        <v>0</v>
      </c>
      <c r="H22" s="117">
        <v>0</v>
      </c>
      <c r="I22" s="117">
        <v>0</v>
      </c>
      <c r="J22" s="117">
        <v>0</v>
      </c>
      <c r="K22" s="117">
        <v>0</v>
      </c>
      <c r="L22" s="117">
        <v>0</v>
      </c>
      <c r="M22" s="117">
        <v>0</v>
      </c>
      <c r="N22" s="117">
        <v>0</v>
      </c>
      <c r="O22" s="117">
        <v>0</v>
      </c>
      <c r="P22" s="117">
        <v>0</v>
      </c>
      <c r="Q22" s="118">
        <v>0</v>
      </c>
    </row>
    <row r="23" spans="2:19" ht="18.75" customHeight="1" x14ac:dyDescent="0.3">
      <c r="B23" s="116" t="s">
        <v>219</v>
      </c>
      <c r="C23" s="123">
        <v>0</v>
      </c>
      <c r="D23" s="117">
        <v>0</v>
      </c>
      <c r="E23" s="117">
        <v>0</v>
      </c>
      <c r="F23" s="117">
        <v>0</v>
      </c>
      <c r="G23" s="117">
        <v>0</v>
      </c>
      <c r="H23" s="117">
        <v>0</v>
      </c>
      <c r="I23" s="117">
        <v>0</v>
      </c>
      <c r="J23" s="117">
        <v>0</v>
      </c>
      <c r="K23" s="117">
        <v>0</v>
      </c>
      <c r="L23" s="117">
        <v>0</v>
      </c>
      <c r="M23" s="117">
        <v>0</v>
      </c>
      <c r="N23" s="117">
        <v>0</v>
      </c>
      <c r="O23" s="117">
        <v>0</v>
      </c>
      <c r="P23" s="117">
        <v>0</v>
      </c>
      <c r="Q23" s="118">
        <v>0</v>
      </c>
    </row>
    <row r="24" spans="2:19" ht="18.75" customHeight="1" x14ac:dyDescent="0.3">
      <c r="B24" s="116" t="s">
        <v>56</v>
      </c>
      <c r="C24" s="123">
        <v>300469</v>
      </c>
      <c r="D24" s="117">
        <v>0</v>
      </c>
      <c r="E24" s="117">
        <v>0</v>
      </c>
      <c r="F24" s="117">
        <v>0</v>
      </c>
      <c r="G24" s="117">
        <v>0</v>
      </c>
      <c r="H24" s="117">
        <v>0</v>
      </c>
      <c r="I24" s="117">
        <v>0</v>
      </c>
      <c r="J24" s="117">
        <v>0</v>
      </c>
      <c r="K24" s="117">
        <v>0</v>
      </c>
      <c r="L24" s="117">
        <v>0</v>
      </c>
      <c r="M24" s="117">
        <v>0</v>
      </c>
      <c r="N24" s="117">
        <v>-25668</v>
      </c>
      <c r="O24" s="117">
        <v>0</v>
      </c>
      <c r="P24" s="117">
        <v>0</v>
      </c>
      <c r="Q24" s="118">
        <v>274801</v>
      </c>
    </row>
    <row r="25" spans="2:19" ht="18.75" customHeight="1" x14ac:dyDescent="0.3">
      <c r="B25" s="116" t="s">
        <v>57</v>
      </c>
      <c r="C25" s="123">
        <v>0</v>
      </c>
      <c r="D25" s="117">
        <v>0</v>
      </c>
      <c r="E25" s="117">
        <v>0</v>
      </c>
      <c r="F25" s="117">
        <v>0</v>
      </c>
      <c r="G25" s="117">
        <v>0</v>
      </c>
      <c r="H25" s="117">
        <v>0</v>
      </c>
      <c r="I25" s="117">
        <v>0</v>
      </c>
      <c r="J25" s="117">
        <v>0</v>
      </c>
      <c r="K25" s="117">
        <v>0</v>
      </c>
      <c r="L25" s="117">
        <v>0</v>
      </c>
      <c r="M25" s="117">
        <v>0</v>
      </c>
      <c r="N25" s="117">
        <v>0</v>
      </c>
      <c r="O25" s="117">
        <v>0</v>
      </c>
      <c r="P25" s="117">
        <v>0</v>
      </c>
      <c r="Q25" s="118">
        <v>0</v>
      </c>
    </row>
    <row r="26" spans="2:19" ht="18.75" customHeight="1" x14ac:dyDescent="0.3">
      <c r="B26" s="116" t="s">
        <v>119</v>
      </c>
      <c r="C26" s="123">
        <v>0</v>
      </c>
      <c r="D26" s="117">
        <v>0</v>
      </c>
      <c r="E26" s="117">
        <v>0</v>
      </c>
      <c r="F26" s="117">
        <v>0</v>
      </c>
      <c r="G26" s="117">
        <v>0</v>
      </c>
      <c r="H26" s="117">
        <v>0</v>
      </c>
      <c r="I26" s="117">
        <v>0</v>
      </c>
      <c r="J26" s="117">
        <v>0</v>
      </c>
      <c r="K26" s="117">
        <v>0</v>
      </c>
      <c r="L26" s="117">
        <v>0</v>
      </c>
      <c r="M26" s="117">
        <v>0</v>
      </c>
      <c r="N26" s="117">
        <v>0</v>
      </c>
      <c r="O26" s="117">
        <v>0</v>
      </c>
      <c r="P26" s="117">
        <v>0</v>
      </c>
      <c r="Q26" s="118">
        <v>0</v>
      </c>
    </row>
    <row r="27" spans="2:19" ht="18.75" customHeight="1" x14ac:dyDescent="0.3">
      <c r="B27" s="116" t="s">
        <v>130</v>
      </c>
      <c r="C27" s="123">
        <v>0</v>
      </c>
      <c r="D27" s="117">
        <v>0</v>
      </c>
      <c r="E27" s="117">
        <v>0</v>
      </c>
      <c r="F27" s="117">
        <v>0</v>
      </c>
      <c r="G27" s="117">
        <v>0</v>
      </c>
      <c r="H27" s="117">
        <v>0</v>
      </c>
      <c r="I27" s="117">
        <v>0</v>
      </c>
      <c r="J27" s="117">
        <v>0</v>
      </c>
      <c r="K27" s="117">
        <v>0</v>
      </c>
      <c r="L27" s="117">
        <v>0</v>
      </c>
      <c r="M27" s="117">
        <v>0</v>
      </c>
      <c r="N27" s="117">
        <v>0</v>
      </c>
      <c r="O27" s="117">
        <v>0</v>
      </c>
      <c r="P27" s="117">
        <v>0</v>
      </c>
      <c r="Q27" s="118">
        <v>0</v>
      </c>
    </row>
    <row r="28" spans="2:19" ht="18.75" customHeight="1" x14ac:dyDescent="0.3">
      <c r="B28" s="116" t="s">
        <v>221</v>
      </c>
      <c r="C28" s="123">
        <v>0</v>
      </c>
      <c r="D28" s="117">
        <v>0</v>
      </c>
      <c r="E28" s="117">
        <v>0</v>
      </c>
      <c r="F28" s="117">
        <v>0</v>
      </c>
      <c r="G28" s="117">
        <v>0</v>
      </c>
      <c r="H28" s="117">
        <v>0</v>
      </c>
      <c r="I28" s="117">
        <v>0</v>
      </c>
      <c r="J28" s="117">
        <v>0</v>
      </c>
      <c r="K28" s="117">
        <v>0</v>
      </c>
      <c r="L28" s="117">
        <v>0</v>
      </c>
      <c r="M28" s="117">
        <v>0</v>
      </c>
      <c r="N28" s="117">
        <v>0</v>
      </c>
      <c r="O28" s="117">
        <v>0</v>
      </c>
      <c r="P28" s="117">
        <v>0</v>
      </c>
      <c r="Q28" s="118">
        <v>0</v>
      </c>
    </row>
    <row r="29" spans="2:19" ht="18.75" customHeight="1" x14ac:dyDescent="0.3">
      <c r="B29" s="116" t="s">
        <v>58</v>
      </c>
      <c r="C29" s="123">
        <v>231551</v>
      </c>
      <c r="D29" s="117">
        <v>19036</v>
      </c>
      <c r="E29" s="117">
        <v>19036</v>
      </c>
      <c r="F29" s="117">
        <v>0</v>
      </c>
      <c r="G29" s="117">
        <v>59128</v>
      </c>
      <c r="H29" s="117">
        <v>59128</v>
      </c>
      <c r="I29" s="117">
        <v>0</v>
      </c>
      <c r="J29" s="117">
        <v>0</v>
      </c>
      <c r="K29" s="117">
        <v>0</v>
      </c>
      <c r="L29" s="117">
        <v>1188</v>
      </c>
      <c r="M29" s="117">
        <v>1322</v>
      </c>
      <c r="N29" s="117">
        <v>1746</v>
      </c>
      <c r="O29" s="117">
        <v>0</v>
      </c>
      <c r="P29" s="117">
        <v>32255</v>
      </c>
      <c r="Q29" s="118">
        <v>158441</v>
      </c>
    </row>
    <row r="30" spans="2:19" ht="18.75" customHeight="1" x14ac:dyDescent="0.3">
      <c r="B30" s="116" t="s">
        <v>59</v>
      </c>
      <c r="C30" s="123">
        <v>0</v>
      </c>
      <c r="D30" s="117">
        <v>0</v>
      </c>
      <c r="E30" s="117">
        <v>0</v>
      </c>
      <c r="F30" s="117">
        <v>0</v>
      </c>
      <c r="G30" s="117">
        <v>0</v>
      </c>
      <c r="H30" s="117">
        <v>0</v>
      </c>
      <c r="I30" s="117">
        <v>0</v>
      </c>
      <c r="J30" s="117">
        <v>0</v>
      </c>
      <c r="K30" s="117">
        <v>0</v>
      </c>
      <c r="L30" s="117">
        <v>0</v>
      </c>
      <c r="M30" s="117">
        <v>0</v>
      </c>
      <c r="N30" s="117">
        <v>0</v>
      </c>
      <c r="O30" s="117">
        <v>0</v>
      </c>
      <c r="P30" s="117">
        <v>0</v>
      </c>
      <c r="Q30" s="118">
        <v>0</v>
      </c>
    </row>
    <row r="31" spans="2:19" ht="18.75" customHeight="1" x14ac:dyDescent="0.3">
      <c r="B31" s="119" t="s">
        <v>43</v>
      </c>
      <c r="C31" s="120">
        <f t="shared" ref="C31:Q31" si="0">SUM(C6:C30)</f>
        <v>1039028</v>
      </c>
      <c r="D31" s="120">
        <f t="shared" si="0"/>
        <v>261071</v>
      </c>
      <c r="E31" s="120">
        <f t="shared" si="0"/>
        <v>261071</v>
      </c>
      <c r="F31" s="120">
        <f t="shared" si="0"/>
        <v>0</v>
      </c>
      <c r="G31" s="120">
        <f t="shared" si="0"/>
        <v>59128</v>
      </c>
      <c r="H31" s="120">
        <f t="shared" si="0"/>
        <v>59128</v>
      </c>
      <c r="I31" s="120">
        <f t="shared" si="0"/>
        <v>0</v>
      </c>
      <c r="J31" s="120">
        <f t="shared" si="0"/>
        <v>0</v>
      </c>
      <c r="K31" s="120">
        <f t="shared" si="0"/>
        <v>0</v>
      </c>
      <c r="L31" s="120">
        <f t="shared" si="0"/>
        <v>1188</v>
      </c>
      <c r="M31" s="120">
        <f t="shared" si="0"/>
        <v>4508</v>
      </c>
      <c r="N31" s="120">
        <f t="shared" si="0"/>
        <v>266239</v>
      </c>
      <c r="O31" s="120">
        <f t="shared" si="0"/>
        <v>18199</v>
      </c>
      <c r="P31" s="120">
        <f t="shared" si="0"/>
        <v>46669</v>
      </c>
      <c r="Q31" s="120">
        <f t="shared" si="0"/>
        <v>1436648</v>
      </c>
      <c r="R31" s="121"/>
      <c r="S31" s="121"/>
    </row>
    <row r="32" spans="2:19" ht="18.75" customHeight="1" x14ac:dyDescent="0.3">
      <c r="B32" s="314" t="s">
        <v>44</v>
      </c>
      <c r="C32" s="315"/>
      <c r="D32" s="315"/>
      <c r="E32" s="315"/>
      <c r="F32" s="315"/>
      <c r="G32" s="315"/>
      <c r="H32" s="315"/>
      <c r="I32" s="315"/>
      <c r="J32" s="315"/>
      <c r="K32" s="315"/>
      <c r="L32" s="315"/>
      <c r="M32" s="315"/>
      <c r="N32" s="315"/>
      <c r="O32" s="315"/>
      <c r="P32" s="315"/>
      <c r="Q32" s="316"/>
      <c r="R32" s="121"/>
    </row>
    <row r="33" spans="2:17" ht="18.75" customHeight="1" x14ac:dyDescent="0.3">
      <c r="B33" s="116" t="s">
        <v>45</v>
      </c>
      <c r="C33" s="117">
        <v>0</v>
      </c>
      <c r="D33" s="117">
        <v>0</v>
      </c>
      <c r="E33" s="117">
        <v>0</v>
      </c>
      <c r="F33" s="117">
        <v>0</v>
      </c>
      <c r="G33" s="117">
        <v>0</v>
      </c>
      <c r="H33" s="117">
        <v>0</v>
      </c>
      <c r="I33" s="117">
        <v>0</v>
      </c>
      <c r="J33" s="117">
        <v>0</v>
      </c>
      <c r="K33" s="117">
        <v>0</v>
      </c>
      <c r="L33" s="117">
        <v>0</v>
      </c>
      <c r="M33" s="117">
        <v>0</v>
      </c>
      <c r="N33" s="117">
        <v>0</v>
      </c>
      <c r="O33" s="117">
        <v>0</v>
      </c>
      <c r="P33" s="117">
        <v>0</v>
      </c>
      <c r="Q33" s="118">
        <v>0</v>
      </c>
    </row>
    <row r="34" spans="2:17" ht="18.75" customHeight="1" x14ac:dyDescent="0.3">
      <c r="B34" s="116" t="s">
        <v>74</v>
      </c>
      <c r="C34" s="117">
        <v>0</v>
      </c>
      <c r="D34" s="117">
        <v>0</v>
      </c>
      <c r="E34" s="117">
        <v>0</v>
      </c>
      <c r="F34" s="117">
        <v>0</v>
      </c>
      <c r="G34" s="117">
        <v>0</v>
      </c>
      <c r="H34" s="117">
        <v>0</v>
      </c>
      <c r="I34" s="117">
        <v>0</v>
      </c>
      <c r="J34" s="117">
        <v>0</v>
      </c>
      <c r="K34" s="117">
        <v>0</v>
      </c>
      <c r="L34" s="117">
        <v>0</v>
      </c>
      <c r="M34" s="117">
        <v>0</v>
      </c>
      <c r="N34" s="117">
        <v>0</v>
      </c>
      <c r="O34" s="117">
        <v>0</v>
      </c>
      <c r="P34" s="117">
        <v>0</v>
      </c>
      <c r="Q34" s="118">
        <v>0</v>
      </c>
    </row>
    <row r="35" spans="2:17" ht="18.75" customHeight="1" x14ac:dyDescent="0.3">
      <c r="B35" s="116" t="s">
        <v>46</v>
      </c>
      <c r="C35" s="117">
        <v>0</v>
      </c>
      <c r="D35" s="117">
        <v>0</v>
      </c>
      <c r="E35" s="117">
        <v>0</v>
      </c>
      <c r="F35" s="117">
        <v>0</v>
      </c>
      <c r="G35" s="117">
        <v>0</v>
      </c>
      <c r="H35" s="117">
        <v>0</v>
      </c>
      <c r="I35" s="117">
        <v>0</v>
      </c>
      <c r="J35" s="117">
        <v>0</v>
      </c>
      <c r="K35" s="117">
        <v>0</v>
      </c>
      <c r="L35" s="117">
        <v>0</v>
      </c>
      <c r="M35" s="117">
        <v>0</v>
      </c>
      <c r="N35" s="117">
        <v>0</v>
      </c>
      <c r="O35" s="117">
        <v>0</v>
      </c>
      <c r="P35" s="117">
        <v>0</v>
      </c>
      <c r="Q35" s="118">
        <v>0</v>
      </c>
    </row>
    <row r="36" spans="2:17" ht="18.75" customHeight="1" x14ac:dyDescent="0.3">
      <c r="B36" s="119" t="s">
        <v>43</v>
      </c>
      <c r="C36" s="120">
        <f>SUM(C33:C35)</f>
        <v>0</v>
      </c>
      <c r="D36" s="120">
        <f t="shared" ref="D36:Q36" si="1">SUM(D33:D35)</f>
        <v>0</v>
      </c>
      <c r="E36" s="120">
        <f t="shared" si="1"/>
        <v>0</v>
      </c>
      <c r="F36" s="120">
        <f t="shared" si="1"/>
        <v>0</v>
      </c>
      <c r="G36" s="120">
        <f t="shared" si="1"/>
        <v>0</v>
      </c>
      <c r="H36" s="120">
        <f t="shared" si="1"/>
        <v>0</v>
      </c>
      <c r="I36" s="120">
        <f t="shared" si="1"/>
        <v>0</v>
      </c>
      <c r="J36" s="120">
        <f t="shared" si="1"/>
        <v>0</v>
      </c>
      <c r="K36" s="120">
        <f t="shared" si="1"/>
        <v>0</v>
      </c>
      <c r="L36" s="120">
        <f t="shared" si="1"/>
        <v>0</v>
      </c>
      <c r="M36" s="120">
        <f t="shared" si="1"/>
        <v>0</v>
      </c>
      <c r="N36" s="120">
        <f t="shared" si="1"/>
        <v>0</v>
      </c>
      <c r="O36" s="120">
        <f t="shared" si="1"/>
        <v>0</v>
      </c>
      <c r="P36" s="120">
        <f t="shared" si="1"/>
        <v>0</v>
      </c>
      <c r="Q36" s="120">
        <f t="shared" si="1"/>
        <v>0</v>
      </c>
    </row>
    <row r="37" spans="2:17" ht="18.75" customHeight="1" x14ac:dyDescent="0.3">
      <c r="B37" s="317" t="s">
        <v>48</v>
      </c>
      <c r="C37" s="317"/>
      <c r="D37" s="317"/>
      <c r="E37" s="317"/>
      <c r="F37" s="317"/>
      <c r="G37" s="317"/>
      <c r="H37" s="317"/>
      <c r="I37" s="317"/>
      <c r="J37" s="317"/>
      <c r="K37" s="317"/>
      <c r="L37" s="317"/>
      <c r="M37" s="317"/>
      <c r="N37" s="317"/>
      <c r="O37" s="317"/>
      <c r="P37" s="317"/>
      <c r="Q37" s="317"/>
    </row>
    <row r="38" spans="2:17" ht="21.75" customHeight="1" x14ac:dyDescent="0.3">
      <c r="C38" s="122"/>
      <c r="D38" s="122"/>
      <c r="E38" s="122"/>
      <c r="F38" s="122"/>
      <c r="G38" s="122"/>
      <c r="H38" s="122"/>
      <c r="I38" s="122"/>
      <c r="J38" s="122"/>
      <c r="K38" s="122"/>
      <c r="L38" s="122"/>
      <c r="M38" s="122"/>
      <c r="N38" s="122"/>
      <c r="O38" s="122"/>
      <c r="P38" s="122"/>
      <c r="Q38" s="122"/>
    </row>
    <row r="39" spans="2:17" ht="21.75" customHeight="1" x14ac:dyDescent="0.3">
      <c r="C39" s="122"/>
      <c r="D39" s="122"/>
      <c r="E39" s="122"/>
      <c r="F39" s="122"/>
      <c r="G39" s="122"/>
      <c r="H39" s="122"/>
      <c r="I39" s="122"/>
      <c r="J39" s="122"/>
      <c r="K39" s="122"/>
      <c r="L39" s="122"/>
      <c r="M39" s="122"/>
      <c r="N39" s="122"/>
      <c r="O39" s="122"/>
      <c r="P39" s="122"/>
      <c r="Q39" s="122"/>
    </row>
  </sheetData>
  <mergeCells count="4">
    <mergeCell ref="B3:Q3"/>
    <mergeCell ref="B5:Q5"/>
    <mergeCell ref="B32:Q32"/>
    <mergeCell ref="B37:Q3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7"/>
  <sheetViews>
    <sheetView showGridLines="0" zoomScale="80" zoomScaleNormal="80" workbookViewId="0"/>
  </sheetViews>
  <sheetFormatPr defaultColWidth="15.54296875" defaultRowHeight="14" x14ac:dyDescent="0.3"/>
  <cols>
    <col min="1" max="1" width="15.54296875" style="2"/>
    <col min="2" max="2" width="44.54296875" style="2" customWidth="1"/>
    <col min="3" max="16" width="20.453125" style="2" customWidth="1"/>
    <col min="17" max="17" width="20.453125" style="6" customWidth="1"/>
    <col min="18" max="16384" width="15.54296875" style="2"/>
  </cols>
  <sheetData>
    <row r="2" spans="2:17" ht="8.25" customHeight="1" x14ac:dyDescent="0.3"/>
    <row r="3" spans="2:17" ht="26.25" customHeight="1" x14ac:dyDescent="0.3">
      <c r="B3" s="312" t="s">
        <v>255</v>
      </c>
      <c r="C3" s="312"/>
      <c r="D3" s="312"/>
      <c r="E3" s="312"/>
      <c r="F3" s="312"/>
      <c r="G3" s="312"/>
      <c r="H3" s="312"/>
      <c r="I3" s="312"/>
      <c r="J3" s="312"/>
      <c r="K3" s="312"/>
      <c r="L3" s="312"/>
      <c r="M3" s="312"/>
      <c r="N3" s="312"/>
      <c r="O3" s="312"/>
      <c r="P3" s="312"/>
      <c r="Q3" s="312"/>
    </row>
    <row r="4" spans="2:17" s="13" customFormat="1" ht="28" x14ac:dyDescent="0.3">
      <c r="B4" s="48" t="s">
        <v>0</v>
      </c>
      <c r="C4" s="50" t="s">
        <v>61</v>
      </c>
      <c r="D4" s="50" t="s">
        <v>62</v>
      </c>
      <c r="E4" s="50" t="s">
        <v>63</v>
      </c>
      <c r="F4" s="50" t="s">
        <v>64</v>
      </c>
      <c r="G4" s="50" t="s">
        <v>65</v>
      </c>
      <c r="H4" s="50" t="s">
        <v>81</v>
      </c>
      <c r="I4" s="90" t="s">
        <v>66</v>
      </c>
      <c r="J4" s="50" t="s">
        <v>67</v>
      </c>
      <c r="K4" s="50" t="s">
        <v>68</v>
      </c>
      <c r="L4" s="50" t="s">
        <v>69</v>
      </c>
      <c r="M4" s="50" t="s">
        <v>70</v>
      </c>
      <c r="N4" s="50" t="s">
        <v>2</v>
      </c>
      <c r="O4" s="50" t="s">
        <v>71</v>
      </c>
      <c r="P4" s="50" t="s">
        <v>72</v>
      </c>
      <c r="Q4" s="50" t="s">
        <v>73</v>
      </c>
    </row>
    <row r="5" spans="2:17" ht="33.75" customHeight="1" x14ac:dyDescent="0.3">
      <c r="B5" s="305" t="s">
        <v>16</v>
      </c>
      <c r="C5" s="306"/>
      <c r="D5" s="306"/>
      <c r="E5" s="306"/>
      <c r="F5" s="306"/>
      <c r="G5" s="306"/>
      <c r="H5" s="306"/>
      <c r="I5" s="306"/>
      <c r="J5" s="306"/>
      <c r="K5" s="306"/>
      <c r="L5" s="306"/>
      <c r="M5" s="306"/>
      <c r="N5" s="306"/>
      <c r="O5" s="306"/>
      <c r="P5" s="306"/>
      <c r="Q5" s="307"/>
    </row>
    <row r="6" spans="2:17" ht="27.75" customHeight="1" x14ac:dyDescent="0.3">
      <c r="B6" s="7" t="s">
        <v>205</v>
      </c>
      <c r="C6" s="96">
        <v>0</v>
      </c>
      <c r="D6" s="96">
        <v>0</v>
      </c>
      <c r="E6" s="96">
        <v>0</v>
      </c>
      <c r="F6" s="96">
        <v>0</v>
      </c>
      <c r="G6" s="96">
        <v>0</v>
      </c>
      <c r="H6" s="96">
        <v>0</v>
      </c>
      <c r="I6" s="96">
        <v>0</v>
      </c>
      <c r="J6" s="96">
        <v>0</v>
      </c>
      <c r="K6" s="96">
        <v>0</v>
      </c>
      <c r="L6" s="96">
        <v>0</v>
      </c>
      <c r="M6" s="96">
        <v>0</v>
      </c>
      <c r="N6" s="96">
        <v>0</v>
      </c>
      <c r="O6" s="96">
        <v>0</v>
      </c>
      <c r="P6" s="96">
        <v>0</v>
      </c>
      <c r="Q6" s="97">
        <v>0</v>
      </c>
    </row>
    <row r="7" spans="2:17" ht="27.75" customHeight="1" x14ac:dyDescent="0.3">
      <c r="B7" s="4" t="s">
        <v>49</v>
      </c>
      <c r="C7" s="96">
        <v>0</v>
      </c>
      <c r="D7" s="96">
        <v>0</v>
      </c>
      <c r="E7" s="96">
        <v>0</v>
      </c>
      <c r="F7" s="96">
        <v>0</v>
      </c>
      <c r="G7" s="96">
        <v>0</v>
      </c>
      <c r="H7" s="96">
        <v>0</v>
      </c>
      <c r="I7" s="96">
        <v>0</v>
      </c>
      <c r="J7" s="96">
        <v>0</v>
      </c>
      <c r="K7" s="96">
        <v>0</v>
      </c>
      <c r="L7" s="96">
        <v>0</v>
      </c>
      <c r="M7" s="96">
        <v>0</v>
      </c>
      <c r="N7" s="96">
        <v>0</v>
      </c>
      <c r="O7" s="96">
        <v>0</v>
      </c>
      <c r="P7" s="96">
        <v>0</v>
      </c>
      <c r="Q7" s="97">
        <v>0</v>
      </c>
    </row>
    <row r="8" spans="2:17" ht="27.75" customHeight="1" x14ac:dyDescent="0.3">
      <c r="B8" s="4" t="s">
        <v>129</v>
      </c>
      <c r="C8" s="96">
        <v>0</v>
      </c>
      <c r="D8" s="96">
        <v>0</v>
      </c>
      <c r="E8" s="96">
        <v>0</v>
      </c>
      <c r="F8" s="96">
        <v>0</v>
      </c>
      <c r="G8" s="96">
        <v>0</v>
      </c>
      <c r="H8" s="96">
        <v>0</v>
      </c>
      <c r="I8" s="96">
        <v>0</v>
      </c>
      <c r="J8" s="96">
        <v>0</v>
      </c>
      <c r="K8" s="96">
        <v>0</v>
      </c>
      <c r="L8" s="96">
        <v>0</v>
      </c>
      <c r="M8" s="96">
        <v>0</v>
      </c>
      <c r="N8" s="96">
        <v>0</v>
      </c>
      <c r="O8" s="96">
        <v>0</v>
      </c>
      <c r="P8" s="96">
        <v>0</v>
      </c>
      <c r="Q8" s="97">
        <v>0</v>
      </c>
    </row>
    <row r="9" spans="2:17" ht="27.75" customHeight="1" x14ac:dyDescent="0.3">
      <c r="B9" s="4" t="s">
        <v>223</v>
      </c>
      <c r="C9" s="96">
        <v>0</v>
      </c>
      <c r="D9" s="96">
        <v>0</v>
      </c>
      <c r="E9" s="96">
        <v>0</v>
      </c>
      <c r="F9" s="96">
        <v>0</v>
      </c>
      <c r="G9" s="96">
        <v>0</v>
      </c>
      <c r="H9" s="96">
        <v>0</v>
      </c>
      <c r="I9" s="96">
        <v>0</v>
      </c>
      <c r="J9" s="96">
        <v>0</v>
      </c>
      <c r="K9" s="96">
        <v>0</v>
      </c>
      <c r="L9" s="96">
        <v>0</v>
      </c>
      <c r="M9" s="96">
        <v>0</v>
      </c>
      <c r="N9" s="96">
        <v>0</v>
      </c>
      <c r="O9" s="96">
        <v>0</v>
      </c>
      <c r="P9" s="96">
        <v>0</v>
      </c>
      <c r="Q9" s="97">
        <v>0</v>
      </c>
    </row>
    <row r="10" spans="2:17" ht="27.75" customHeight="1" x14ac:dyDescent="0.3">
      <c r="B10" s="4" t="s">
        <v>50</v>
      </c>
      <c r="C10" s="96">
        <v>0</v>
      </c>
      <c r="D10" s="96">
        <v>0</v>
      </c>
      <c r="E10" s="96">
        <v>0</v>
      </c>
      <c r="F10" s="96">
        <v>0</v>
      </c>
      <c r="G10" s="96">
        <v>0</v>
      </c>
      <c r="H10" s="96">
        <v>0</v>
      </c>
      <c r="I10" s="96">
        <v>0</v>
      </c>
      <c r="J10" s="96">
        <v>0</v>
      </c>
      <c r="K10" s="96">
        <v>0</v>
      </c>
      <c r="L10" s="96">
        <v>0</v>
      </c>
      <c r="M10" s="96">
        <v>0</v>
      </c>
      <c r="N10" s="96">
        <v>0</v>
      </c>
      <c r="O10" s="96">
        <v>0</v>
      </c>
      <c r="P10" s="96">
        <v>0</v>
      </c>
      <c r="Q10" s="97">
        <v>0</v>
      </c>
    </row>
    <row r="11" spans="2:17" ht="27.75" customHeight="1" x14ac:dyDescent="0.3">
      <c r="B11" s="4" t="s">
        <v>51</v>
      </c>
      <c r="C11" s="96">
        <v>0</v>
      </c>
      <c r="D11" s="96">
        <v>0</v>
      </c>
      <c r="E11" s="96">
        <v>0</v>
      </c>
      <c r="F11" s="96">
        <v>0</v>
      </c>
      <c r="G11" s="96">
        <v>0</v>
      </c>
      <c r="H11" s="96">
        <v>0</v>
      </c>
      <c r="I11" s="96">
        <v>0</v>
      </c>
      <c r="J11" s="96">
        <v>0</v>
      </c>
      <c r="K11" s="96">
        <v>0</v>
      </c>
      <c r="L11" s="96">
        <v>0</v>
      </c>
      <c r="M11" s="96">
        <v>0</v>
      </c>
      <c r="N11" s="96">
        <v>0</v>
      </c>
      <c r="O11" s="96">
        <v>0</v>
      </c>
      <c r="P11" s="96">
        <v>0</v>
      </c>
      <c r="Q11" s="97">
        <v>0</v>
      </c>
    </row>
    <row r="12" spans="2:17" ht="27.75" customHeight="1" x14ac:dyDescent="0.3">
      <c r="B12" s="4" t="s">
        <v>22</v>
      </c>
      <c r="C12" s="96">
        <v>0</v>
      </c>
      <c r="D12" s="96">
        <v>0</v>
      </c>
      <c r="E12" s="96">
        <v>0</v>
      </c>
      <c r="F12" s="96">
        <v>0</v>
      </c>
      <c r="G12" s="96">
        <v>0</v>
      </c>
      <c r="H12" s="96">
        <v>0</v>
      </c>
      <c r="I12" s="96">
        <v>0</v>
      </c>
      <c r="J12" s="96">
        <v>0</v>
      </c>
      <c r="K12" s="96">
        <v>0</v>
      </c>
      <c r="L12" s="96">
        <v>0</v>
      </c>
      <c r="M12" s="96">
        <v>0</v>
      </c>
      <c r="N12" s="96">
        <v>0</v>
      </c>
      <c r="O12" s="96">
        <v>0</v>
      </c>
      <c r="P12" s="96">
        <v>0</v>
      </c>
      <c r="Q12" s="97">
        <v>0</v>
      </c>
    </row>
    <row r="13" spans="2:17" ht="27.75" customHeight="1" x14ac:dyDescent="0.3">
      <c r="B13" s="4" t="s">
        <v>218</v>
      </c>
      <c r="C13" s="96">
        <v>0</v>
      </c>
      <c r="D13" s="96">
        <v>0</v>
      </c>
      <c r="E13" s="96">
        <v>0</v>
      </c>
      <c r="F13" s="96">
        <v>0</v>
      </c>
      <c r="G13" s="96">
        <v>0</v>
      </c>
      <c r="H13" s="96">
        <v>0</v>
      </c>
      <c r="I13" s="96">
        <v>0</v>
      </c>
      <c r="J13" s="96">
        <v>0</v>
      </c>
      <c r="K13" s="96">
        <v>0</v>
      </c>
      <c r="L13" s="96">
        <v>0</v>
      </c>
      <c r="M13" s="96">
        <v>0</v>
      </c>
      <c r="N13" s="96">
        <v>0</v>
      </c>
      <c r="O13" s="96">
        <v>0</v>
      </c>
      <c r="P13" s="96">
        <v>0</v>
      </c>
      <c r="Q13" s="97">
        <v>0</v>
      </c>
    </row>
    <row r="14" spans="2:17" ht="27.75" customHeight="1" x14ac:dyDescent="0.3">
      <c r="B14" s="4" t="s">
        <v>52</v>
      </c>
      <c r="C14" s="96">
        <v>0</v>
      </c>
      <c r="D14" s="96">
        <v>0</v>
      </c>
      <c r="E14" s="96">
        <v>0</v>
      </c>
      <c r="F14" s="96">
        <v>0</v>
      </c>
      <c r="G14" s="96">
        <v>0</v>
      </c>
      <c r="H14" s="96">
        <v>0</v>
      </c>
      <c r="I14" s="96">
        <v>0</v>
      </c>
      <c r="J14" s="96">
        <v>0</v>
      </c>
      <c r="K14" s="96">
        <v>0</v>
      </c>
      <c r="L14" s="96">
        <v>0</v>
      </c>
      <c r="M14" s="96">
        <v>0</v>
      </c>
      <c r="N14" s="96">
        <v>0</v>
      </c>
      <c r="O14" s="96">
        <v>0</v>
      </c>
      <c r="P14" s="96">
        <v>0</v>
      </c>
      <c r="Q14" s="97">
        <v>0</v>
      </c>
    </row>
    <row r="15" spans="2:17" ht="27.75" customHeight="1" x14ac:dyDescent="0.3">
      <c r="B15" s="4" t="s">
        <v>207</v>
      </c>
      <c r="C15" s="96">
        <v>0</v>
      </c>
      <c r="D15" s="96">
        <v>0</v>
      </c>
      <c r="E15" s="96">
        <v>0</v>
      </c>
      <c r="F15" s="96">
        <v>0</v>
      </c>
      <c r="G15" s="96">
        <v>0</v>
      </c>
      <c r="H15" s="96">
        <v>0</v>
      </c>
      <c r="I15" s="96">
        <v>0</v>
      </c>
      <c r="J15" s="96">
        <v>0</v>
      </c>
      <c r="K15" s="96">
        <v>0</v>
      </c>
      <c r="L15" s="96">
        <v>0</v>
      </c>
      <c r="M15" s="96">
        <v>0</v>
      </c>
      <c r="N15" s="96">
        <v>0</v>
      </c>
      <c r="O15" s="96">
        <v>0</v>
      </c>
      <c r="P15" s="96">
        <v>0</v>
      </c>
      <c r="Q15" s="97">
        <v>0</v>
      </c>
    </row>
    <row r="16" spans="2:17" ht="27.75" customHeight="1" x14ac:dyDescent="0.3">
      <c r="B16" s="4" t="s">
        <v>53</v>
      </c>
      <c r="C16" s="96">
        <v>0</v>
      </c>
      <c r="D16" s="96">
        <v>0</v>
      </c>
      <c r="E16" s="96">
        <v>0</v>
      </c>
      <c r="F16" s="96">
        <v>0</v>
      </c>
      <c r="G16" s="96">
        <v>0</v>
      </c>
      <c r="H16" s="96">
        <v>0</v>
      </c>
      <c r="I16" s="96">
        <v>0</v>
      </c>
      <c r="J16" s="96">
        <v>0</v>
      </c>
      <c r="K16" s="96">
        <v>0</v>
      </c>
      <c r="L16" s="96">
        <v>0</v>
      </c>
      <c r="M16" s="96">
        <v>0</v>
      </c>
      <c r="N16" s="96">
        <v>0</v>
      </c>
      <c r="O16" s="96">
        <v>0</v>
      </c>
      <c r="P16" s="96">
        <v>0</v>
      </c>
      <c r="Q16" s="97">
        <v>0</v>
      </c>
    </row>
    <row r="17" spans="2:17" ht="27.75" customHeight="1" x14ac:dyDescent="0.3">
      <c r="B17" s="4" t="s">
        <v>54</v>
      </c>
      <c r="C17" s="96">
        <v>0</v>
      </c>
      <c r="D17" s="96">
        <v>0</v>
      </c>
      <c r="E17" s="96">
        <v>0</v>
      </c>
      <c r="F17" s="96">
        <v>0</v>
      </c>
      <c r="G17" s="96">
        <v>0</v>
      </c>
      <c r="H17" s="96">
        <v>0</v>
      </c>
      <c r="I17" s="96">
        <v>0</v>
      </c>
      <c r="J17" s="96">
        <v>0</v>
      </c>
      <c r="K17" s="96">
        <v>0</v>
      </c>
      <c r="L17" s="96">
        <v>0</v>
      </c>
      <c r="M17" s="96">
        <v>0</v>
      </c>
      <c r="N17" s="96">
        <v>0</v>
      </c>
      <c r="O17" s="96">
        <v>0</v>
      </c>
      <c r="P17" s="96">
        <v>0</v>
      </c>
      <c r="Q17" s="97">
        <v>0</v>
      </c>
    </row>
    <row r="18" spans="2:17" ht="27.75" customHeight="1" x14ac:dyDescent="0.3">
      <c r="B18" s="4" t="s">
        <v>55</v>
      </c>
      <c r="C18" s="96">
        <v>0</v>
      </c>
      <c r="D18" s="96">
        <v>0</v>
      </c>
      <c r="E18" s="96">
        <v>0</v>
      </c>
      <c r="F18" s="96">
        <v>0</v>
      </c>
      <c r="G18" s="96">
        <v>0</v>
      </c>
      <c r="H18" s="96">
        <v>0</v>
      </c>
      <c r="I18" s="96">
        <v>0</v>
      </c>
      <c r="J18" s="96">
        <v>0</v>
      </c>
      <c r="K18" s="96">
        <v>0</v>
      </c>
      <c r="L18" s="96">
        <v>0</v>
      </c>
      <c r="M18" s="96">
        <v>0</v>
      </c>
      <c r="N18" s="96">
        <v>0</v>
      </c>
      <c r="O18" s="96">
        <v>0</v>
      </c>
      <c r="P18" s="96">
        <v>0</v>
      </c>
      <c r="Q18" s="97">
        <v>0</v>
      </c>
    </row>
    <row r="19" spans="2:17" ht="27.75" customHeight="1" x14ac:dyDescent="0.3">
      <c r="B19" s="4" t="s">
        <v>117</v>
      </c>
      <c r="C19" s="96">
        <v>0</v>
      </c>
      <c r="D19" s="96">
        <v>0</v>
      </c>
      <c r="E19" s="96">
        <v>0</v>
      </c>
      <c r="F19" s="96">
        <v>0</v>
      </c>
      <c r="G19" s="96">
        <v>0</v>
      </c>
      <c r="H19" s="96">
        <v>0</v>
      </c>
      <c r="I19" s="96">
        <v>0</v>
      </c>
      <c r="J19" s="96">
        <v>0</v>
      </c>
      <c r="K19" s="96">
        <v>0</v>
      </c>
      <c r="L19" s="96">
        <v>0</v>
      </c>
      <c r="M19" s="96">
        <v>0</v>
      </c>
      <c r="N19" s="96">
        <v>0</v>
      </c>
      <c r="O19" s="96">
        <v>0</v>
      </c>
      <c r="P19" s="96">
        <v>0</v>
      </c>
      <c r="Q19" s="97">
        <v>0</v>
      </c>
    </row>
    <row r="20" spans="2:17" ht="27.75" customHeight="1" x14ac:dyDescent="0.3">
      <c r="B20" s="4" t="s">
        <v>202</v>
      </c>
      <c r="C20" s="96">
        <v>0</v>
      </c>
      <c r="D20" s="96">
        <v>0</v>
      </c>
      <c r="E20" s="96">
        <v>0</v>
      </c>
      <c r="F20" s="96">
        <v>0</v>
      </c>
      <c r="G20" s="96">
        <v>0</v>
      </c>
      <c r="H20" s="96">
        <v>0</v>
      </c>
      <c r="I20" s="96">
        <v>0</v>
      </c>
      <c r="J20" s="96">
        <v>0</v>
      </c>
      <c r="K20" s="96">
        <v>0</v>
      </c>
      <c r="L20" s="96">
        <v>0</v>
      </c>
      <c r="M20" s="96">
        <v>0</v>
      </c>
      <c r="N20" s="96">
        <v>0</v>
      </c>
      <c r="O20" s="96">
        <v>0</v>
      </c>
      <c r="P20" s="96">
        <v>0</v>
      </c>
      <c r="Q20" s="97">
        <v>0</v>
      </c>
    </row>
    <row r="21" spans="2:17" ht="27.75" customHeight="1" x14ac:dyDescent="0.3">
      <c r="B21" s="4" t="s">
        <v>120</v>
      </c>
      <c r="C21" s="96">
        <v>0</v>
      </c>
      <c r="D21" s="96">
        <v>0</v>
      </c>
      <c r="E21" s="96">
        <v>0</v>
      </c>
      <c r="F21" s="96">
        <v>0</v>
      </c>
      <c r="G21" s="96">
        <v>0</v>
      </c>
      <c r="H21" s="96">
        <v>0</v>
      </c>
      <c r="I21" s="96">
        <v>0</v>
      </c>
      <c r="J21" s="96">
        <v>0</v>
      </c>
      <c r="K21" s="96">
        <v>0</v>
      </c>
      <c r="L21" s="96">
        <v>0</v>
      </c>
      <c r="M21" s="96">
        <v>0</v>
      </c>
      <c r="N21" s="96">
        <v>0</v>
      </c>
      <c r="O21" s="96">
        <v>0</v>
      </c>
      <c r="P21" s="96">
        <v>0</v>
      </c>
      <c r="Q21" s="97">
        <v>0</v>
      </c>
    </row>
    <row r="22" spans="2:17" ht="27.75" customHeight="1" x14ac:dyDescent="0.3">
      <c r="B22" s="85" t="s">
        <v>34</v>
      </c>
      <c r="C22" s="96">
        <v>0</v>
      </c>
      <c r="D22" s="96">
        <v>0</v>
      </c>
      <c r="E22" s="96">
        <v>0</v>
      </c>
      <c r="F22" s="96">
        <v>0</v>
      </c>
      <c r="G22" s="96">
        <v>0</v>
      </c>
      <c r="H22" s="96">
        <v>0</v>
      </c>
      <c r="I22" s="96">
        <v>0</v>
      </c>
      <c r="J22" s="96">
        <v>0</v>
      </c>
      <c r="K22" s="96">
        <v>0</v>
      </c>
      <c r="L22" s="96">
        <v>0</v>
      </c>
      <c r="M22" s="96">
        <v>0</v>
      </c>
      <c r="N22" s="96">
        <v>0</v>
      </c>
      <c r="O22" s="96">
        <v>0</v>
      </c>
      <c r="P22" s="96">
        <v>0</v>
      </c>
      <c r="Q22" s="97">
        <v>0</v>
      </c>
    </row>
    <row r="23" spans="2:17" ht="27.75" customHeight="1" x14ac:dyDescent="0.3">
      <c r="B23" s="85" t="s">
        <v>219</v>
      </c>
      <c r="C23" s="96">
        <v>0</v>
      </c>
      <c r="D23" s="96">
        <v>0</v>
      </c>
      <c r="E23" s="96">
        <v>0</v>
      </c>
      <c r="F23" s="96">
        <v>0</v>
      </c>
      <c r="G23" s="96">
        <v>0</v>
      </c>
      <c r="H23" s="96">
        <v>0</v>
      </c>
      <c r="I23" s="96">
        <v>0</v>
      </c>
      <c r="J23" s="96">
        <v>0</v>
      </c>
      <c r="K23" s="96">
        <v>0</v>
      </c>
      <c r="L23" s="96">
        <v>0</v>
      </c>
      <c r="M23" s="96">
        <v>0</v>
      </c>
      <c r="N23" s="96">
        <v>0</v>
      </c>
      <c r="O23" s="96">
        <v>0</v>
      </c>
      <c r="P23" s="96">
        <v>0</v>
      </c>
      <c r="Q23" s="97">
        <v>0</v>
      </c>
    </row>
    <row r="24" spans="2:17" ht="27.75" customHeight="1" x14ac:dyDescent="0.3">
      <c r="B24" s="4" t="s">
        <v>56</v>
      </c>
      <c r="C24" s="96">
        <v>0</v>
      </c>
      <c r="D24" s="96">
        <v>0</v>
      </c>
      <c r="E24" s="96">
        <v>0</v>
      </c>
      <c r="F24" s="96">
        <v>0</v>
      </c>
      <c r="G24" s="96">
        <v>0</v>
      </c>
      <c r="H24" s="96">
        <v>0</v>
      </c>
      <c r="I24" s="96">
        <v>0</v>
      </c>
      <c r="J24" s="96">
        <v>0</v>
      </c>
      <c r="K24" s="96">
        <v>0</v>
      </c>
      <c r="L24" s="96">
        <v>0</v>
      </c>
      <c r="M24" s="96">
        <v>0</v>
      </c>
      <c r="N24" s="96">
        <v>0</v>
      </c>
      <c r="O24" s="96">
        <v>0</v>
      </c>
      <c r="P24" s="96">
        <v>0</v>
      </c>
      <c r="Q24" s="97">
        <v>0</v>
      </c>
    </row>
    <row r="25" spans="2:17" ht="27.75" customHeight="1" x14ac:dyDescent="0.3">
      <c r="B25" s="4" t="s">
        <v>57</v>
      </c>
      <c r="C25" s="96">
        <v>0</v>
      </c>
      <c r="D25" s="96">
        <v>0</v>
      </c>
      <c r="E25" s="96">
        <v>0</v>
      </c>
      <c r="F25" s="96">
        <v>0</v>
      </c>
      <c r="G25" s="96">
        <v>0</v>
      </c>
      <c r="H25" s="96">
        <v>0</v>
      </c>
      <c r="I25" s="96">
        <v>0</v>
      </c>
      <c r="J25" s="96">
        <v>0</v>
      </c>
      <c r="K25" s="96">
        <v>0</v>
      </c>
      <c r="L25" s="96">
        <v>0</v>
      </c>
      <c r="M25" s="96">
        <v>0</v>
      </c>
      <c r="N25" s="96">
        <v>0</v>
      </c>
      <c r="O25" s="96">
        <v>0</v>
      </c>
      <c r="P25" s="96">
        <v>0</v>
      </c>
      <c r="Q25" s="97">
        <v>0</v>
      </c>
    </row>
    <row r="26" spans="2:17" ht="27.75" customHeight="1" x14ac:dyDescent="0.3">
      <c r="B26" s="4" t="s">
        <v>119</v>
      </c>
      <c r="C26" s="96">
        <v>0</v>
      </c>
      <c r="D26" s="96">
        <v>0</v>
      </c>
      <c r="E26" s="96">
        <v>0</v>
      </c>
      <c r="F26" s="96">
        <v>0</v>
      </c>
      <c r="G26" s="96">
        <v>0</v>
      </c>
      <c r="H26" s="96">
        <v>0</v>
      </c>
      <c r="I26" s="96">
        <v>0</v>
      </c>
      <c r="J26" s="96">
        <v>0</v>
      </c>
      <c r="K26" s="96">
        <v>0</v>
      </c>
      <c r="L26" s="96">
        <v>0</v>
      </c>
      <c r="M26" s="96">
        <v>0</v>
      </c>
      <c r="N26" s="96">
        <v>0</v>
      </c>
      <c r="O26" s="96">
        <v>0</v>
      </c>
      <c r="P26" s="96">
        <v>0</v>
      </c>
      <c r="Q26" s="97">
        <v>0</v>
      </c>
    </row>
    <row r="27" spans="2:17" ht="27.75" customHeight="1" x14ac:dyDescent="0.3">
      <c r="B27" s="4" t="s">
        <v>130</v>
      </c>
      <c r="C27" s="96">
        <v>0</v>
      </c>
      <c r="D27" s="96">
        <v>0</v>
      </c>
      <c r="E27" s="96">
        <v>0</v>
      </c>
      <c r="F27" s="96">
        <v>0</v>
      </c>
      <c r="G27" s="96">
        <v>0</v>
      </c>
      <c r="H27" s="96">
        <v>0</v>
      </c>
      <c r="I27" s="96">
        <v>0</v>
      </c>
      <c r="J27" s="96">
        <v>0</v>
      </c>
      <c r="K27" s="96">
        <v>0</v>
      </c>
      <c r="L27" s="96">
        <v>0</v>
      </c>
      <c r="M27" s="96">
        <v>0</v>
      </c>
      <c r="N27" s="96">
        <v>0</v>
      </c>
      <c r="O27" s="96">
        <v>0</v>
      </c>
      <c r="P27" s="96">
        <v>0</v>
      </c>
      <c r="Q27" s="97">
        <v>0</v>
      </c>
    </row>
    <row r="28" spans="2:17" ht="27.75" customHeight="1" x14ac:dyDescent="0.3">
      <c r="B28" s="4" t="s">
        <v>221</v>
      </c>
      <c r="C28" s="96"/>
      <c r="D28" s="96"/>
      <c r="E28" s="96"/>
      <c r="F28" s="96"/>
      <c r="G28" s="96"/>
      <c r="H28" s="96"/>
      <c r="I28" s="96"/>
      <c r="J28" s="96"/>
      <c r="K28" s="96"/>
      <c r="L28" s="96"/>
      <c r="M28" s="96"/>
      <c r="N28" s="96"/>
      <c r="O28" s="96"/>
      <c r="P28" s="96"/>
      <c r="Q28" s="97"/>
    </row>
    <row r="29" spans="2:17" ht="27.75" customHeight="1" x14ac:dyDescent="0.3">
      <c r="B29" s="4" t="s">
        <v>58</v>
      </c>
      <c r="C29" s="96">
        <v>0</v>
      </c>
      <c r="D29" s="96">
        <v>0</v>
      </c>
      <c r="E29" s="96">
        <v>0</v>
      </c>
      <c r="F29" s="96">
        <v>0</v>
      </c>
      <c r="G29" s="96">
        <v>0</v>
      </c>
      <c r="H29" s="96">
        <v>0</v>
      </c>
      <c r="I29" s="96">
        <v>0</v>
      </c>
      <c r="J29" s="96">
        <v>0</v>
      </c>
      <c r="K29" s="96">
        <v>0</v>
      </c>
      <c r="L29" s="96">
        <v>0</v>
      </c>
      <c r="M29" s="96">
        <v>0</v>
      </c>
      <c r="N29" s="96">
        <v>0</v>
      </c>
      <c r="O29" s="96">
        <v>0</v>
      </c>
      <c r="P29" s="96">
        <v>0</v>
      </c>
      <c r="Q29" s="97">
        <v>0</v>
      </c>
    </row>
    <row r="30" spans="2:17" ht="27.75" customHeight="1" x14ac:dyDescent="0.3">
      <c r="B30" s="4" t="s">
        <v>59</v>
      </c>
      <c r="C30" s="96">
        <v>0</v>
      </c>
      <c r="D30" s="96">
        <v>0</v>
      </c>
      <c r="E30" s="96">
        <v>0</v>
      </c>
      <c r="F30" s="96">
        <v>0</v>
      </c>
      <c r="G30" s="96">
        <v>0</v>
      </c>
      <c r="H30" s="96">
        <v>0</v>
      </c>
      <c r="I30" s="96">
        <v>0</v>
      </c>
      <c r="J30" s="96">
        <v>0</v>
      </c>
      <c r="K30" s="96">
        <v>0</v>
      </c>
      <c r="L30" s="96">
        <v>0</v>
      </c>
      <c r="M30" s="96">
        <v>0</v>
      </c>
      <c r="N30" s="96">
        <v>0</v>
      </c>
      <c r="O30" s="96">
        <v>0</v>
      </c>
      <c r="P30" s="96">
        <v>0</v>
      </c>
      <c r="Q30" s="97">
        <v>0</v>
      </c>
    </row>
    <row r="31" spans="2:17" ht="27.75" customHeight="1" x14ac:dyDescent="0.3">
      <c r="B31" s="42" t="s">
        <v>43</v>
      </c>
      <c r="C31" s="98">
        <f t="shared" ref="C31:Q31" si="0">SUM(C6:C30)</f>
        <v>0</v>
      </c>
      <c r="D31" s="98">
        <f t="shared" si="0"/>
        <v>0</v>
      </c>
      <c r="E31" s="98">
        <f t="shared" si="0"/>
        <v>0</v>
      </c>
      <c r="F31" s="98">
        <f t="shared" si="0"/>
        <v>0</v>
      </c>
      <c r="G31" s="98">
        <f t="shared" si="0"/>
        <v>0</v>
      </c>
      <c r="H31" s="98">
        <f t="shared" si="0"/>
        <v>0</v>
      </c>
      <c r="I31" s="98">
        <f t="shared" si="0"/>
        <v>0</v>
      </c>
      <c r="J31" s="98">
        <f t="shared" si="0"/>
        <v>0</v>
      </c>
      <c r="K31" s="98">
        <f t="shared" si="0"/>
        <v>0</v>
      </c>
      <c r="L31" s="98">
        <f t="shared" si="0"/>
        <v>0</v>
      </c>
      <c r="M31" s="98">
        <f t="shared" si="0"/>
        <v>0</v>
      </c>
      <c r="N31" s="98">
        <f t="shared" si="0"/>
        <v>0</v>
      </c>
      <c r="O31" s="98">
        <f t="shared" si="0"/>
        <v>0</v>
      </c>
      <c r="P31" s="98">
        <f t="shared" si="0"/>
        <v>0</v>
      </c>
      <c r="Q31" s="98">
        <f t="shared" si="0"/>
        <v>0</v>
      </c>
    </row>
    <row r="32" spans="2:17" ht="27.75" customHeight="1" x14ac:dyDescent="0.3">
      <c r="B32" s="305" t="s">
        <v>44</v>
      </c>
      <c r="C32" s="306"/>
      <c r="D32" s="306"/>
      <c r="E32" s="306"/>
      <c r="F32" s="306"/>
      <c r="G32" s="306"/>
      <c r="H32" s="306"/>
      <c r="I32" s="306"/>
      <c r="J32" s="306"/>
      <c r="K32" s="306"/>
      <c r="L32" s="306"/>
      <c r="M32" s="306"/>
      <c r="N32" s="306"/>
      <c r="O32" s="306"/>
      <c r="P32" s="306"/>
      <c r="Q32" s="307"/>
    </row>
    <row r="33" spans="2:17" ht="27.75" customHeight="1" x14ac:dyDescent="0.3">
      <c r="B33" s="4" t="s">
        <v>45</v>
      </c>
      <c r="C33" s="96">
        <v>0</v>
      </c>
      <c r="D33" s="96">
        <v>0</v>
      </c>
      <c r="E33" s="96">
        <v>0</v>
      </c>
      <c r="F33" s="96">
        <v>0</v>
      </c>
      <c r="G33" s="96">
        <v>0</v>
      </c>
      <c r="H33" s="96">
        <v>0</v>
      </c>
      <c r="I33" s="96">
        <v>0</v>
      </c>
      <c r="J33" s="96">
        <v>0</v>
      </c>
      <c r="K33" s="96">
        <v>0</v>
      </c>
      <c r="L33" s="96">
        <v>0</v>
      </c>
      <c r="M33" s="96">
        <v>0</v>
      </c>
      <c r="N33" s="96">
        <v>0</v>
      </c>
      <c r="O33" s="96">
        <v>0</v>
      </c>
      <c r="P33" s="96">
        <v>0</v>
      </c>
      <c r="Q33" s="96">
        <v>0</v>
      </c>
    </row>
    <row r="34" spans="2:17" ht="27.75" customHeight="1" x14ac:dyDescent="0.3">
      <c r="B34" s="4" t="s">
        <v>74</v>
      </c>
      <c r="C34" s="96">
        <v>0</v>
      </c>
      <c r="D34" s="96">
        <v>0</v>
      </c>
      <c r="E34" s="96">
        <v>0</v>
      </c>
      <c r="F34" s="96">
        <v>0</v>
      </c>
      <c r="G34" s="96">
        <v>0</v>
      </c>
      <c r="H34" s="96">
        <v>0</v>
      </c>
      <c r="I34" s="96">
        <v>0</v>
      </c>
      <c r="J34" s="96">
        <v>0</v>
      </c>
      <c r="K34" s="96">
        <v>0</v>
      </c>
      <c r="L34" s="96">
        <v>0</v>
      </c>
      <c r="M34" s="96">
        <v>0</v>
      </c>
      <c r="N34" s="96">
        <v>0</v>
      </c>
      <c r="O34" s="96">
        <v>0</v>
      </c>
      <c r="P34" s="96">
        <v>0</v>
      </c>
      <c r="Q34" s="96">
        <v>0</v>
      </c>
    </row>
    <row r="35" spans="2:17" ht="27.75" customHeight="1" x14ac:dyDescent="0.3">
      <c r="B35" s="4" t="s">
        <v>46</v>
      </c>
      <c r="C35" s="96">
        <v>0</v>
      </c>
      <c r="D35" s="96">
        <v>0</v>
      </c>
      <c r="E35" s="96">
        <v>0</v>
      </c>
      <c r="F35" s="96">
        <v>0</v>
      </c>
      <c r="G35" s="96">
        <v>0</v>
      </c>
      <c r="H35" s="96">
        <v>0</v>
      </c>
      <c r="I35" s="96">
        <v>0</v>
      </c>
      <c r="J35" s="96">
        <v>0</v>
      </c>
      <c r="K35" s="96">
        <v>0</v>
      </c>
      <c r="L35" s="96">
        <v>0</v>
      </c>
      <c r="M35" s="96">
        <v>0</v>
      </c>
      <c r="N35" s="96">
        <v>0</v>
      </c>
      <c r="O35" s="96">
        <v>0</v>
      </c>
      <c r="P35" s="96">
        <v>0</v>
      </c>
      <c r="Q35" s="96">
        <v>0</v>
      </c>
    </row>
    <row r="36" spans="2:17" ht="27.75" customHeight="1" x14ac:dyDescent="0.3">
      <c r="B36" s="42" t="s">
        <v>43</v>
      </c>
      <c r="C36" s="98">
        <f>SUM(C33:C35)</f>
        <v>0</v>
      </c>
      <c r="D36" s="98">
        <f t="shared" ref="D36:Q36" si="1">SUM(D33:D35)</f>
        <v>0</v>
      </c>
      <c r="E36" s="98">
        <f t="shared" si="1"/>
        <v>0</v>
      </c>
      <c r="F36" s="98">
        <f t="shared" si="1"/>
        <v>0</v>
      </c>
      <c r="G36" s="98">
        <f t="shared" si="1"/>
        <v>0</v>
      </c>
      <c r="H36" s="98">
        <f t="shared" si="1"/>
        <v>0</v>
      </c>
      <c r="I36" s="98">
        <f t="shared" si="1"/>
        <v>0</v>
      </c>
      <c r="J36" s="98">
        <f t="shared" si="1"/>
        <v>0</v>
      </c>
      <c r="K36" s="98">
        <f t="shared" si="1"/>
        <v>0</v>
      </c>
      <c r="L36" s="98">
        <f t="shared" si="1"/>
        <v>0</v>
      </c>
      <c r="M36" s="98">
        <f t="shared" si="1"/>
        <v>0</v>
      </c>
      <c r="N36" s="98">
        <f t="shared" si="1"/>
        <v>0</v>
      </c>
      <c r="O36" s="98">
        <f t="shared" si="1"/>
        <v>0</v>
      </c>
      <c r="P36" s="98">
        <f t="shared" si="1"/>
        <v>0</v>
      </c>
      <c r="Q36" s="98">
        <f t="shared" si="1"/>
        <v>0</v>
      </c>
    </row>
    <row r="37" spans="2:17" x14ac:dyDescent="0.3">
      <c r="B37" s="308" t="s">
        <v>48</v>
      </c>
      <c r="C37" s="308"/>
      <c r="D37" s="308"/>
      <c r="E37" s="308"/>
      <c r="F37" s="308"/>
      <c r="G37" s="308"/>
      <c r="H37" s="308"/>
      <c r="I37" s="308"/>
      <c r="J37" s="308"/>
      <c r="K37" s="308"/>
      <c r="L37" s="308"/>
      <c r="M37" s="308"/>
      <c r="N37" s="308"/>
      <c r="O37" s="308"/>
      <c r="P37" s="308"/>
      <c r="Q37" s="308"/>
    </row>
  </sheetData>
  <sheetProtection algorithmName="SHA-512" hashValue="2BTtNYxrndBHd9OT0lyCoStH9RrZ4xxwDsb6c77A8HpDJ3e6TZoCdrNBriKPocapa1ZgSffdGbAWE6XlKA9N4w==" saltValue="N1T/R8mbjzjYlWQELOL/Kg=="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8"/>
  <sheetViews>
    <sheetView showGridLines="0" topLeftCell="A26" zoomScale="80" zoomScaleNormal="80" workbookViewId="0">
      <selection activeCell="C27" sqref="C27"/>
    </sheetView>
  </sheetViews>
  <sheetFormatPr defaultColWidth="9.453125" defaultRowHeight="18.75" customHeight="1" x14ac:dyDescent="0.35"/>
  <cols>
    <col min="1" max="1" width="15.453125" customWidth="1"/>
    <col min="2" max="2" width="45.453125" bestFit="1" customWidth="1"/>
    <col min="3" max="16" width="20.453125" customWidth="1"/>
    <col min="17" max="17" width="20.453125" style="1" customWidth="1"/>
  </cols>
  <sheetData>
    <row r="2" spans="2:17" ht="18.75" customHeight="1" x14ac:dyDescent="0.35">
      <c r="B2" s="2"/>
      <c r="C2" s="2"/>
      <c r="D2" s="2"/>
      <c r="E2" s="2"/>
      <c r="F2" s="2"/>
      <c r="G2" s="2"/>
      <c r="H2" s="2"/>
      <c r="I2" s="2"/>
      <c r="J2" s="2"/>
      <c r="K2" s="2"/>
      <c r="L2" s="2"/>
      <c r="M2" s="2"/>
      <c r="N2" s="2"/>
      <c r="O2" s="2"/>
      <c r="P2" s="2"/>
      <c r="Q2" s="6"/>
    </row>
    <row r="3" spans="2:17" ht="26.25" customHeight="1" x14ac:dyDescent="0.35">
      <c r="B3" s="312" t="s">
        <v>278</v>
      </c>
      <c r="C3" s="312"/>
      <c r="D3" s="312"/>
      <c r="E3" s="312"/>
      <c r="F3" s="312"/>
      <c r="G3" s="312"/>
      <c r="H3" s="312"/>
      <c r="I3" s="312"/>
      <c r="J3" s="312"/>
      <c r="K3" s="312"/>
      <c r="L3" s="312"/>
      <c r="M3" s="312"/>
      <c r="N3" s="312"/>
      <c r="O3" s="312"/>
      <c r="P3" s="312"/>
      <c r="Q3" s="312"/>
    </row>
    <row r="4" spans="2:17" s="65" customFormat="1" ht="28.5" x14ac:dyDescent="0.35">
      <c r="B4" s="48" t="s">
        <v>0</v>
      </c>
      <c r="C4" s="50" t="s">
        <v>61</v>
      </c>
      <c r="D4" s="50" t="s">
        <v>62</v>
      </c>
      <c r="E4" s="50" t="s">
        <v>63</v>
      </c>
      <c r="F4" s="50" t="s">
        <v>64</v>
      </c>
      <c r="G4" s="50" t="s">
        <v>65</v>
      </c>
      <c r="H4" s="50" t="s">
        <v>81</v>
      </c>
      <c r="I4" s="50" t="s">
        <v>66</v>
      </c>
      <c r="J4" s="50" t="s">
        <v>67</v>
      </c>
      <c r="K4" s="50" t="s">
        <v>68</v>
      </c>
      <c r="L4" s="50" t="s">
        <v>69</v>
      </c>
      <c r="M4" s="50" t="s">
        <v>70</v>
      </c>
      <c r="N4" s="50" t="s">
        <v>2</v>
      </c>
      <c r="O4" s="50" t="s">
        <v>71</v>
      </c>
      <c r="P4" s="50" t="s">
        <v>72</v>
      </c>
      <c r="Q4" s="50" t="s">
        <v>73</v>
      </c>
    </row>
    <row r="5" spans="2:17" ht="32.25" customHeight="1" x14ac:dyDescent="0.35">
      <c r="B5" s="309" t="s">
        <v>16</v>
      </c>
      <c r="C5" s="310"/>
      <c r="D5" s="310"/>
      <c r="E5" s="310"/>
      <c r="F5" s="310"/>
      <c r="G5" s="310"/>
      <c r="H5" s="310"/>
      <c r="I5" s="310"/>
      <c r="J5" s="310"/>
      <c r="K5" s="310"/>
      <c r="L5" s="310"/>
      <c r="M5" s="310"/>
      <c r="N5" s="310"/>
      <c r="O5" s="310"/>
      <c r="P5" s="310"/>
      <c r="Q5" s="311"/>
    </row>
    <row r="6" spans="2:17" ht="32.25" customHeight="1" x14ac:dyDescent="0.35">
      <c r="B6" s="7" t="s">
        <v>205</v>
      </c>
      <c r="C6" s="51">
        <f>+'APPENDIX 11'!C6+'APPENDIX 12'!C6</f>
        <v>0</v>
      </c>
      <c r="D6" s="51">
        <f>+'APPENDIX 11'!D6+'APPENDIX 12'!D6</f>
        <v>0</v>
      </c>
      <c r="E6" s="51">
        <f>+'APPENDIX 11'!E6+'APPENDIX 12'!E6</f>
        <v>0</v>
      </c>
      <c r="F6" s="51">
        <f>+'APPENDIX 11'!F6+'APPENDIX 12'!F6</f>
        <v>0</v>
      </c>
      <c r="G6" s="51">
        <f>+'APPENDIX 11'!G6+'APPENDIX 12'!G6</f>
        <v>0</v>
      </c>
      <c r="H6" s="51">
        <f>+'APPENDIX 11'!H6+'APPENDIX 12'!H6</f>
        <v>0</v>
      </c>
      <c r="I6" s="51">
        <f>+'APPENDIX 11'!I6+'APPENDIX 12'!I6</f>
        <v>0</v>
      </c>
      <c r="J6" s="51">
        <f>+'APPENDIX 11'!J6+'APPENDIX 12'!J6</f>
        <v>0</v>
      </c>
      <c r="K6" s="51">
        <f>+'APPENDIX 11'!K6+'APPENDIX 12'!K6</f>
        <v>0</v>
      </c>
      <c r="L6" s="51">
        <f>+'APPENDIX 11'!L6+'APPENDIX 12'!L6</f>
        <v>0</v>
      </c>
      <c r="M6" s="51">
        <f>+'APPENDIX 11'!M6+'APPENDIX 12'!M6</f>
        <v>0</v>
      </c>
      <c r="N6" s="51">
        <f>+'APPENDIX 11'!N6+'APPENDIX 12'!N6</f>
        <v>0</v>
      </c>
      <c r="O6" s="51">
        <f>+'APPENDIX 11'!O6+'APPENDIX 12'!O6</f>
        <v>0</v>
      </c>
      <c r="P6" s="51">
        <f>+'APPENDIX 11'!P6+'APPENDIX 12'!P6</f>
        <v>0</v>
      </c>
      <c r="Q6" s="72">
        <f>+'APPENDIX 11'!Q6+'APPENDIX 12'!Q6</f>
        <v>0</v>
      </c>
    </row>
    <row r="7" spans="2:17" ht="32.25" customHeight="1" x14ac:dyDescent="0.35">
      <c r="B7" s="4" t="s">
        <v>49</v>
      </c>
      <c r="C7" s="51">
        <f>+'APPENDIX 11'!C7+'APPENDIX 12'!C7</f>
        <v>7058238</v>
      </c>
      <c r="D7" s="51">
        <f>+'APPENDIX 11'!D7+'APPENDIX 12'!D7</f>
        <v>991241</v>
      </c>
      <c r="E7" s="51">
        <f>+'APPENDIX 11'!E7+'APPENDIX 12'!E7</f>
        <v>991241</v>
      </c>
      <c r="F7" s="51">
        <f>+'APPENDIX 11'!F7+'APPENDIX 12'!F7</f>
        <v>0</v>
      </c>
      <c r="G7" s="51">
        <f>+'APPENDIX 11'!G7+'APPENDIX 12'!G7</f>
        <v>832877</v>
      </c>
      <c r="H7" s="51">
        <f>+'APPENDIX 11'!H7+'APPENDIX 12'!H7</f>
        <v>832877</v>
      </c>
      <c r="I7" s="51">
        <f>+'APPENDIX 11'!I7+'APPENDIX 12'!I7</f>
        <v>0</v>
      </c>
      <c r="J7" s="51">
        <f>+'APPENDIX 11'!J7+'APPENDIX 12'!J7</f>
        <v>0</v>
      </c>
      <c r="K7" s="51">
        <f>+'APPENDIX 11'!K7+'APPENDIX 12'!K7</f>
        <v>0</v>
      </c>
      <c r="L7" s="51">
        <f>+'APPENDIX 11'!L7+'APPENDIX 12'!L7</f>
        <v>23397</v>
      </c>
      <c r="M7" s="51">
        <f>+'APPENDIX 11'!M7+'APPENDIX 12'!M7</f>
        <v>30532</v>
      </c>
      <c r="N7" s="51">
        <f>+'APPENDIX 11'!N7+'APPENDIX 12'!N7</f>
        <v>604072</v>
      </c>
      <c r="O7" s="51">
        <f>+'APPENDIX 11'!O7+'APPENDIX 12'!O7</f>
        <v>13170</v>
      </c>
      <c r="P7" s="51">
        <f>+'APPENDIX 11'!P7+'APPENDIX 12'!P7</f>
        <v>0</v>
      </c>
      <c r="Q7" s="72">
        <f>+'APPENDIX 11'!Q7+'APPENDIX 12'!Q7</f>
        <v>7753576</v>
      </c>
    </row>
    <row r="8" spans="2:17" ht="32.25" customHeight="1" x14ac:dyDescent="0.35">
      <c r="B8" s="4" t="s">
        <v>129</v>
      </c>
      <c r="C8" s="51">
        <f>+'APPENDIX 11'!C8+'APPENDIX 12'!C8</f>
        <v>57535728</v>
      </c>
      <c r="D8" s="51">
        <f>+'APPENDIX 11'!D8+'APPENDIX 12'!D8</f>
        <v>8719212</v>
      </c>
      <c r="E8" s="51">
        <f>+'APPENDIX 11'!E8+'APPENDIX 12'!E8</f>
        <v>8719212</v>
      </c>
      <c r="F8" s="51">
        <f>+'APPENDIX 11'!F8+'APPENDIX 12'!F8</f>
        <v>0</v>
      </c>
      <c r="G8" s="51">
        <f>+'APPENDIX 11'!G8+'APPENDIX 12'!G8</f>
        <v>7370117</v>
      </c>
      <c r="H8" s="51">
        <f>+'APPENDIX 11'!H8+'APPENDIX 12'!H8</f>
        <v>7370117</v>
      </c>
      <c r="I8" s="51">
        <f>+'APPENDIX 11'!I8+'APPENDIX 12'!I8</f>
        <v>0</v>
      </c>
      <c r="J8" s="51">
        <f>+'APPENDIX 11'!J8+'APPENDIX 12'!J8</f>
        <v>0</v>
      </c>
      <c r="K8" s="51">
        <f>+'APPENDIX 11'!K8+'APPENDIX 12'!K8</f>
        <v>0</v>
      </c>
      <c r="L8" s="51">
        <f>+'APPENDIX 11'!L8+'APPENDIX 12'!L8</f>
        <v>72318</v>
      </c>
      <c r="M8" s="51">
        <f>+'APPENDIX 11'!M8+'APPENDIX 12'!M8</f>
        <v>486211</v>
      </c>
      <c r="N8" s="51">
        <f>+'APPENDIX 11'!N8+'APPENDIX 12'!N8</f>
        <v>2661220</v>
      </c>
      <c r="O8" s="51">
        <f>+'APPENDIX 11'!O8+'APPENDIX 12'!O8</f>
        <v>71739</v>
      </c>
      <c r="P8" s="51">
        <f>+'APPENDIX 11'!P8+'APPENDIX 12'!P8</f>
        <v>581057</v>
      </c>
      <c r="Q8" s="72">
        <f>+'APPENDIX 11'!Q8+'APPENDIX 12'!Q8</f>
        <v>60334717</v>
      </c>
    </row>
    <row r="9" spans="2:17" ht="32.25" customHeight="1" x14ac:dyDescent="0.35">
      <c r="B9" s="4" t="s">
        <v>223</v>
      </c>
      <c r="C9" s="51">
        <f>+'APPENDIX 11'!C9+'APPENDIX 12'!C9</f>
        <v>0</v>
      </c>
      <c r="D9" s="51">
        <f>+'APPENDIX 11'!D9+'APPENDIX 12'!D9</f>
        <v>0</v>
      </c>
      <c r="E9" s="51">
        <f>+'APPENDIX 11'!E9+'APPENDIX 12'!E9</f>
        <v>0</v>
      </c>
      <c r="F9" s="51">
        <f>+'APPENDIX 11'!F9+'APPENDIX 12'!F9</f>
        <v>0</v>
      </c>
      <c r="G9" s="51">
        <f>+'APPENDIX 11'!G9+'APPENDIX 12'!G9</f>
        <v>0</v>
      </c>
      <c r="H9" s="51">
        <f>+'APPENDIX 11'!H9+'APPENDIX 12'!H9</f>
        <v>0</v>
      </c>
      <c r="I9" s="51">
        <f>+'APPENDIX 11'!I9+'APPENDIX 12'!I9</f>
        <v>0</v>
      </c>
      <c r="J9" s="51">
        <f>+'APPENDIX 11'!J9+'APPENDIX 12'!J9</f>
        <v>0</v>
      </c>
      <c r="K9" s="51">
        <f>+'APPENDIX 11'!K9+'APPENDIX 12'!K9</f>
        <v>0</v>
      </c>
      <c r="L9" s="51">
        <f>+'APPENDIX 11'!L9+'APPENDIX 12'!L9</f>
        <v>0</v>
      </c>
      <c r="M9" s="51">
        <f>+'APPENDIX 11'!M9+'APPENDIX 12'!M9</f>
        <v>0</v>
      </c>
      <c r="N9" s="51">
        <f>+'APPENDIX 11'!N9+'APPENDIX 12'!N9</f>
        <v>0</v>
      </c>
      <c r="O9" s="51">
        <f>+'APPENDIX 11'!O9+'APPENDIX 12'!O9</f>
        <v>0</v>
      </c>
      <c r="P9" s="51">
        <f>+'APPENDIX 11'!P9+'APPENDIX 12'!P9</f>
        <v>0</v>
      </c>
      <c r="Q9" s="72">
        <f>+'APPENDIX 11'!Q9+'APPENDIX 12'!Q9</f>
        <v>0</v>
      </c>
    </row>
    <row r="10" spans="2:17" ht="32.25" customHeight="1" x14ac:dyDescent="0.35">
      <c r="B10" s="4" t="s">
        <v>50</v>
      </c>
      <c r="C10" s="51">
        <f>+'APPENDIX 11'!C10+'APPENDIX 12'!C10</f>
        <v>0</v>
      </c>
      <c r="D10" s="51">
        <f>+'APPENDIX 11'!D10+'APPENDIX 12'!D10</f>
        <v>0</v>
      </c>
      <c r="E10" s="51">
        <f>+'APPENDIX 11'!E10+'APPENDIX 12'!E10</f>
        <v>0</v>
      </c>
      <c r="F10" s="51">
        <f>+'APPENDIX 11'!F10+'APPENDIX 12'!F10</f>
        <v>0</v>
      </c>
      <c r="G10" s="51">
        <f>+'APPENDIX 11'!G10+'APPENDIX 12'!G10</f>
        <v>0</v>
      </c>
      <c r="H10" s="51">
        <f>+'APPENDIX 11'!H10+'APPENDIX 12'!H10</f>
        <v>0</v>
      </c>
      <c r="I10" s="51">
        <f>+'APPENDIX 11'!I10+'APPENDIX 12'!I10</f>
        <v>0</v>
      </c>
      <c r="J10" s="51">
        <f>+'APPENDIX 11'!J10+'APPENDIX 12'!J10</f>
        <v>0</v>
      </c>
      <c r="K10" s="51">
        <f>+'APPENDIX 11'!K10+'APPENDIX 12'!K10</f>
        <v>0</v>
      </c>
      <c r="L10" s="51">
        <f>+'APPENDIX 11'!L10+'APPENDIX 12'!L10</f>
        <v>0</v>
      </c>
      <c r="M10" s="51">
        <f>+'APPENDIX 11'!M10+'APPENDIX 12'!M10</f>
        <v>0</v>
      </c>
      <c r="N10" s="51">
        <f>+'APPENDIX 11'!N10+'APPENDIX 12'!N10</f>
        <v>0</v>
      </c>
      <c r="O10" s="51">
        <f>+'APPENDIX 11'!O10+'APPENDIX 12'!O10</f>
        <v>0</v>
      </c>
      <c r="P10" s="51">
        <f>+'APPENDIX 11'!P10+'APPENDIX 12'!P10</f>
        <v>0</v>
      </c>
      <c r="Q10" s="72">
        <f>+'APPENDIX 11'!Q10+'APPENDIX 12'!Q10</f>
        <v>0</v>
      </c>
    </row>
    <row r="11" spans="2:17" ht="32.25" customHeight="1" x14ac:dyDescent="0.35">
      <c r="B11" s="4" t="s">
        <v>51</v>
      </c>
      <c r="C11" s="51">
        <f>+'APPENDIX 11'!C11+'APPENDIX 12'!C11</f>
        <v>6955319</v>
      </c>
      <c r="D11" s="51">
        <f>+'APPENDIX 11'!D11+'APPENDIX 12'!D11</f>
        <v>1494771</v>
      </c>
      <c r="E11" s="51">
        <f>+'APPENDIX 11'!E11+'APPENDIX 12'!E11</f>
        <v>1494771</v>
      </c>
      <c r="F11" s="51">
        <f>+'APPENDIX 11'!F11+'APPENDIX 12'!F11</f>
        <v>0</v>
      </c>
      <c r="G11" s="51">
        <f>+'APPENDIX 11'!G11+'APPENDIX 12'!G11</f>
        <v>0</v>
      </c>
      <c r="H11" s="51">
        <f>+'APPENDIX 11'!H11+'APPENDIX 12'!H11</f>
        <v>0</v>
      </c>
      <c r="I11" s="51">
        <f>+'APPENDIX 11'!I11+'APPENDIX 12'!I11</f>
        <v>0</v>
      </c>
      <c r="J11" s="51">
        <f>+'APPENDIX 11'!J11+'APPENDIX 12'!J11</f>
        <v>0</v>
      </c>
      <c r="K11" s="51">
        <f>+'APPENDIX 11'!K11+'APPENDIX 12'!K11</f>
        <v>0</v>
      </c>
      <c r="L11" s="51">
        <f>+'APPENDIX 11'!L11+'APPENDIX 12'!L11</f>
        <v>22841</v>
      </c>
      <c r="M11" s="51">
        <f>+'APPENDIX 11'!M11+'APPENDIX 12'!M11</f>
        <v>56761</v>
      </c>
      <c r="N11" s="51">
        <f>+'APPENDIX 11'!N11+'APPENDIX 12'!N11</f>
        <v>104500</v>
      </c>
      <c r="O11" s="51">
        <f>+'APPENDIX 11'!O11+'APPENDIX 12'!O11</f>
        <v>0</v>
      </c>
      <c r="P11" s="51">
        <f>+'APPENDIX 11'!P11+'APPENDIX 12'!P11</f>
        <v>0</v>
      </c>
      <c r="Q11" s="72">
        <f>+'APPENDIX 11'!Q11+'APPENDIX 12'!Q11</f>
        <v>8474988</v>
      </c>
    </row>
    <row r="12" spans="2:17" ht="32.25" customHeight="1" x14ac:dyDescent="0.35">
      <c r="B12" s="4" t="s">
        <v>22</v>
      </c>
      <c r="C12" s="51">
        <f>+'APPENDIX 11'!C12+'APPENDIX 12'!C12</f>
        <v>0</v>
      </c>
      <c r="D12" s="51">
        <f>+'APPENDIX 11'!D12+'APPENDIX 12'!D12</f>
        <v>0</v>
      </c>
      <c r="E12" s="51">
        <f>+'APPENDIX 11'!E12+'APPENDIX 12'!E12</f>
        <v>0</v>
      </c>
      <c r="F12" s="51">
        <f>+'APPENDIX 11'!F12+'APPENDIX 12'!F12</f>
        <v>0</v>
      </c>
      <c r="G12" s="51">
        <f>+'APPENDIX 11'!G12+'APPENDIX 12'!G12</f>
        <v>0</v>
      </c>
      <c r="H12" s="51">
        <f>+'APPENDIX 11'!H12+'APPENDIX 12'!H12</f>
        <v>0</v>
      </c>
      <c r="I12" s="51">
        <f>+'APPENDIX 11'!I12+'APPENDIX 12'!I12</f>
        <v>0</v>
      </c>
      <c r="J12" s="51">
        <f>+'APPENDIX 11'!J12+'APPENDIX 12'!J12</f>
        <v>0</v>
      </c>
      <c r="K12" s="51">
        <f>+'APPENDIX 11'!K12+'APPENDIX 12'!K12</f>
        <v>0</v>
      </c>
      <c r="L12" s="51">
        <f>+'APPENDIX 11'!L12+'APPENDIX 12'!L12</f>
        <v>0</v>
      </c>
      <c r="M12" s="51">
        <f>+'APPENDIX 11'!M12+'APPENDIX 12'!M12</f>
        <v>0</v>
      </c>
      <c r="N12" s="51">
        <f>+'APPENDIX 11'!N12+'APPENDIX 12'!N12</f>
        <v>0</v>
      </c>
      <c r="O12" s="51">
        <f>+'APPENDIX 11'!O12+'APPENDIX 12'!O12</f>
        <v>0</v>
      </c>
      <c r="P12" s="51">
        <f>+'APPENDIX 11'!P12+'APPENDIX 12'!P12</f>
        <v>0</v>
      </c>
      <c r="Q12" s="72">
        <f>+'APPENDIX 11'!Q12+'APPENDIX 12'!Q12</f>
        <v>0</v>
      </c>
    </row>
    <row r="13" spans="2:17" ht="32.25" customHeight="1" x14ac:dyDescent="0.35">
      <c r="B13" s="4" t="s">
        <v>218</v>
      </c>
      <c r="C13" s="51">
        <f>+'APPENDIX 11'!C13+'APPENDIX 12'!C13</f>
        <v>393745</v>
      </c>
      <c r="D13" s="51">
        <f>+'APPENDIX 11'!D13+'APPENDIX 12'!D13</f>
        <v>0</v>
      </c>
      <c r="E13" s="51">
        <f>+'APPENDIX 11'!E13+'APPENDIX 12'!E13</f>
        <v>0</v>
      </c>
      <c r="F13" s="51">
        <f>+'APPENDIX 11'!F13+'APPENDIX 12'!F13</f>
        <v>1758</v>
      </c>
      <c r="G13" s="51">
        <f>+'APPENDIX 11'!G13+'APPENDIX 12'!G13</f>
        <v>0</v>
      </c>
      <c r="H13" s="51">
        <f>+'APPENDIX 11'!H13+'APPENDIX 12'!H13</f>
        <v>0</v>
      </c>
      <c r="I13" s="51">
        <f>+'APPENDIX 11'!I13+'APPENDIX 12'!I13</f>
        <v>0</v>
      </c>
      <c r="J13" s="51">
        <f>+'APPENDIX 11'!J13+'APPENDIX 12'!J13</f>
        <v>0</v>
      </c>
      <c r="K13" s="51">
        <f>+'APPENDIX 11'!K13+'APPENDIX 12'!K13</f>
        <v>0</v>
      </c>
      <c r="L13" s="51">
        <f>+'APPENDIX 11'!L13+'APPENDIX 12'!L13</f>
        <v>0</v>
      </c>
      <c r="M13" s="51">
        <f>+'APPENDIX 11'!M13+'APPENDIX 12'!M13</f>
        <v>1758</v>
      </c>
      <c r="N13" s="51">
        <f>+'APPENDIX 11'!N13+'APPENDIX 12'!N13</f>
        <v>66690</v>
      </c>
      <c r="O13" s="51">
        <f>+'APPENDIX 11'!O13+'APPENDIX 12'!O13</f>
        <v>0</v>
      </c>
      <c r="P13" s="51">
        <f>+'APPENDIX 11'!P13+'APPENDIX 12'!P13</f>
        <v>66690</v>
      </c>
      <c r="Q13" s="72">
        <f>+'APPENDIX 11'!Q13+'APPENDIX 12'!Q13</f>
        <v>393745</v>
      </c>
    </row>
    <row r="14" spans="2:17" ht="32.25" customHeight="1" x14ac:dyDescent="0.35">
      <c r="B14" s="4" t="s">
        <v>52</v>
      </c>
      <c r="C14" s="51">
        <f>+'APPENDIX 11'!C14+'APPENDIX 12'!C14</f>
        <v>25306243</v>
      </c>
      <c r="D14" s="51">
        <f>+'APPENDIX 11'!D14+'APPENDIX 12'!D14</f>
        <v>4882137</v>
      </c>
      <c r="E14" s="51">
        <f>+'APPENDIX 11'!E14+'APPENDIX 12'!E14</f>
        <v>4882137</v>
      </c>
      <c r="F14" s="51">
        <f>+'APPENDIX 11'!F14+'APPENDIX 12'!F14</f>
        <v>0</v>
      </c>
      <c r="G14" s="51">
        <f>+'APPENDIX 11'!G14+'APPENDIX 12'!G14</f>
        <v>2069707</v>
      </c>
      <c r="H14" s="51">
        <f>+'APPENDIX 11'!H14+'APPENDIX 12'!H14</f>
        <v>2069707</v>
      </c>
      <c r="I14" s="51">
        <f>+'APPENDIX 11'!I14+'APPENDIX 12'!I14</f>
        <v>0</v>
      </c>
      <c r="J14" s="51">
        <f>+'APPENDIX 11'!J14+'APPENDIX 12'!J14</f>
        <v>0</v>
      </c>
      <c r="K14" s="51">
        <f>+'APPENDIX 11'!K14+'APPENDIX 12'!K14</f>
        <v>0</v>
      </c>
      <c r="L14" s="51">
        <f>+'APPENDIX 11'!L14+'APPENDIX 12'!L14</f>
        <v>38865</v>
      </c>
      <c r="M14" s="51">
        <f>+'APPENDIX 11'!M14+'APPENDIX 12'!M14</f>
        <v>76712</v>
      </c>
      <c r="N14" s="51">
        <f>+'APPENDIX 11'!N14+'APPENDIX 12'!N14</f>
        <v>2529444</v>
      </c>
      <c r="O14" s="51">
        <f>+'APPENDIX 11'!O14+'APPENDIX 12'!O14</f>
        <v>0</v>
      </c>
      <c r="P14" s="51">
        <f>+'APPENDIX 11'!P14+'APPENDIX 12'!P14</f>
        <v>0</v>
      </c>
      <c r="Q14" s="72">
        <f>+'APPENDIX 11'!Q14+'APPENDIX 12'!Q14</f>
        <v>30532541</v>
      </c>
    </row>
    <row r="15" spans="2:17" ht="32.25" customHeight="1" x14ac:dyDescent="0.35">
      <c r="B15" s="4" t="s">
        <v>207</v>
      </c>
      <c r="C15" s="51">
        <f>+'APPENDIX 11'!C15+'APPENDIX 12'!C15</f>
        <v>5557</v>
      </c>
      <c r="D15" s="51">
        <f>+'APPENDIX 11'!D15+'APPENDIX 12'!D15</f>
        <v>0</v>
      </c>
      <c r="E15" s="51">
        <f>+'APPENDIX 11'!E15+'APPENDIX 12'!E15</f>
        <v>0</v>
      </c>
      <c r="F15" s="51">
        <f>+'APPENDIX 11'!F15+'APPENDIX 12'!F15</f>
        <v>0</v>
      </c>
      <c r="G15" s="51">
        <f>+'APPENDIX 11'!G15+'APPENDIX 12'!G15</f>
        <v>0</v>
      </c>
      <c r="H15" s="51">
        <f>+'APPENDIX 11'!H15+'APPENDIX 12'!H15</f>
        <v>0</v>
      </c>
      <c r="I15" s="51">
        <f>+'APPENDIX 11'!I15+'APPENDIX 12'!I15</f>
        <v>0</v>
      </c>
      <c r="J15" s="51">
        <f>+'APPENDIX 11'!J15+'APPENDIX 12'!J15</f>
        <v>0</v>
      </c>
      <c r="K15" s="51">
        <f>+'APPENDIX 11'!K15+'APPENDIX 12'!K15</f>
        <v>0</v>
      </c>
      <c r="L15" s="51">
        <f>+'APPENDIX 11'!L15+'APPENDIX 12'!L15</f>
        <v>2858</v>
      </c>
      <c r="M15" s="51">
        <f>+'APPENDIX 11'!M15+'APPENDIX 12'!M15</f>
        <v>2553</v>
      </c>
      <c r="N15" s="51">
        <f>+'APPENDIX 11'!N15+'APPENDIX 12'!N15</f>
        <v>52258</v>
      </c>
      <c r="O15" s="51">
        <f>+'APPENDIX 11'!O15+'APPENDIX 12'!O15</f>
        <v>38347</v>
      </c>
      <c r="P15" s="51">
        <f>+'APPENDIX 11'!P15+'APPENDIX 12'!P15</f>
        <v>8500</v>
      </c>
      <c r="Q15" s="72">
        <f>+'APPENDIX 11'!Q15+'APPENDIX 12'!Q15</f>
        <v>5557</v>
      </c>
    </row>
    <row r="16" spans="2:17" ht="32.25" customHeight="1" x14ac:dyDescent="0.35">
      <c r="B16" s="4" t="s">
        <v>53</v>
      </c>
      <c r="C16" s="51">
        <f>+'APPENDIX 11'!C16+'APPENDIX 12'!C16</f>
        <v>93483873</v>
      </c>
      <c r="D16" s="51">
        <f>+'APPENDIX 11'!D16+'APPENDIX 12'!D16</f>
        <v>12759185</v>
      </c>
      <c r="E16" s="51">
        <f>+'APPENDIX 11'!E16+'APPENDIX 12'!E16</f>
        <v>12759185</v>
      </c>
      <c r="F16" s="51">
        <f>+'APPENDIX 11'!F16+'APPENDIX 12'!F16</f>
        <v>0</v>
      </c>
      <c r="G16" s="51">
        <f>+'APPENDIX 11'!G16+'APPENDIX 12'!G16</f>
        <v>0</v>
      </c>
      <c r="H16" s="51">
        <f>+'APPENDIX 11'!H16+'APPENDIX 12'!H16</f>
        <v>6950930</v>
      </c>
      <c r="I16" s="51">
        <f>+'APPENDIX 11'!I16+'APPENDIX 12'!I16</f>
        <v>0</v>
      </c>
      <c r="J16" s="51">
        <f>+'APPENDIX 11'!J16+'APPENDIX 12'!J16</f>
        <v>0</v>
      </c>
      <c r="K16" s="51">
        <f>+'APPENDIX 11'!K16+'APPENDIX 12'!K16</f>
        <v>0</v>
      </c>
      <c r="L16" s="51">
        <f>+'APPENDIX 11'!L16+'APPENDIX 12'!L16</f>
        <v>208223</v>
      </c>
      <c r="M16" s="51">
        <f>+'APPENDIX 11'!M16+'APPENDIX 12'!M16</f>
        <v>491668</v>
      </c>
      <c r="N16" s="51">
        <f>+'APPENDIX 11'!N16+'APPENDIX 12'!N16</f>
        <v>6206923</v>
      </c>
      <c r="O16" s="51">
        <f>+'APPENDIX 11'!O16+'APPENDIX 12'!O16</f>
        <v>0</v>
      </c>
      <c r="P16" s="51">
        <f>+'APPENDIX 11'!P16+'APPENDIX 12'!P16</f>
        <v>360000</v>
      </c>
      <c r="Q16" s="72">
        <f>+'APPENDIX 11'!Q16+'APPENDIX 12'!Q16</f>
        <v>104439159</v>
      </c>
    </row>
    <row r="17" spans="2:17" ht="32.25" customHeight="1" x14ac:dyDescent="0.35">
      <c r="B17" s="4" t="s">
        <v>54</v>
      </c>
      <c r="C17" s="51">
        <f>+'APPENDIX 11'!C17+'APPENDIX 12'!C17</f>
        <v>75499505</v>
      </c>
      <c r="D17" s="51">
        <f>+'APPENDIX 11'!D17+'APPENDIX 12'!D17</f>
        <v>7811427</v>
      </c>
      <c r="E17" s="51">
        <f>+'APPENDIX 11'!E17+'APPENDIX 12'!E17</f>
        <v>7811427</v>
      </c>
      <c r="F17" s="51">
        <f>+'APPENDIX 11'!F17+'APPENDIX 12'!F17</f>
        <v>0</v>
      </c>
      <c r="G17" s="51">
        <f>+'APPENDIX 11'!G17+'APPENDIX 12'!G17</f>
        <v>6569406</v>
      </c>
      <c r="H17" s="51">
        <f>+'APPENDIX 11'!H17+'APPENDIX 12'!H17</f>
        <v>6569406</v>
      </c>
      <c r="I17" s="51">
        <f>+'APPENDIX 11'!I17+'APPENDIX 12'!I17</f>
        <v>0</v>
      </c>
      <c r="J17" s="51">
        <f>+'APPENDIX 11'!J17+'APPENDIX 12'!J17</f>
        <v>0</v>
      </c>
      <c r="K17" s="51">
        <f>+'APPENDIX 11'!K17+'APPENDIX 12'!K17</f>
        <v>0</v>
      </c>
      <c r="L17" s="51">
        <f>+'APPENDIX 11'!L17+'APPENDIX 12'!L17</f>
        <v>115601</v>
      </c>
      <c r="M17" s="51">
        <f>+'APPENDIX 11'!M17+'APPENDIX 12'!M17</f>
        <v>298492</v>
      </c>
      <c r="N17" s="51">
        <f>+'APPENDIX 11'!N17+'APPENDIX 12'!N17</f>
        <v>6729120</v>
      </c>
      <c r="O17" s="51">
        <f>+'APPENDIX 11'!O17+'APPENDIX 12'!O17</f>
        <v>59927</v>
      </c>
      <c r="P17" s="51">
        <f>+'APPENDIX 11'!P17+'APPENDIX 12'!P17</f>
        <v>668947</v>
      </c>
      <c r="Q17" s="72">
        <f>+'APPENDIX 11'!Q17+'APPENDIX 12'!Q17</f>
        <v>82327679</v>
      </c>
    </row>
    <row r="18" spans="2:17" ht="32.25" customHeight="1" x14ac:dyDescent="0.35">
      <c r="B18" s="4" t="s">
        <v>55</v>
      </c>
      <c r="C18" s="51">
        <f>+'APPENDIX 11'!C18+'APPENDIX 12'!C18</f>
        <v>43317958</v>
      </c>
      <c r="D18" s="51">
        <f>+'APPENDIX 11'!D18+'APPENDIX 12'!D18</f>
        <v>4156655</v>
      </c>
      <c r="E18" s="51">
        <f>+'APPENDIX 11'!E18+'APPENDIX 12'!E18</f>
        <v>4156655</v>
      </c>
      <c r="F18" s="51">
        <f>+'APPENDIX 11'!F18+'APPENDIX 12'!F18</f>
        <v>0</v>
      </c>
      <c r="G18" s="51">
        <f>+'APPENDIX 11'!G18+'APPENDIX 12'!G18</f>
        <v>3597919</v>
      </c>
      <c r="H18" s="51">
        <f>+'APPENDIX 11'!H18+'APPENDIX 12'!H18</f>
        <v>3597880</v>
      </c>
      <c r="I18" s="51">
        <f>+'APPENDIX 11'!I18+'APPENDIX 12'!I18</f>
        <v>0</v>
      </c>
      <c r="J18" s="51">
        <f>+'APPENDIX 11'!J18+'APPENDIX 12'!J18</f>
        <v>0</v>
      </c>
      <c r="K18" s="51">
        <f>+'APPENDIX 11'!K18+'APPENDIX 12'!K18</f>
        <v>0</v>
      </c>
      <c r="L18" s="51">
        <f>+'APPENDIX 11'!L18+'APPENDIX 12'!L18</f>
        <v>58252</v>
      </c>
      <c r="M18" s="51">
        <f>+'APPENDIX 11'!M18+'APPENDIX 12'!M18</f>
        <v>140534</v>
      </c>
      <c r="N18" s="51">
        <f>+'APPENDIX 11'!N18+'APPENDIX 12'!N18</f>
        <v>4131110</v>
      </c>
      <c r="O18" s="51">
        <f>+'APPENDIX 11'!O18+'APPENDIX 12'!O18</f>
        <v>0</v>
      </c>
      <c r="P18" s="51">
        <f>+'APPENDIX 11'!P18+'APPENDIX 12'!P18</f>
        <v>37500</v>
      </c>
      <c r="Q18" s="72">
        <f>+'APPENDIX 11'!Q18+'APPENDIX 12'!Q18</f>
        <v>47771557</v>
      </c>
    </row>
    <row r="19" spans="2:17" ht="32.25" customHeight="1" x14ac:dyDescent="0.35">
      <c r="B19" s="4" t="s">
        <v>117</v>
      </c>
      <c r="C19" s="51">
        <f>+'APPENDIX 11'!C19+'APPENDIX 12'!C19</f>
        <v>1251741</v>
      </c>
      <c r="D19" s="51">
        <f>+'APPENDIX 11'!D19+'APPENDIX 12'!D19</f>
        <v>162859</v>
      </c>
      <c r="E19" s="51">
        <f>+'APPENDIX 11'!E19+'APPENDIX 12'!E19</f>
        <v>162859</v>
      </c>
      <c r="F19" s="51">
        <f>+'APPENDIX 11'!F19+'APPENDIX 12'!F19</f>
        <v>0</v>
      </c>
      <c r="G19" s="51">
        <f>+'APPENDIX 11'!G19+'APPENDIX 12'!G19</f>
        <v>193873</v>
      </c>
      <c r="H19" s="51">
        <f>+'APPENDIX 11'!H19+'APPENDIX 12'!H19</f>
        <v>101881</v>
      </c>
      <c r="I19" s="51">
        <f>+'APPENDIX 11'!I19+'APPENDIX 12'!I19</f>
        <v>0</v>
      </c>
      <c r="J19" s="51">
        <f>+'APPENDIX 11'!J19+'APPENDIX 12'!J19</f>
        <v>0</v>
      </c>
      <c r="K19" s="51">
        <f>+'APPENDIX 11'!K19+'APPENDIX 12'!K19</f>
        <v>0</v>
      </c>
      <c r="L19" s="51">
        <f>+'APPENDIX 11'!L19+'APPENDIX 12'!L19</f>
        <v>0</v>
      </c>
      <c r="M19" s="51">
        <f>+'APPENDIX 11'!M19+'APPENDIX 12'!M19</f>
        <v>11534</v>
      </c>
      <c r="N19" s="51">
        <f>+'APPENDIX 11'!N19+'APPENDIX 12'!N19</f>
        <v>125466</v>
      </c>
      <c r="O19" s="51">
        <f>+'APPENDIX 11'!O19+'APPENDIX 12'!O19</f>
        <v>0</v>
      </c>
      <c r="P19" s="51">
        <f>+'APPENDIX 11'!P19+'APPENDIX 12'!P19</f>
        <v>0</v>
      </c>
      <c r="Q19" s="72">
        <f>+'APPENDIX 11'!Q19+'APPENDIX 12'!Q19</f>
        <v>1426651</v>
      </c>
    </row>
    <row r="20" spans="2:17" ht="32.25" customHeight="1" x14ac:dyDescent="0.35">
      <c r="B20" s="4" t="s">
        <v>202</v>
      </c>
      <c r="C20" s="51">
        <f>+'APPENDIX 11'!C20+'APPENDIX 12'!C20</f>
        <v>0</v>
      </c>
      <c r="D20" s="51">
        <f>+'APPENDIX 11'!D20+'APPENDIX 12'!D20</f>
        <v>0</v>
      </c>
      <c r="E20" s="51">
        <f>+'APPENDIX 11'!E20+'APPENDIX 12'!E20</f>
        <v>0</v>
      </c>
      <c r="F20" s="51">
        <f>+'APPENDIX 11'!F20+'APPENDIX 12'!F20</f>
        <v>0</v>
      </c>
      <c r="G20" s="51">
        <f>+'APPENDIX 11'!G20+'APPENDIX 12'!G20</f>
        <v>0</v>
      </c>
      <c r="H20" s="51">
        <f>+'APPENDIX 11'!H20+'APPENDIX 12'!H20</f>
        <v>0</v>
      </c>
      <c r="I20" s="51">
        <f>+'APPENDIX 11'!I20+'APPENDIX 12'!I20</f>
        <v>0</v>
      </c>
      <c r="J20" s="51">
        <f>+'APPENDIX 11'!J20+'APPENDIX 12'!J20</f>
        <v>0</v>
      </c>
      <c r="K20" s="51">
        <f>+'APPENDIX 11'!K20+'APPENDIX 12'!K20</f>
        <v>0</v>
      </c>
      <c r="L20" s="51">
        <f>+'APPENDIX 11'!L20+'APPENDIX 12'!L20</f>
        <v>0</v>
      </c>
      <c r="M20" s="51">
        <f>+'APPENDIX 11'!M20+'APPENDIX 12'!M20</f>
        <v>0</v>
      </c>
      <c r="N20" s="51">
        <f>+'APPENDIX 11'!N20+'APPENDIX 12'!N20</f>
        <v>0</v>
      </c>
      <c r="O20" s="51">
        <f>+'APPENDIX 11'!O20+'APPENDIX 12'!O20</f>
        <v>0</v>
      </c>
      <c r="P20" s="51">
        <f>+'APPENDIX 11'!P20+'APPENDIX 12'!P20</f>
        <v>0</v>
      </c>
      <c r="Q20" s="72">
        <f>+'APPENDIX 11'!Q20+'APPENDIX 12'!Q20</f>
        <v>0</v>
      </c>
    </row>
    <row r="21" spans="2:17" ht="32.25" customHeight="1" x14ac:dyDescent="0.35">
      <c r="B21" s="4" t="s">
        <v>120</v>
      </c>
      <c r="C21" s="51">
        <f>+'APPENDIX 11'!C21+'APPENDIX 12'!C21</f>
        <v>8970923</v>
      </c>
      <c r="D21" s="51">
        <f>+'APPENDIX 11'!D21+'APPENDIX 12'!D21</f>
        <v>991291</v>
      </c>
      <c r="E21" s="51">
        <f>+'APPENDIX 11'!E21+'APPENDIX 12'!E21</f>
        <v>991291</v>
      </c>
      <c r="F21" s="51">
        <f>+'APPENDIX 11'!F21+'APPENDIX 12'!F21</f>
        <v>0</v>
      </c>
      <c r="G21" s="51">
        <f>+'APPENDIX 11'!G21+'APPENDIX 12'!G21</f>
        <v>1122070</v>
      </c>
      <c r="H21" s="51">
        <f>+'APPENDIX 11'!H21+'APPENDIX 12'!H21</f>
        <v>1122070</v>
      </c>
      <c r="I21" s="51">
        <f>+'APPENDIX 11'!I21+'APPENDIX 12'!I21</f>
        <v>0</v>
      </c>
      <c r="J21" s="51">
        <f>+'APPENDIX 11'!J21+'APPENDIX 12'!J21</f>
        <v>0</v>
      </c>
      <c r="K21" s="51">
        <f>+'APPENDIX 11'!K21+'APPENDIX 12'!K21</f>
        <v>0</v>
      </c>
      <c r="L21" s="51">
        <f>+'APPENDIX 11'!L21+'APPENDIX 12'!L21</f>
        <v>12453</v>
      </c>
      <c r="M21" s="51">
        <f>+'APPENDIX 11'!M21+'APPENDIX 12'!M21</f>
        <v>309679</v>
      </c>
      <c r="N21" s="51">
        <f>+'APPENDIX 11'!N21+'APPENDIX 12'!N21</f>
        <v>164083</v>
      </c>
      <c r="O21" s="51">
        <f>+'APPENDIX 11'!O21+'APPENDIX 12'!O21</f>
        <v>45499</v>
      </c>
      <c r="P21" s="51">
        <f>+'APPENDIX 11'!P21+'APPENDIX 12'!P21</f>
        <v>0</v>
      </c>
      <c r="Q21" s="72">
        <f>+'APPENDIX 11'!Q21+'APPENDIX 12'!Q21</f>
        <v>8636596</v>
      </c>
    </row>
    <row r="22" spans="2:17" ht="32.25" customHeight="1" x14ac:dyDescent="0.35">
      <c r="B22" s="85" t="s">
        <v>34</v>
      </c>
      <c r="C22" s="51">
        <f>+'APPENDIX 11'!C22+'APPENDIX 12'!C22</f>
        <v>3986709</v>
      </c>
      <c r="D22" s="51">
        <f>+'APPENDIX 11'!D22+'APPENDIX 12'!D22</f>
        <v>509945</v>
      </c>
      <c r="E22" s="51">
        <f>+'APPENDIX 11'!E22+'APPENDIX 12'!E22</f>
        <v>509945</v>
      </c>
      <c r="F22" s="51">
        <f>+'APPENDIX 11'!F22+'APPENDIX 12'!F22</f>
        <v>0</v>
      </c>
      <c r="G22" s="51">
        <f>+'APPENDIX 11'!G22+'APPENDIX 12'!G22</f>
        <v>369295</v>
      </c>
      <c r="H22" s="51">
        <f>+'APPENDIX 11'!H22+'APPENDIX 12'!H22</f>
        <v>0</v>
      </c>
      <c r="I22" s="51">
        <f>+'APPENDIX 11'!I22+'APPENDIX 12'!I22</f>
        <v>369295</v>
      </c>
      <c r="J22" s="51">
        <f>+'APPENDIX 11'!J22+'APPENDIX 12'!J22</f>
        <v>0</v>
      </c>
      <c r="K22" s="51">
        <f>+'APPENDIX 11'!K22+'APPENDIX 12'!K22</f>
        <v>0</v>
      </c>
      <c r="L22" s="51">
        <f>+'APPENDIX 11'!L22+'APPENDIX 12'!L22</f>
        <v>5268</v>
      </c>
      <c r="M22" s="51">
        <f>+'APPENDIX 11'!M22+'APPENDIX 12'!M22</f>
        <v>140888</v>
      </c>
      <c r="N22" s="51">
        <f>+'APPENDIX 11'!N22+'APPENDIX 12'!N22</f>
        <v>172311</v>
      </c>
      <c r="O22" s="51">
        <f>+'APPENDIX 11'!O22+'APPENDIX 12'!O22</f>
        <v>0</v>
      </c>
      <c r="P22" s="51">
        <f>+'APPENDIX 11'!P22+'APPENDIX 12'!P22</f>
        <v>0</v>
      </c>
      <c r="Q22" s="72">
        <f>+'APPENDIX 11'!Q22+'APPENDIX 12'!Q22</f>
        <v>4153514</v>
      </c>
    </row>
    <row r="23" spans="2:17" ht="32.25" customHeight="1" x14ac:dyDescent="0.35">
      <c r="B23" s="85" t="s">
        <v>219</v>
      </c>
      <c r="C23" s="51">
        <f>'APPENDIX 11'!C23+'APPENDIX 12'!C23</f>
        <v>0</v>
      </c>
      <c r="D23" s="51">
        <f>'APPENDIX 11'!D23+'APPENDIX 12'!D23</f>
        <v>0</v>
      </c>
      <c r="E23" s="51">
        <f>'APPENDIX 11'!E23+'APPENDIX 12'!E23</f>
        <v>0</v>
      </c>
      <c r="F23" s="51">
        <f>'APPENDIX 11'!F23+'APPENDIX 12'!F23</f>
        <v>0</v>
      </c>
      <c r="G23" s="51">
        <f>'APPENDIX 11'!G23+'APPENDIX 12'!G23</f>
        <v>0</v>
      </c>
      <c r="H23" s="51">
        <f>'APPENDIX 11'!H23+'APPENDIX 12'!H23</f>
        <v>0</v>
      </c>
      <c r="I23" s="51">
        <f>'APPENDIX 11'!I23+'APPENDIX 12'!I23</f>
        <v>0</v>
      </c>
      <c r="J23" s="51">
        <f>'APPENDIX 11'!J23+'APPENDIX 12'!J23</f>
        <v>0</v>
      </c>
      <c r="K23" s="51">
        <f>'APPENDIX 11'!K23+'APPENDIX 12'!K23</f>
        <v>0</v>
      </c>
      <c r="L23" s="51">
        <f>'APPENDIX 11'!L23+'APPENDIX 12'!L23</f>
        <v>0</v>
      </c>
      <c r="M23" s="51">
        <f>'APPENDIX 11'!M23+'APPENDIX 12'!M23</f>
        <v>0</v>
      </c>
      <c r="N23" s="51">
        <f>'APPENDIX 11'!N23+'APPENDIX 12'!N23</f>
        <v>0</v>
      </c>
      <c r="O23" s="51">
        <f>'APPENDIX 11'!O23+'APPENDIX 12'!O23</f>
        <v>0</v>
      </c>
      <c r="P23" s="51">
        <f>'APPENDIX 11'!P23+'APPENDIX 12'!P23</f>
        <v>0</v>
      </c>
      <c r="Q23" s="72">
        <f>'APPENDIX 11'!Q23+'APPENDIX 12'!Q23</f>
        <v>0</v>
      </c>
    </row>
    <row r="24" spans="2:17" ht="32.25" customHeight="1" x14ac:dyDescent="0.35">
      <c r="B24" s="4" t="s">
        <v>56</v>
      </c>
      <c r="C24" s="51">
        <f>+'APPENDIX 11'!C24+'APPENDIX 12'!C24</f>
        <v>6212586</v>
      </c>
      <c r="D24" s="51">
        <f>+'APPENDIX 11'!D24+'APPENDIX 12'!D24</f>
        <v>465324</v>
      </c>
      <c r="E24" s="51">
        <f>+'APPENDIX 11'!E24+'APPENDIX 12'!E24</f>
        <v>465324</v>
      </c>
      <c r="F24" s="51">
        <f>+'APPENDIX 11'!F24+'APPENDIX 12'!F24</f>
        <v>0</v>
      </c>
      <c r="G24" s="51">
        <f>+'APPENDIX 11'!G24+'APPENDIX 12'!G24</f>
        <v>750646</v>
      </c>
      <c r="H24" s="51">
        <f>+'APPENDIX 11'!H24+'APPENDIX 12'!H24</f>
        <v>750645</v>
      </c>
      <c r="I24" s="51">
        <f>+'APPENDIX 11'!I24+'APPENDIX 12'!I24</f>
        <v>0</v>
      </c>
      <c r="J24" s="51">
        <f>+'APPENDIX 11'!J24+'APPENDIX 12'!J24</f>
        <v>0</v>
      </c>
      <c r="K24" s="51">
        <f>+'APPENDIX 11'!K24+'APPENDIX 12'!K24</f>
        <v>0</v>
      </c>
      <c r="L24" s="51">
        <f>+'APPENDIX 11'!L24+'APPENDIX 12'!L24</f>
        <v>2463</v>
      </c>
      <c r="M24" s="51">
        <f>+'APPENDIX 11'!M24+'APPENDIX 12'!M24</f>
        <v>0</v>
      </c>
      <c r="N24" s="51">
        <f>+'APPENDIX 11'!N24+'APPENDIX 12'!N24</f>
        <v>60921</v>
      </c>
      <c r="O24" s="51">
        <f>+'APPENDIX 11'!O24+'APPENDIX 12'!O24</f>
        <v>0</v>
      </c>
      <c r="P24" s="51">
        <f>+'APPENDIX 11'!P24+'APPENDIX 12'!P24</f>
        <v>0</v>
      </c>
      <c r="Q24" s="72">
        <f>+'APPENDIX 11'!Q24+'APPENDIX 12'!Q24</f>
        <v>5985721</v>
      </c>
    </row>
    <row r="25" spans="2:17" ht="32.25" customHeight="1" x14ac:dyDescent="0.35">
      <c r="B25" s="4" t="s">
        <v>57</v>
      </c>
      <c r="C25" s="51">
        <f>+'APPENDIX 11'!C25+'APPENDIX 12'!C25</f>
        <v>1448031</v>
      </c>
      <c r="D25" s="51">
        <f>+'APPENDIX 11'!D25+'APPENDIX 12'!D25</f>
        <v>208047</v>
      </c>
      <c r="E25" s="51">
        <f>+'APPENDIX 11'!E25+'APPENDIX 12'!E25</f>
        <v>208047</v>
      </c>
      <c r="F25" s="51">
        <f>+'APPENDIX 11'!F25+'APPENDIX 12'!F25</f>
        <v>0</v>
      </c>
      <c r="G25" s="51">
        <f>+'APPENDIX 11'!G25+'APPENDIX 12'!G25</f>
        <v>145236</v>
      </c>
      <c r="H25" s="51">
        <f>+'APPENDIX 11'!H25+'APPENDIX 12'!H25</f>
        <v>72304</v>
      </c>
      <c r="I25" s="51">
        <f>+'APPENDIX 11'!I25+'APPENDIX 12'!I25</f>
        <v>0</v>
      </c>
      <c r="J25" s="51">
        <f>+'APPENDIX 11'!J25+'APPENDIX 12'!J25</f>
        <v>0</v>
      </c>
      <c r="K25" s="51">
        <f>+'APPENDIX 11'!K25+'APPENDIX 12'!K25</f>
        <v>0</v>
      </c>
      <c r="L25" s="51">
        <f>+'APPENDIX 11'!L25+'APPENDIX 12'!L25</f>
        <v>0</v>
      </c>
      <c r="M25" s="51">
        <f>+'APPENDIX 11'!M25+'APPENDIX 12'!M25</f>
        <v>0</v>
      </c>
      <c r="N25" s="51">
        <f>+'APPENDIX 11'!N25+'APPENDIX 12'!N25</f>
        <v>0</v>
      </c>
      <c r="O25" s="51">
        <f>+'APPENDIX 11'!O25+'APPENDIX 12'!O25</f>
        <v>0</v>
      </c>
      <c r="P25" s="51">
        <f>+'APPENDIX 11'!P25+'APPENDIX 12'!P25</f>
        <v>0</v>
      </c>
      <c r="Q25" s="72">
        <f>+'APPENDIX 11'!Q25+'APPENDIX 12'!Q25</f>
        <v>1583774</v>
      </c>
    </row>
    <row r="26" spans="2:17" ht="32.25" customHeight="1" x14ac:dyDescent="0.35">
      <c r="B26" s="4" t="s">
        <v>119</v>
      </c>
      <c r="C26" s="51">
        <f>+'APPENDIX 11'!C26+'APPENDIX 12'!C26</f>
        <v>656399</v>
      </c>
      <c r="D26" s="51">
        <f>+'APPENDIX 11'!D26+'APPENDIX 12'!D26</f>
        <v>490583</v>
      </c>
      <c r="E26" s="51">
        <f>+'APPENDIX 11'!E26+'APPENDIX 12'!E26</f>
        <v>490583</v>
      </c>
      <c r="F26" s="51">
        <f>+'APPENDIX 11'!F26+'APPENDIX 12'!F26</f>
        <v>0</v>
      </c>
      <c r="G26" s="51">
        <f>+'APPENDIX 11'!G26+'APPENDIX 12'!G26</f>
        <v>0</v>
      </c>
      <c r="H26" s="51">
        <f>+'APPENDIX 11'!H26+'APPENDIX 12'!H26</f>
        <v>0</v>
      </c>
      <c r="I26" s="51">
        <f>+'APPENDIX 11'!I26+'APPENDIX 12'!I26</f>
        <v>0</v>
      </c>
      <c r="J26" s="51">
        <f>+'APPENDIX 11'!J26+'APPENDIX 12'!J26</f>
        <v>0</v>
      </c>
      <c r="K26" s="51">
        <f>+'APPENDIX 11'!K26+'APPENDIX 12'!K26</f>
        <v>0</v>
      </c>
      <c r="L26" s="51">
        <f>+'APPENDIX 11'!L26+'APPENDIX 12'!L26</f>
        <v>0</v>
      </c>
      <c r="M26" s="51">
        <f>+'APPENDIX 11'!M26+'APPENDIX 12'!M26</f>
        <v>54588</v>
      </c>
      <c r="N26" s="51">
        <f>+'APPENDIX 11'!N26+'APPENDIX 12'!N26</f>
        <v>83606</v>
      </c>
      <c r="O26" s="51">
        <f>+'APPENDIX 11'!O26+'APPENDIX 12'!O26</f>
        <v>0</v>
      </c>
      <c r="P26" s="51">
        <f>+'APPENDIX 11'!P26+'APPENDIX 12'!P26</f>
        <v>0</v>
      </c>
      <c r="Q26" s="72">
        <f>+'APPENDIX 11'!Q26+'APPENDIX 12'!Q26</f>
        <v>1176000</v>
      </c>
    </row>
    <row r="27" spans="2:17" ht="32.25" customHeight="1" x14ac:dyDescent="0.35">
      <c r="B27" s="4" t="s">
        <v>130</v>
      </c>
      <c r="C27" s="51">
        <f>+'APPENDIX 11'!C27+'APPENDIX 12'!C27</f>
        <v>3368093</v>
      </c>
      <c r="D27" s="51">
        <f>+'APPENDIX 11'!D27+'APPENDIX 12'!D27</f>
        <v>758572</v>
      </c>
      <c r="E27" s="51">
        <f>+'APPENDIX 11'!E27+'APPENDIX 12'!E27</f>
        <v>758572</v>
      </c>
      <c r="F27" s="51">
        <f>+'APPENDIX 11'!F27+'APPENDIX 12'!F27</f>
        <v>0</v>
      </c>
      <c r="G27" s="51">
        <f>+'APPENDIX 11'!G27+'APPENDIX 12'!G27</f>
        <v>886762</v>
      </c>
      <c r="H27" s="51">
        <f>+'APPENDIX 11'!H27+'APPENDIX 12'!H27</f>
        <v>886762</v>
      </c>
      <c r="I27" s="51">
        <f>+'APPENDIX 11'!I27+'APPENDIX 12'!I27</f>
        <v>0</v>
      </c>
      <c r="J27" s="51">
        <f>+'APPENDIX 11'!J27+'APPENDIX 12'!J27</f>
        <v>0</v>
      </c>
      <c r="K27" s="51">
        <f>+'APPENDIX 11'!K27+'APPENDIX 12'!K27</f>
        <v>0</v>
      </c>
      <c r="L27" s="51">
        <f>+'APPENDIX 11'!L27+'APPENDIX 12'!L27</f>
        <v>10931</v>
      </c>
      <c r="M27" s="51">
        <f>+'APPENDIX 11'!M27+'APPENDIX 12'!M27</f>
        <v>46264</v>
      </c>
      <c r="N27" s="51">
        <f>+'APPENDIX 11'!N27+'APPENDIX 12'!N27</f>
        <v>-77453</v>
      </c>
      <c r="O27" s="51">
        <f>+'APPENDIX 11'!O27+'APPENDIX 12'!O27</f>
        <v>0</v>
      </c>
      <c r="P27" s="51">
        <f>+'APPENDIX 11'!P27+'APPENDIX 12'!P27</f>
        <v>0</v>
      </c>
      <c r="Q27" s="72">
        <f>+'APPENDIX 11'!Q27+'APPENDIX 12'!Q27</f>
        <v>3105254</v>
      </c>
    </row>
    <row r="28" spans="2:17" ht="32.25" customHeight="1" x14ac:dyDescent="0.35">
      <c r="B28" s="4" t="s">
        <v>221</v>
      </c>
      <c r="C28" s="51">
        <f>+'APPENDIX 11'!C28+'APPENDIX 12'!C28</f>
        <v>0</v>
      </c>
      <c r="D28" s="51">
        <f>+'APPENDIX 11'!D28+'APPENDIX 12'!D28</f>
        <v>0</v>
      </c>
      <c r="E28" s="51">
        <f>+'APPENDIX 11'!E28+'APPENDIX 12'!E28</f>
        <v>0</v>
      </c>
      <c r="F28" s="51">
        <f>+'APPENDIX 11'!F28+'APPENDIX 12'!F28</f>
        <v>0</v>
      </c>
      <c r="G28" s="51">
        <f>+'APPENDIX 11'!G28+'APPENDIX 12'!G28</f>
        <v>0</v>
      </c>
      <c r="H28" s="51">
        <f>+'APPENDIX 11'!H28+'APPENDIX 12'!H28</f>
        <v>0</v>
      </c>
      <c r="I28" s="51">
        <f>+'APPENDIX 11'!I28+'APPENDIX 12'!I28</f>
        <v>0</v>
      </c>
      <c r="J28" s="51">
        <f>+'APPENDIX 11'!J28+'APPENDIX 12'!J28</f>
        <v>0</v>
      </c>
      <c r="K28" s="51">
        <f>+'APPENDIX 11'!K28+'APPENDIX 12'!K28</f>
        <v>0</v>
      </c>
      <c r="L28" s="51">
        <f>+'APPENDIX 11'!L28+'APPENDIX 12'!L28</f>
        <v>0</v>
      </c>
      <c r="M28" s="51">
        <f>+'APPENDIX 11'!M28+'APPENDIX 12'!M28</f>
        <v>0</v>
      </c>
      <c r="N28" s="51">
        <f>+'APPENDIX 11'!N28+'APPENDIX 12'!N28</f>
        <v>0</v>
      </c>
      <c r="O28" s="51">
        <f>+'APPENDIX 11'!O28+'APPENDIX 12'!O28</f>
        <v>0</v>
      </c>
      <c r="P28" s="51">
        <f>+'APPENDIX 11'!P28+'APPENDIX 12'!P28</f>
        <v>0</v>
      </c>
      <c r="Q28" s="72">
        <f>+'APPENDIX 11'!Q28+'APPENDIX 12'!Q28</f>
        <v>0</v>
      </c>
    </row>
    <row r="29" spans="2:17" ht="32.25" customHeight="1" x14ac:dyDescent="0.35">
      <c r="B29" s="4" t="s">
        <v>58</v>
      </c>
      <c r="C29" s="51">
        <f>+'APPENDIX 11'!C29+'APPENDIX 12'!C29</f>
        <v>3169363</v>
      </c>
      <c r="D29" s="51">
        <f>+'APPENDIX 11'!D29+'APPENDIX 12'!D29</f>
        <v>951705</v>
      </c>
      <c r="E29" s="51">
        <f>+'APPENDIX 11'!E29+'APPENDIX 12'!E29</f>
        <v>951705</v>
      </c>
      <c r="F29" s="51">
        <f>+'APPENDIX 11'!F29+'APPENDIX 12'!F29</f>
        <v>0</v>
      </c>
      <c r="G29" s="51">
        <f>+'APPENDIX 11'!G29+'APPENDIX 12'!G29</f>
        <v>385041</v>
      </c>
      <c r="H29" s="51">
        <f>+'APPENDIX 11'!H29+'APPENDIX 12'!H29</f>
        <v>385041</v>
      </c>
      <c r="I29" s="51">
        <f>+'APPENDIX 11'!I29+'APPENDIX 12'!I29</f>
        <v>0</v>
      </c>
      <c r="J29" s="51">
        <f>+'APPENDIX 11'!J29+'APPENDIX 12'!J29</f>
        <v>0</v>
      </c>
      <c r="K29" s="51">
        <f>+'APPENDIX 11'!K29+'APPENDIX 12'!K29</f>
        <v>0</v>
      </c>
      <c r="L29" s="51">
        <f>+'APPENDIX 11'!L29+'APPENDIX 12'!L29</f>
        <v>10650</v>
      </c>
      <c r="M29" s="51">
        <f>+'APPENDIX 11'!M29+'APPENDIX 12'!M29</f>
        <v>81229</v>
      </c>
      <c r="N29" s="51">
        <f>+'APPENDIX 11'!N29+'APPENDIX 12'!N29</f>
        <v>87298</v>
      </c>
      <c r="O29" s="51">
        <f>+'APPENDIX 11'!O29+'APPENDIX 12'!O29</f>
        <v>0</v>
      </c>
      <c r="P29" s="51">
        <f>+'APPENDIX 11'!P29+'APPENDIX 12'!P29</f>
        <v>235143</v>
      </c>
      <c r="Q29" s="72">
        <f>+'APPENDIX 11'!Q29+'APPENDIX 12'!Q29</f>
        <v>3496305</v>
      </c>
    </row>
    <row r="30" spans="2:17" ht="32.25" customHeight="1" x14ac:dyDescent="0.35">
      <c r="B30" s="4" t="s">
        <v>59</v>
      </c>
      <c r="C30" s="51">
        <f>+'APPENDIX 11'!C30+'APPENDIX 12'!C30</f>
        <v>1144</v>
      </c>
      <c r="D30" s="51">
        <f>+'APPENDIX 11'!D30+'APPENDIX 12'!D30</f>
        <v>0</v>
      </c>
      <c r="E30" s="51">
        <f>+'APPENDIX 11'!E30+'APPENDIX 12'!E30</f>
        <v>0</v>
      </c>
      <c r="F30" s="51">
        <f>+'APPENDIX 11'!F30+'APPENDIX 12'!F30</f>
        <v>0</v>
      </c>
      <c r="G30" s="51">
        <f>+'APPENDIX 11'!G30+'APPENDIX 12'!G30</f>
        <v>0</v>
      </c>
      <c r="H30" s="51">
        <f>+'APPENDIX 11'!H30+'APPENDIX 12'!H30</f>
        <v>0</v>
      </c>
      <c r="I30" s="51">
        <f>+'APPENDIX 11'!I30+'APPENDIX 12'!I30</f>
        <v>0</v>
      </c>
      <c r="J30" s="51">
        <f>+'APPENDIX 11'!J30+'APPENDIX 12'!J30</f>
        <v>0</v>
      </c>
      <c r="K30" s="51">
        <f>+'APPENDIX 11'!K30+'APPENDIX 12'!K30</f>
        <v>0</v>
      </c>
      <c r="L30" s="51">
        <f>+'APPENDIX 11'!L30+'APPENDIX 12'!L30</f>
        <v>0</v>
      </c>
      <c r="M30" s="51">
        <f>+'APPENDIX 11'!M30+'APPENDIX 12'!M30</f>
        <v>639</v>
      </c>
      <c r="N30" s="51">
        <f>+'APPENDIX 11'!N30+'APPENDIX 12'!N30</f>
        <v>1317</v>
      </c>
      <c r="O30" s="51">
        <f>+'APPENDIX 11'!O30+'APPENDIX 12'!O30</f>
        <v>0</v>
      </c>
      <c r="P30" s="51">
        <f>+'APPENDIX 11'!P30+'APPENDIX 12'!P30</f>
        <v>0</v>
      </c>
      <c r="Q30" s="72">
        <f>+'APPENDIX 11'!Q30+'APPENDIX 12'!Q30</f>
        <v>1822</v>
      </c>
    </row>
    <row r="31" spans="2:17" ht="32.25" customHeight="1" x14ac:dyDescent="0.35">
      <c r="B31" s="42" t="s">
        <v>43</v>
      </c>
      <c r="C31" s="71">
        <f t="shared" ref="C31:Q31" si="0">SUM(C6:C30)</f>
        <v>338621155</v>
      </c>
      <c r="D31" s="71">
        <f t="shared" si="0"/>
        <v>45352954</v>
      </c>
      <c r="E31" s="71">
        <f t="shared" si="0"/>
        <v>45352954</v>
      </c>
      <c r="F31" s="71">
        <f t="shared" si="0"/>
        <v>1758</v>
      </c>
      <c r="G31" s="71">
        <f t="shared" si="0"/>
        <v>24292949</v>
      </c>
      <c r="H31" s="71">
        <f t="shared" si="0"/>
        <v>30709620</v>
      </c>
      <c r="I31" s="71">
        <f t="shared" si="0"/>
        <v>369295</v>
      </c>
      <c r="J31" s="71">
        <f t="shared" si="0"/>
        <v>0</v>
      </c>
      <c r="K31" s="71">
        <f t="shared" si="0"/>
        <v>0</v>
      </c>
      <c r="L31" s="71">
        <f t="shared" si="0"/>
        <v>584120</v>
      </c>
      <c r="M31" s="71">
        <f t="shared" si="0"/>
        <v>2230042</v>
      </c>
      <c r="N31" s="71">
        <f t="shared" si="0"/>
        <v>23702886</v>
      </c>
      <c r="O31" s="71">
        <f t="shared" si="0"/>
        <v>228682</v>
      </c>
      <c r="P31" s="71">
        <f t="shared" si="0"/>
        <v>1957837</v>
      </c>
      <c r="Q31" s="71">
        <f t="shared" si="0"/>
        <v>371599156</v>
      </c>
    </row>
    <row r="32" spans="2:17" ht="32.25" customHeight="1" x14ac:dyDescent="0.35">
      <c r="B32" s="309" t="s">
        <v>44</v>
      </c>
      <c r="C32" s="310"/>
      <c r="D32" s="310"/>
      <c r="E32" s="310"/>
      <c r="F32" s="310"/>
      <c r="G32" s="310"/>
      <c r="H32" s="310"/>
      <c r="I32" s="310"/>
      <c r="J32" s="310"/>
      <c r="K32" s="310"/>
      <c r="L32" s="310"/>
      <c r="M32" s="310"/>
      <c r="N32" s="310"/>
      <c r="O32" s="310"/>
      <c r="P32" s="310"/>
      <c r="Q32" s="311"/>
    </row>
    <row r="33" spans="2:17" ht="32.25" customHeight="1" x14ac:dyDescent="0.35">
      <c r="B33" s="4" t="s">
        <v>45</v>
      </c>
      <c r="C33" s="51">
        <f>+'APPENDIX 11'!C33+'APPENDIX 12'!C33</f>
        <v>0</v>
      </c>
      <c r="D33" s="51">
        <f>+'APPENDIX 11'!D33+'APPENDIX 12'!D33</f>
        <v>0</v>
      </c>
      <c r="E33" s="51">
        <f>+'APPENDIX 11'!E33+'APPENDIX 12'!E33</f>
        <v>0</v>
      </c>
      <c r="F33" s="51">
        <f>+'APPENDIX 11'!F33+'APPENDIX 12'!F33</f>
        <v>0</v>
      </c>
      <c r="G33" s="51">
        <f>+'APPENDIX 11'!G33+'APPENDIX 12'!G33</f>
        <v>0</v>
      </c>
      <c r="H33" s="51">
        <f>+'APPENDIX 11'!H33+'APPENDIX 12'!H33</f>
        <v>0</v>
      </c>
      <c r="I33" s="51">
        <f>+'APPENDIX 11'!I33+'APPENDIX 12'!I33</f>
        <v>0</v>
      </c>
      <c r="J33" s="51">
        <f>+'APPENDIX 11'!J33+'APPENDIX 12'!J33</f>
        <v>0</v>
      </c>
      <c r="K33" s="51">
        <f>+'APPENDIX 11'!K33+'APPENDIX 12'!K33</f>
        <v>0</v>
      </c>
      <c r="L33" s="51">
        <f>+'APPENDIX 11'!L33+'APPENDIX 12'!L33</f>
        <v>0</v>
      </c>
      <c r="M33" s="51">
        <f>+'APPENDIX 11'!M33+'APPENDIX 12'!M33</f>
        <v>0</v>
      </c>
      <c r="N33" s="51">
        <f>+'APPENDIX 11'!N33+'APPENDIX 12'!N33</f>
        <v>0</v>
      </c>
      <c r="O33" s="51">
        <f>+'APPENDIX 11'!O33+'APPENDIX 12'!O33</f>
        <v>0</v>
      </c>
      <c r="P33" s="51">
        <f>+'APPENDIX 11'!P33+'APPENDIX 12'!P33</f>
        <v>0</v>
      </c>
      <c r="Q33" s="72">
        <f>+'APPENDIX 11'!Q33+'APPENDIX 12'!Q33</f>
        <v>0</v>
      </c>
    </row>
    <row r="34" spans="2:17" ht="32.25" customHeight="1" x14ac:dyDescent="0.35">
      <c r="B34" s="4" t="s">
        <v>74</v>
      </c>
      <c r="C34" s="51">
        <f>+'APPENDIX 11'!C34+'APPENDIX 12'!C34</f>
        <v>0</v>
      </c>
      <c r="D34" s="51">
        <f>+'APPENDIX 11'!D34+'APPENDIX 12'!D34</f>
        <v>0</v>
      </c>
      <c r="E34" s="51">
        <f>+'APPENDIX 11'!E34+'APPENDIX 12'!E34</f>
        <v>0</v>
      </c>
      <c r="F34" s="51">
        <f>+'APPENDIX 11'!F34+'APPENDIX 12'!F34</f>
        <v>0</v>
      </c>
      <c r="G34" s="51">
        <f>+'APPENDIX 11'!G34+'APPENDIX 12'!G34</f>
        <v>0</v>
      </c>
      <c r="H34" s="51">
        <f>+'APPENDIX 11'!H34+'APPENDIX 12'!H34</f>
        <v>0</v>
      </c>
      <c r="I34" s="51">
        <f>+'APPENDIX 11'!I34+'APPENDIX 12'!I34</f>
        <v>0</v>
      </c>
      <c r="J34" s="51">
        <f>+'APPENDIX 11'!J34+'APPENDIX 12'!J34</f>
        <v>0</v>
      </c>
      <c r="K34" s="51">
        <f>+'APPENDIX 11'!K34+'APPENDIX 12'!K34</f>
        <v>0</v>
      </c>
      <c r="L34" s="51">
        <f>+'APPENDIX 11'!L34+'APPENDIX 12'!L34</f>
        <v>0</v>
      </c>
      <c r="M34" s="51">
        <f>+'APPENDIX 11'!M34+'APPENDIX 12'!M34</f>
        <v>0</v>
      </c>
      <c r="N34" s="51">
        <f>+'APPENDIX 11'!N34+'APPENDIX 12'!N34</f>
        <v>0</v>
      </c>
      <c r="O34" s="51">
        <f>+'APPENDIX 11'!O34+'APPENDIX 12'!O34</f>
        <v>0</v>
      </c>
      <c r="P34" s="51">
        <f>+'APPENDIX 11'!P34+'APPENDIX 12'!P34</f>
        <v>0</v>
      </c>
      <c r="Q34" s="72">
        <f>+'APPENDIX 11'!Q34+'APPENDIX 12'!Q34</f>
        <v>0</v>
      </c>
    </row>
    <row r="35" spans="2:17" ht="32.25" customHeight="1" x14ac:dyDescent="0.35">
      <c r="B35" s="4" t="s">
        <v>46</v>
      </c>
      <c r="C35" s="51">
        <f>+'APPENDIX 11'!C35+'APPENDIX 12'!C35</f>
        <v>0</v>
      </c>
      <c r="D35" s="51">
        <f>+'APPENDIX 11'!D35+'APPENDIX 12'!D35</f>
        <v>0</v>
      </c>
      <c r="E35" s="51">
        <f>+'APPENDIX 11'!E35+'APPENDIX 12'!E35</f>
        <v>0</v>
      </c>
      <c r="F35" s="51">
        <f>+'APPENDIX 11'!F35+'APPENDIX 12'!F35</f>
        <v>0</v>
      </c>
      <c r="G35" s="51">
        <f>+'APPENDIX 11'!G35+'APPENDIX 12'!G35</f>
        <v>0</v>
      </c>
      <c r="H35" s="51">
        <f>+'APPENDIX 11'!H35+'APPENDIX 12'!H35</f>
        <v>0</v>
      </c>
      <c r="I35" s="51">
        <f>+'APPENDIX 11'!I35+'APPENDIX 12'!I35</f>
        <v>0</v>
      </c>
      <c r="J35" s="51">
        <f>+'APPENDIX 11'!J35+'APPENDIX 12'!J35</f>
        <v>0</v>
      </c>
      <c r="K35" s="51">
        <f>+'APPENDIX 11'!K35+'APPENDIX 12'!K35</f>
        <v>0</v>
      </c>
      <c r="L35" s="51">
        <f>+'APPENDIX 11'!L35+'APPENDIX 12'!L35</f>
        <v>0</v>
      </c>
      <c r="M35" s="51">
        <f>+'APPENDIX 11'!M35+'APPENDIX 12'!M35</f>
        <v>0</v>
      </c>
      <c r="N35" s="51">
        <f>+'APPENDIX 11'!N35+'APPENDIX 12'!N35</f>
        <v>0</v>
      </c>
      <c r="O35" s="51">
        <f>+'APPENDIX 11'!O35+'APPENDIX 12'!O35</f>
        <v>0</v>
      </c>
      <c r="P35" s="51">
        <f>+'APPENDIX 11'!P35+'APPENDIX 12'!P35</f>
        <v>0</v>
      </c>
      <c r="Q35" s="72">
        <f>+'APPENDIX 11'!Q35+'APPENDIX 12'!Q35</f>
        <v>0</v>
      </c>
    </row>
    <row r="36" spans="2:17" ht="32.25" customHeight="1" x14ac:dyDescent="0.35">
      <c r="B36" s="42" t="s">
        <v>43</v>
      </c>
      <c r="C36" s="71">
        <f>SUM(C33:C35)</f>
        <v>0</v>
      </c>
      <c r="D36" s="71">
        <f t="shared" ref="D36:Q36" si="1">SUM(D33:D35)</f>
        <v>0</v>
      </c>
      <c r="E36" s="71">
        <f t="shared" si="1"/>
        <v>0</v>
      </c>
      <c r="F36" s="71">
        <f t="shared" si="1"/>
        <v>0</v>
      </c>
      <c r="G36" s="71">
        <f t="shared" si="1"/>
        <v>0</v>
      </c>
      <c r="H36" s="71">
        <f t="shared" si="1"/>
        <v>0</v>
      </c>
      <c r="I36" s="71">
        <f t="shared" si="1"/>
        <v>0</v>
      </c>
      <c r="J36" s="71">
        <f t="shared" si="1"/>
        <v>0</v>
      </c>
      <c r="K36" s="71">
        <f t="shared" si="1"/>
        <v>0</v>
      </c>
      <c r="L36" s="71">
        <f t="shared" si="1"/>
        <v>0</v>
      </c>
      <c r="M36" s="71">
        <f t="shared" si="1"/>
        <v>0</v>
      </c>
      <c r="N36" s="71">
        <f t="shared" si="1"/>
        <v>0</v>
      </c>
      <c r="O36" s="71">
        <f t="shared" si="1"/>
        <v>0</v>
      </c>
      <c r="P36" s="71">
        <f t="shared" si="1"/>
        <v>0</v>
      </c>
      <c r="Q36" s="71">
        <f t="shared" si="1"/>
        <v>0</v>
      </c>
    </row>
    <row r="37" spans="2:17" ht="23.25" customHeight="1" x14ac:dyDescent="0.35">
      <c r="B37" s="308" t="s">
        <v>48</v>
      </c>
      <c r="C37" s="308"/>
      <c r="D37" s="308"/>
      <c r="E37" s="308"/>
      <c r="F37" s="308"/>
      <c r="G37" s="308"/>
      <c r="H37" s="308"/>
      <c r="I37" s="308"/>
      <c r="J37" s="308"/>
      <c r="K37" s="308"/>
      <c r="L37" s="308"/>
      <c r="M37" s="308"/>
      <c r="N37" s="308"/>
      <c r="O37" s="308"/>
      <c r="P37" s="308"/>
      <c r="Q37" s="308"/>
    </row>
    <row r="38" spans="2:17" ht="18.75" customHeight="1" x14ac:dyDescent="0.35">
      <c r="Q38" s="124"/>
    </row>
  </sheetData>
  <mergeCells count="4">
    <mergeCell ref="B3:Q3"/>
    <mergeCell ref="B32:Q32"/>
    <mergeCell ref="B37:Q37"/>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A1:KZ551"/>
  <sheetViews>
    <sheetView zoomScale="80" zoomScaleNormal="80" workbookViewId="0"/>
  </sheetViews>
  <sheetFormatPr defaultColWidth="14.36328125" defaultRowHeight="14" x14ac:dyDescent="0.3"/>
  <cols>
    <col min="1" max="1" width="9.6328125" style="109" customWidth="1"/>
    <col min="2" max="2" width="43.54296875" style="109" customWidth="1"/>
    <col min="3" max="16" width="17.90625" style="109" customWidth="1"/>
    <col min="17" max="17" width="17.90625" style="110" customWidth="1"/>
    <col min="18" max="18" width="15.453125" style="109" bestFit="1" customWidth="1"/>
    <col min="19" max="19" width="15.90625" style="109" bestFit="1" customWidth="1"/>
    <col min="20" max="256" width="14.36328125" style="109"/>
    <col min="257" max="257" width="9.6328125" style="109" customWidth="1"/>
    <col min="258" max="258" width="43.54296875" style="109" customWidth="1"/>
    <col min="259" max="273" width="17.90625" style="109" customWidth="1"/>
    <col min="274" max="274" width="15.453125" style="109" bestFit="1" customWidth="1"/>
    <col min="275" max="275" width="15.90625" style="109" bestFit="1" customWidth="1"/>
    <col min="276" max="512" width="14.36328125" style="109"/>
    <col min="513" max="513" width="9.6328125" style="109" customWidth="1"/>
    <col min="514" max="514" width="43.54296875" style="109" customWidth="1"/>
    <col min="515" max="529" width="17.90625" style="109" customWidth="1"/>
    <col min="530" max="530" width="15.453125" style="109" bestFit="1" customWidth="1"/>
    <col min="531" max="531" width="15.90625" style="109" bestFit="1" customWidth="1"/>
    <col min="532" max="768" width="14.36328125" style="109"/>
    <col min="769" max="769" width="9.6328125" style="109" customWidth="1"/>
    <col min="770" max="770" width="43.54296875" style="109" customWidth="1"/>
    <col min="771" max="785" width="17.90625" style="109" customWidth="1"/>
    <col min="786" max="786" width="15.453125" style="109" bestFit="1" customWidth="1"/>
    <col min="787" max="787" width="15.90625" style="109" bestFit="1" customWidth="1"/>
    <col min="788" max="1024" width="14.36328125" style="109"/>
    <col min="1025" max="1025" width="9.6328125" style="109" customWidth="1"/>
    <col min="1026" max="1026" width="43.54296875" style="109" customWidth="1"/>
    <col min="1027" max="1041" width="17.90625" style="109" customWidth="1"/>
    <col min="1042" max="1042" width="15.453125" style="109" bestFit="1" customWidth="1"/>
    <col min="1043" max="1043" width="15.90625" style="109" bestFit="1" customWidth="1"/>
    <col min="1044" max="1280" width="14.36328125" style="109"/>
    <col min="1281" max="1281" width="9.6328125" style="109" customWidth="1"/>
    <col min="1282" max="1282" width="43.54296875" style="109" customWidth="1"/>
    <col min="1283" max="1297" width="17.90625" style="109" customWidth="1"/>
    <col min="1298" max="1298" width="15.453125" style="109" bestFit="1" customWidth="1"/>
    <col min="1299" max="1299" width="15.90625" style="109" bestFit="1" customWidth="1"/>
    <col min="1300" max="1536" width="14.36328125" style="109"/>
    <col min="1537" max="1537" width="9.6328125" style="109" customWidth="1"/>
    <col min="1538" max="1538" width="43.54296875" style="109" customWidth="1"/>
    <col min="1539" max="1553" width="17.90625" style="109" customWidth="1"/>
    <col min="1554" max="1554" width="15.453125" style="109" bestFit="1" customWidth="1"/>
    <col min="1555" max="1555" width="15.90625" style="109" bestFit="1" customWidth="1"/>
    <col min="1556" max="1792" width="14.36328125" style="109"/>
    <col min="1793" max="1793" width="9.6328125" style="109" customWidth="1"/>
    <col min="1794" max="1794" width="43.54296875" style="109" customWidth="1"/>
    <col min="1795" max="1809" width="17.90625" style="109" customWidth="1"/>
    <col min="1810" max="1810" width="15.453125" style="109" bestFit="1" customWidth="1"/>
    <col min="1811" max="1811" width="15.90625" style="109" bestFit="1" customWidth="1"/>
    <col min="1812" max="2048" width="14.36328125" style="109"/>
    <col min="2049" max="2049" width="9.6328125" style="109" customWidth="1"/>
    <col min="2050" max="2050" width="43.54296875" style="109" customWidth="1"/>
    <col min="2051" max="2065" width="17.90625" style="109" customWidth="1"/>
    <col min="2066" max="2066" width="15.453125" style="109" bestFit="1" customWidth="1"/>
    <col min="2067" max="2067" width="15.90625" style="109" bestFit="1" customWidth="1"/>
    <col min="2068" max="2304" width="14.36328125" style="109"/>
    <col min="2305" max="2305" width="9.6328125" style="109" customWidth="1"/>
    <col min="2306" max="2306" width="43.54296875" style="109" customWidth="1"/>
    <col min="2307" max="2321" width="17.90625" style="109" customWidth="1"/>
    <col min="2322" max="2322" width="15.453125" style="109" bestFit="1" customWidth="1"/>
    <col min="2323" max="2323" width="15.90625" style="109" bestFit="1" customWidth="1"/>
    <col min="2324" max="2560" width="14.36328125" style="109"/>
    <col min="2561" max="2561" width="9.6328125" style="109" customWidth="1"/>
    <col min="2562" max="2562" width="43.54296875" style="109" customWidth="1"/>
    <col min="2563" max="2577" width="17.90625" style="109" customWidth="1"/>
    <col min="2578" max="2578" width="15.453125" style="109" bestFit="1" customWidth="1"/>
    <col min="2579" max="2579" width="15.90625" style="109" bestFit="1" customWidth="1"/>
    <col min="2580" max="2816" width="14.36328125" style="109"/>
    <col min="2817" max="2817" width="9.6328125" style="109" customWidth="1"/>
    <col min="2818" max="2818" width="43.54296875" style="109" customWidth="1"/>
    <col min="2819" max="2833" width="17.90625" style="109" customWidth="1"/>
    <col min="2834" max="2834" width="15.453125" style="109" bestFit="1" customWidth="1"/>
    <col min="2835" max="2835" width="15.90625" style="109" bestFit="1" customWidth="1"/>
    <col min="2836" max="3072" width="14.36328125" style="109"/>
    <col min="3073" max="3073" width="9.6328125" style="109" customWidth="1"/>
    <col min="3074" max="3074" width="43.54296875" style="109" customWidth="1"/>
    <col min="3075" max="3089" width="17.90625" style="109" customWidth="1"/>
    <col min="3090" max="3090" width="15.453125" style="109" bestFit="1" customWidth="1"/>
    <col min="3091" max="3091" width="15.90625" style="109" bestFit="1" customWidth="1"/>
    <col min="3092" max="3328" width="14.36328125" style="109"/>
    <col min="3329" max="3329" width="9.6328125" style="109" customWidth="1"/>
    <col min="3330" max="3330" width="43.54296875" style="109" customWidth="1"/>
    <col min="3331" max="3345" width="17.90625" style="109" customWidth="1"/>
    <col min="3346" max="3346" width="15.453125" style="109" bestFit="1" customWidth="1"/>
    <col min="3347" max="3347" width="15.90625" style="109" bestFit="1" customWidth="1"/>
    <col min="3348" max="3584" width="14.36328125" style="109"/>
    <col min="3585" max="3585" width="9.6328125" style="109" customWidth="1"/>
    <col min="3586" max="3586" width="43.54296875" style="109" customWidth="1"/>
    <col min="3587" max="3601" width="17.90625" style="109" customWidth="1"/>
    <col min="3602" max="3602" width="15.453125" style="109" bestFit="1" customWidth="1"/>
    <col min="3603" max="3603" width="15.90625" style="109" bestFit="1" customWidth="1"/>
    <col min="3604" max="3840" width="14.36328125" style="109"/>
    <col min="3841" max="3841" width="9.6328125" style="109" customWidth="1"/>
    <col min="3842" max="3842" width="43.54296875" style="109" customWidth="1"/>
    <col min="3843" max="3857" width="17.90625" style="109" customWidth="1"/>
    <col min="3858" max="3858" width="15.453125" style="109" bestFit="1" customWidth="1"/>
    <col min="3859" max="3859" width="15.90625" style="109" bestFit="1" customWidth="1"/>
    <col min="3860" max="4096" width="14.36328125" style="109"/>
    <col min="4097" max="4097" width="9.6328125" style="109" customWidth="1"/>
    <col min="4098" max="4098" width="43.54296875" style="109" customWidth="1"/>
    <col min="4099" max="4113" width="17.90625" style="109" customWidth="1"/>
    <col min="4114" max="4114" width="15.453125" style="109" bestFit="1" customWidth="1"/>
    <col min="4115" max="4115" width="15.90625" style="109" bestFit="1" customWidth="1"/>
    <col min="4116" max="4352" width="14.36328125" style="109"/>
    <col min="4353" max="4353" width="9.6328125" style="109" customWidth="1"/>
    <col min="4354" max="4354" width="43.54296875" style="109" customWidth="1"/>
    <col min="4355" max="4369" width="17.90625" style="109" customWidth="1"/>
    <col min="4370" max="4370" width="15.453125" style="109" bestFit="1" customWidth="1"/>
    <col min="4371" max="4371" width="15.90625" style="109" bestFit="1" customWidth="1"/>
    <col min="4372" max="4608" width="14.36328125" style="109"/>
    <col min="4609" max="4609" width="9.6328125" style="109" customWidth="1"/>
    <col min="4610" max="4610" width="43.54296875" style="109" customWidth="1"/>
    <col min="4611" max="4625" width="17.90625" style="109" customWidth="1"/>
    <col min="4626" max="4626" width="15.453125" style="109" bestFit="1" customWidth="1"/>
    <col min="4627" max="4627" width="15.90625" style="109" bestFit="1" customWidth="1"/>
    <col min="4628" max="4864" width="14.36328125" style="109"/>
    <col min="4865" max="4865" width="9.6328125" style="109" customWidth="1"/>
    <col min="4866" max="4866" width="43.54296875" style="109" customWidth="1"/>
    <col min="4867" max="4881" width="17.90625" style="109" customWidth="1"/>
    <col min="4882" max="4882" width="15.453125" style="109" bestFit="1" customWidth="1"/>
    <col min="4883" max="4883" width="15.90625" style="109" bestFit="1" customWidth="1"/>
    <col min="4884" max="5120" width="14.36328125" style="109"/>
    <col min="5121" max="5121" width="9.6328125" style="109" customWidth="1"/>
    <col min="5122" max="5122" width="43.54296875" style="109" customWidth="1"/>
    <col min="5123" max="5137" width="17.90625" style="109" customWidth="1"/>
    <col min="5138" max="5138" width="15.453125" style="109" bestFit="1" customWidth="1"/>
    <col min="5139" max="5139" width="15.90625" style="109" bestFit="1" customWidth="1"/>
    <col min="5140" max="5376" width="14.36328125" style="109"/>
    <col min="5377" max="5377" width="9.6328125" style="109" customWidth="1"/>
    <col min="5378" max="5378" width="43.54296875" style="109" customWidth="1"/>
    <col min="5379" max="5393" width="17.90625" style="109" customWidth="1"/>
    <col min="5394" max="5394" width="15.453125" style="109" bestFit="1" customWidth="1"/>
    <col min="5395" max="5395" width="15.90625" style="109" bestFit="1" customWidth="1"/>
    <col min="5396" max="5632" width="14.36328125" style="109"/>
    <col min="5633" max="5633" width="9.6328125" style="109" customWidth="1"/>
    <col min="5634" max="5634" width="43.54296875" style="109" customWidth="1"/>
    <col min="5635" max="5649" width="17.90625" style="109" customWidth="1"/>
    <col min="5650" max="5650" width="15.453125" style="109" bestFit="1" customWidth="1"/>
    <col min="5651" max="5651" width="15.90625" style="109" bestFit="1" customWidth="1"/>
    <col min="5652" max="5888" width="14.36328125" style="109"/>
    <col min="5889" max="5889" width="9.6328125" style="109" customWidth="1"/>
    <col min="5890" max="5890" width="43.54296875" style="109" customWidth="1"/>
    <col min="5891" max="5905" width="17.90625" style="109" customWidth="1"/>
    <col min="5906" max="5906" width="15.453125" style="109" bestFit="1" customWidth="1"/>
    <col min="5907" max="5907" width="15.90625" style="109" bestFit="1" customWidth="1"/>
    <col min="5908" max="6144" width="14.36328125" style="109"/>
    <col min="6145" max="6145" width="9.6328125" style="109" customWidth="1"/>
    <col min="6146" max="6146" width="43.54296875" style="109" customWidth="1"/>
    <col min="6147" max="6161" width="17.90625" style="109" customWidth="1"/>
    <col min="6162" max="6162" width="15.453125" style="109" bestFit="1" customWidth="1"/>
    <col min="6163" max="6163" width="15.90625" style="109" bestFit="1" customWidth="1"/>
    <col min="6164" max="6400" width="14.36328125" style="109"/>
    <col min="6401" max="6401" width="9.6328125" style="109" customWidth="1"/>
    <col min="6402" max="6402" width="43.54296875" style="109" customWidth="1"/>
    <col min="6403" max="6417" width="17.90625" style="109" customWidth="1"/>
    <col min="6418" max="6418" width="15.453125" style="109" bestFit="1" customWidth="1"/>
    <col min="6419" max="6419" width="15.90625" style="109" bestFit="1" customWidth="1"/>
    <col min="6420" max="6656" width="14.36328125" style="109"/>
    <col min="6657" max="6657" width="9.6328125" style="109" customWidth="1"/>
    <col min="6658" max="6658" width="43.54296875" style="109" customWidth="1"/>
    <col min="6659" max="6673" width="17.90625" style="109" customWidth="1"/>
    <col min="6674" max="6674" width="15.453125" style="109" bestFit="1" customWidth="1"/>
    <col min="6675" max="6675" width="15.90625" style="109" bestFit="1" customWidth="1"/>
    <col min="6676" max="6912" width="14.36328125" style="109"/>
    <col min="6913" max="6913" width="9.6328125" style="109" customWidth="1"/>
    <col min="6914" max="6914" width="43.54296875" style="109" customWidth="1"/>
    <col min="6915" max="6929" width="17.90625" style="109" customWidth="1"/>
    <col min="6930" max="6930" width="15.453125" style="109" bestFit="1" customWidth="1"/>
    <col min="6931" max="6931" width="15.90625" style="109" bestFit="1" customWidth="1"/>
    <col min="6932" max="7168" width="14.36328125" style="109"/>
    <col min="7169" max="7169" width="9.6328125" style="109" customWidth="1"/>
    <col min="7170" max="7170" width="43.54296875" style="109" customWidth="1"/>
    <col min="7171" max="7185" width="17.90625" style="109" customWidth="1"/>
    <col min="7186" max="7186" width="15.453125" style="109" bestFit="1" customWidth="1"/>
    <col min="7187" max="7187" width="15.90625" style="109" bestFit="1" customWidth="1"/>
    <col min="7188" max="7424" width="14.36328125" style="109"/>
    <col min="7425" max="7425" width="9.6328125" style="109" customWidth="1"/>
    <col min="7426" max="7426" width="43.54296875" style="109" customWidth="1"/>
    <col min="7427" max="7441" width="17.90625" style="109" customWidth="1"/>
    <col min="7442" max="7442" width="15.453125" style="109" bestFit="1" customWidth="1"/>
    <col min="7443" max="7443" width="15.90625" style="109" bestFit="1" customWidth="1"/>
    <col min="7444" max="7680" width="14.36328125" style="109"/>
    <col min="7681" max="7681" width="9.6328125" style="109" customWidth="1"/>
    <col min="7682" max="7682" width="43.54296875" style="109" customWidth="1"/>
    <col min="7683" max="7697" width="17.90625" style="109" customWidth="1"/>
    <col min="7698" max="7698" width="15.453125" style="109" bestFit="1" customWidth="1"/>
    <col min="7699" max="7699" width="15.90625" style="109" bestFit="1" customWidth="1"/>
    <col min="7700" max="7936" width="14.36328125" style="109"/>
    <col min="7937" max="7937" width="9.6328125" style="109" customWidth="1"/>
    <col min="7938" max="7938" width="43.54296875" style="109" customWidth="1"/>
    <col min="7939" max="7953" width="17.90625" style="109" customWidth="1"/>
    <col min="7954" max="7954" width="15.453125" style="109" bestFit="1" customWidth="1"/>
    <col min="7955" max="7955" width="15.90625" style="109" bestFit="1" customWidth="1"/>
    <col min="7956" max="8192" width="14.36328125" style="109"/>
    <col min="8193" max="8193" width="9.6328125" style="109" customWidth="1"/>
    <col min="8194" max="8194" width="43.54296875" style="109" customWidth="1"/>
    <col min="8195" max="8209" width="17.90625" style="109" customWidth="1"/>
    <col min="8210" max="8210" width="15.453125" style="109" bestFit="1" customWidth="1"/>
    <col min="8211" max="8211" width="15.90625" style="109" bestFit="1" customWidth="1"/>
    <col min="8212" max="8448" width="14.36328125" style="109"/>
    <col min="8449" max="8449" width="9.6328125" style="109" customWidth="1"/>
    <col min="8450" max="8450" width="43.54296875" style="109" customWidth="1"/>
    <col min="8451" max="8465" width="17.90625" style="109" customWidth="1"/>
    <col min="8466" max="8466" width="15.453125" style="109" bestFit="1" customWidth="1"/>
    <col min="8467" max="8467" width="15.90625" style="109" bestFit="1" customWidth="1"/>
    <col min="8468" max="8704" width="14.36328125" style="109"/>
    <col min="8705" max="8705" width="9.6328125" style="109" customWidth="1"/>
    <col min="8706" max="8706" width="43.54296875" style="109" customWidth="1"/>
    <col min="8707" max="8721" width="17.90625" style="109" customWidth="1"/>
    <col min="8722" max="8722" width="15.453125" style="109" bestFit="1" customWidth="1"/>
    <col min="8723" max="8723" width="15.90625" style="109" bestFit="1" customWidth="1"/>
    <col min="8724" max="8960" width="14.36328125" style="109"/>
    <col min="8961" max="8961" width="9.6328125" style="109" customWidth="1"/>
    <col min="8962" max="8962" width="43.54296875" style="109" customWidth="1"/>
    <col min="8963" max="8977" width="17.90625" style="109" customWidth="1"/>
    <col min="8978" max="8978" width="15.453125" style="109" bestFit="1" customWidth="1"/>
    <col min="8979" max="8979" width="15.90625" style="109" bestFit="1" customWidth="1"/>
    <col min="8980" max="9216" width="14.36328125" style="109"/>
    <col min="9217" max="9217" width="9.6328125" style="109" customWidth="1"/>
    <col min="9218" max="9218" width="43.54296875" style="109" customWidth="1"/>
    <col min="9219" max="9233" width="17.90625" style="109" customWidth="1"/>
    <col min="9234" max="9234" width="15.453125" style="109" bestFit="1" customWidth="1"/>
    <col min="9235" max="9235" width="15.90625" style="109" bestFit="1" customWidth="1"/>
    <col min="9236" max="9472" width="14.36328125" style="109"/>
    <col min="9473" max="9473" width="9.6328125" style="109" customWidth="1"/>
    <col min="9474" max="9474" width="43.54296875" style="109" customWidth="1"/>
    <col min="9475" max="9489" width="17.90625" style="109" customWidth="1"/>
    <col min="9490" max="9490" width="15.453125" style="109" bestFit="1" customWidth="1"/>
    <col min="9491" max="9491" width="15.90625" style="109" bestFit="1" customWidth="1"/>
    <col min="9492" max="9728" width="14.36328125" style="109"/>
    <col min="9729" max="9729" width="9.6328125" style="109" customWidth="1"/>
    <col min="9730" max="9730" width="43.54296875" style="109" customWidth="1"/>
    <col min="9731" max="9745" width="17.90625" style="109" customWidth="1"/>
    <col min="9746" max="9746" width="15.453125" style="109" bestFit="1" customWidth="1"/>
    <col min="9747" max="9747" width="15.90625" style="109" bestFit="1" customWidth="1"/>
    <col min="9748" max="9984" width="14.36328125" style="109"/>
    <col min="9985" max="9985" width="9.6328125" style="109" customWidth="1"/>
    <col min="9986" max="9986" width="43.54296875" style="109" customWidth="1"/>
    <col min="9987" max="10001" width="17.90625" style="109" customWidth="1"/>
    <col min="10002" max="10002" width="15.453125" style="109" bestFit="1" customWidth="1"/>
    <col min="10003" max="10003" width="15.90625" style="109" bestFit="1" customWidth="1"/>
    <col min="10004" max="10240" width="14.36328125" style="109"/>
    <col min="10241" max="10241" width="9.6328125" style="109" customWidth="1"/>
    <col min="10242" max="10242" width="43.54296875" style="109" customWidth="1"/>
    <col min="10243" max="10257" width="17.90625" style="109" customWidth="1"/>
    <col min="10258" max="10258" width="15.453125" style="109" bestFit="1" customWidth="1"/>
    <col min="10259" max="10259" width="15.90625" style="109" bestFit="1" customWidth="1"/>
    <col min="10260" max="10496" width="14.36328125" style="109"/>
    <col min="10497" max="10497" width="9.6328125" style="109" customWidth="1"/>
    <col min="10498" max="10498" width="43.54296875" style="109" customWidth="1"/>
    <col min="10499" max="10513" width="17.90625" style="109" customWidth="1"/>
    <col min="10514" max="10514" width="15.453125" style="109" bestFit="1" customWidth="1"/>
    <col min="10515" max="10515" width="15.90625" style="109" bestFit="1" customWidth="1"/>
    <col min="10516" max="10752" width="14.36328125" style="109"/>
    <col min="10753" max="10753" width="9.6328125" style="109" customWidth="1"/>
    <col min="10754" max="10754" width="43.54296875" style="109" customWidth="1"/>
    <col min="10755" max="10769" width="17.90625" style="109" customWidth="1"/>
    <col min="10770" max="10770" width="15.453125" style="109" bestFit="1" customWidth="1"/>
    <col min="10771" max="10771" width="15.90625" style="109" bestFit="1" customWidth="1"/>
    <col min="10772" max="11008" width="14.36328125" style="109"/>
    <col min="11009" max="11009" width="9.6328125" style="109" customWidth="1"/>
    <col min="11010" max="11010" width="43.54296875" style="109" customWidth="1"/>
    <col min="11011" max="11025" width="17.90625" style="109" customWidth="1"/>
    <col min="11026" max="11026" width="15.453125" style="109" bestFit="1" customWidth="1"/>
    <col min="11027" max="11027" width="15.90625" style="109" bestFit="1" customWidth="1"/>
    <col min="11028" max="11264" width="14.36328125" style="109"/>
    <col min="11265" max="11265" width="9.6328125" style="109" customWidth="1"/>
    <col min="11266" max="11266" width="43.54296875" style="109" customWidth="1"/>
    <col min="11267" max="11281" width="17.90625" style="109" customWidth="1"/>
    <col min="11282" max="11282" width="15.453125" style="109" bestFit="1" customWidth="1"/>
    <col min="11283" max="11283" width="15.90625" style="109" bestFit="1" customWidth="1"/>
    <col min="11284" max="11520" width="14.36328125" style="109"/>
    <col min="11521" max="11521" width="9.6328125" style="109" customWidth="1"/>
    <col min="11522" max="11522" width="43.54296875" style="109" customWidth="1"/>
    <col min="11523" max="11537" width="17.90625" style="109" customWidth="1"/>
    <col min="11538" max="11538" width="15.453125" style="109" bestFit="1" customWidth="1"/>
    <col min="11539" max="11539" width="15.90625" style="109" bestFit="1" customWidth="1"/>
    <col min="11540" max="11776" width="14.36328125" style="109"/>
    <col min="11777" max="11777" width="9.6328125" style="109" customWidth="1"/>
    <col min="11778" max="11778" width="43.54296875" style="109" customWidth="1"/>
    <col min="11779" max="11793" width="17.90625" style="109" customWidth="1"/>
    <col min="11794" max="11794" width="15.453125" style="109" bestFit="1" customWidth="1"/>
    <col min="11795" max="11795" width="15.90625" style="109" bestFit="1" customWidth="1"/>
    <col min="11796" max="12032" width="14.36328125" style="109"/>
    <col min="12033" max="12033" width="9.6328125" style="109" customWidth="1"/>
    <col min="12034" max="12034" width="43.54296875" style="109" customWidth="1"/>
    <col min="12035" max="12049" width="17.90625" style="109" customWidth="1"/>
    <col min="12050" max="12050" width="15.453125" style="109" bestFit="1" customWidth="1"/>
    <col min="12051" max="12051" width="15.90625" style="109" bestFit="1" customWidth="1"/>
    <col min="12052" max="12288" width="14.36328125" style="109"/>
    <col min="12289" max="12289" width="9.6328125" style="109" customWidth="1"/>
    <col min="12290" max="12290" width="43.54296875" style="109" customWidth="1"/>
    <col min="12291" max="12305" width="17.90625" style="109" customWidth="1"/>
    <col min="12306" max="12306" width="15.453125" style="109" bestFit="1" customWidth="1"/>
    <col min="12307" max="12307" width="15.90625" style="109" bestFit="1" customWidth="1"/>
    <col min="12308" max="12544" width="14.36328125" style="109"/>
    <col min="12545" max="12545" width="9.6328125" style="109" customWidth="1"/>
    <col min="12546" max="12546" width="43.54296875" style="109" customWidth="1"/>
    <col min="12547" max="12561" width="17.90625" style="109" customWidth="1"/>
    <col min="12562" max="12562" width="15.453125" style="109" bestFit="1" customWidth="1"/>
    <col min="12563" max="12563" width="15.90625" style="109" bestFit="1" customWidth="1"/>
    <col min="12564" max="12800" width="14.36328125" style="109"/>
    <col min="12801" max="12801" width="9.6328125" style="109" customWidth="1"/>
    <col min="12802" max="12802" width="43.54296875" style="109" customWidth="1"/>
    <col min="12803" max="12817" width="17.90625" style="109" customWidth="1"/>
    <col min="12818" max="12818" width="15.453125" style="109" bestFit="1" customWidth="1"/>
    <col min="12819" max="12819" width="15.90625" style="109" bestFit="1" customWidth="1"/>
    <col min="12820" max="13056" width="14.36328125" style="109"/>
    <col min="13057" max="13057" width="9.6328125" style="109" customWidth="1"/>
    <col min="13058" max="13058" width="43.54296875" style="109" customWidth="1"/>
    <col min="13059" max="13073" width="17.90625" style="109" customWidth="1"/>
    <col min="13074" max="13074" width="15.453125" style="109" bestFit="1" customWidth="1"/>
    <col min="13075" max="13075" width="15.90625" style="109" bestFit="1" customWidth="1"/>
    <col min="13076" max="13312" width="14.36328125" style="109"/>
    <col min="13313" max="13313" width="9.6328125" style="109" customWidth="1"/>
    <col min="13314" max="13314" width="43.54296875" style="109" customWidth="1"/>
    <col min="13315" max="13329" width="17.90625" style="109" customWidth="1"/>
    <col min="13330" max="13330" width="15.453125" style="109" bestFit="1" customWidth="1"/>
    <col min="13331" max="13331" width="15.90625" style="109" bestFit="1" customWidth="1"/>
    <col min="13332" max="13568" width="14.36328125" style="109"/>
    <col min="13569" max="13569" width="9.6328125" style="109" customWidth="1"/>
    <col min="13570" max="13570" width="43.54296875" style="109" customWidth="1"/>
    <col min="13571" max="13585" width="17.90625" style="109" customWidth="1"/>
    <col min="13586" max="13586" width="15.453125" style="109" bestFit="1" customWidth="1"/>
    <col min="13587" max="13587" width="15.90625" style="109" bestFit="1" customWidth="1"/>
    <col min="13588" max="13824" width="14.36328125" style="109"/>
    <col min="13825" max="13825" width="9.6328125" style="109" customWidth="1"/>
    <col min="13826" max="13826" width="43.54296875" style="109" customWidth="1"/>
    <col min="13827" max="13841" width="17.90625" style="109" customWidth="1"/>
    <col min="13842" max="13842" width="15.453125" style="109" bestFit="1" customWidth="1"/>
    <col min="13843" max="13843" width="15.90625" style="109" bestFit="1" customWidth="1"/>
    <col min="13844" max="14080" width="14.36328125" style="109"/>
    <col min="14081" max="14081" width="9.6328125" style="109" customWidth="1"/>
    <col min="14082" max="14082" width="43.54296875" style="109" customWidth="1"/>
    <col min="14083" max="14097" width="17.90625" style="109" customWidth="1"/>
    <col min="14098" max="14098" width="15.453125" style="109" bestFit="1" customWidth="1"/>
    <col min="14099" max="14099" width="15.90625" style="109" bestFit="1" customWidth="1"/>
    <col min="14100" max="14336" width="14.36328125" style="109"/>
    <col min="14337" max="14337" width="9.6328125" style="109" customWidth="1"/>
    <col min="14338" max="14338" width="43.54296875" style="109" customWidth="1"/>
    <col min="14339" max="14353" width="17.90625" style="109" customWidth="1"/>
    <col min="14354" max="14354" width="15.453125" style="109" bestFit="1" customWidth="1"/>
    <col min="14355" max="14355" width="15.90625" style="109" bestFit="1" customWidth="1"/>
    <col min="14356" max="14592" width="14.36328125" style="109"/>
    <col min="14593" max="14593" width="9.6328125" style="109" customWidth="1"/>
    <col min="14594" max="14594" width="43.54296875" style="109" customWidth="1"/>
    <col min="14595" max="14609" width="17.90625" style="109" customWidth="1"/>
    <col min="14610" max="14610" width="15.453125" style="109" bestFit="1" customWidth="1"/>
    <col min="14611" max="14611" width="15.90625" style="109" bestFit="1" customWidth="1"/>
    <col min="14612" max="14848" width="14.36328125" style="109"/>
    <col min="14849" max="14849" width="9.6328125" style="109" customWidth="1"/>
    <col min="14850" max="14850" width="43.54296875" style="109" customWidth="1"/>
    <col min="14851" max="14865" width="17.90625" style="109" customWidth="1"/>
    <col min="14866" max="14866" width="15.453125" style="109" bestFit="1" customWidth="1"/>
    <col min="14867" max="14867" width="15.90625" style="109" bestFit="1" customWidth="1"/>
    <col min="14868" max="15104" width="14.36328125" style="109"/>
    <col min="15105" max="15105" width="9.6328125" style="109" customWidth="1"/>
    <col min="15106" max="15106" width="43.54296875" style="109" customWidth="1"/>
    <col min="15107" max="15121" width="17.90625" style="109" customWidth="1"/>
    <col min="15122" max="15122" width="15.453125" style="109" bestFit="1" customWidth="1"/>
    <col min="15123" max="15123" width="15.90625" style="109" bestFit="1" customWidth="1"/>
    <col min="15124" max="15360" width="14.36328125" style="109"/>
    <col min="15361" max="15361" width="9.6328125" style="109" customWidth="1"/>
    <col min="15362" max="15362" width="43.54296875" style="109" customWidth="1"/>
    <col min="15363" max="15377" width="17.90625" style="109" customWidth="1"/>
    <col min="15378" max="15378" width="15.453125" style="109" bestFit="1" customWidth="1"/>
    <col min="15379" max="15379" width="15.90625" style="109" bestFit="1" customWidth="1"/>
    <col min="15380" max="15616" width="14.36328125" style="109"/>
    <col min="15617" max="15617" width="9.6328125" style="109" customWidth="1"/>
    <col min="15618" max="15618" width="43.54296875" style="109" customWidth="1"/>
    <col min="15619" max="15633" width="17.90625" style="109" customWidth="1"/>
    <col min="15634" max="15634" width="15.453125" style="109" bestFit="1" customWidth="1"/>
    <col min="15635" max="15635" width="15.90625" style="109" bestFit="1" customWidth="1"/>
    <col min="15636" max="15872" width="14.36328125" style="109"/>
    <col min="15873" max="15873" width="9.6328125" style="109" customWidth="1"/>
    <col min="15874" max="15874" width="43.54296875" style="109" customWidth="1"/>
    <col min="15875" max="15889" width="17.90625" style="109" customWidth="1"/>
    <col min="15890" max="15890" width="15.453125" style="109" bestFit="1" customWidth="1"/>
    <col min="15891" max="15891" width="15.90625" style="109" bestFit="1" customWidth="1"/>
    <col min="15892" max="16128" width="14.36328125" style="109"/>
    <col min="16129" max="16129" width="9.6328125" style="109" customWidth="1"/>
    <col min="16130" max="16130" width="43.54296875" style="109" customWidth="1"/>
    <col min="16131" max="16145" width="17.90625" style="109" customWidth="1"/>
    <col min="16146" max="16146" width="15.453125" style="109" bestFit="1" customWidth="1"/>
    <col min="16147" max="16147" width="15.90625" style="109" bestFit="1" customWidth="1"/>
    <col min="16148" max="16384" width="14.36328125" style="109"/>
  </cols>
  <sheetData>
    <row r="1" spans="1:217" ht="15.75" customHeight="1" x14ac:dyDescent="0.3">
      <c r="A1" s="198"/>
      <c r="B1" s="198"/>
      <c r="C1" s="198"/>
      <c r="D1" s="198"/>
      <c r="E1" s="198"/>
      <c r="F1" s="198"/>
      <c r="G1" s="198"/>
      <c r="H1" s="198"/>
      <c r="I1" s="198"/>
      <c r="J1" s="198"/>
      <c r="K1" s="198"/>
      <c r="L1" s="198"/>
      <c r="M1" s="198"/>
      <c r="N1" s="198"/>
      <c r="O1" s="198"/>
      <c r="P1" s="198"/>
      <c r="Q1" s="202"/>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row>
    <row r="2" spans="1:217" ht="15.75" customHeight="1" x14ac:dyDescent="0.3">
      <c r="A2" s="198"/>
      <c r="B2" s="198"/>
      <c r="C2" s="198"/>
      <c r="D2" s="198"/>
      <c r="E2" s="198"/>
      <c r="F2" s="198"/>
      <c r="G2" s="198"/>
      <c r="H2" s="198"/>
      <c r="I2" s="198"/>
      <c r="J2" s="198"/>
      <c r="K2" s="198"/>
      <c r="L2" s="198"/>
      <c r="M2" s="198"/>
      <c r="N2" s="198"/>
      <c r="O2" s="198"/>
      <c r="P2" s="198"/>
      <c r="Q2" s="202"/>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row>
    <row r="3" spans="1:217" ht="18.75" customHeight="1" x14ac:dyDescent="0.3">
      <c r="A3" s="198"/>
      <c r="B3" s="313" t="s">
        <v>256</v>
      </c>
      <c r="C3" s="313"/>
      <c r="D3" s="313"/>
      <c r="E3" s="313"/>
      <c r="F3" s="313"/>
      <c r="G3" s="313"/>
      <c r="H3" s="313"/>
      <c r="I3" s="313"/>
      <c r="J3" s="313"/>
      <c r="K3" s="313"/>
      <c r="L3" s="313"/>
      <c r="M3" s="313"/>
      <c r="N3" s="313"/>
      <c r="O3" s="313"/>
      <c r="P3" s="313"/>
      <c r="Q3" s="313"/>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row>
    <row r="4" spans="1:217" s="115" customFormat="1" ht="15.75" customHeight="1" x14ac:dyDescent="0.3">
      <c r="A4" s="199"/>
      <c r="B4" s="111" t="s">
        <v>0</v>
      </c>
      <c r="C4" s="112" t="s">
        <v>61</v>
      </c>
      <c r="D4" s="112" t="s">
        <v>62</v>
      </c>
      <c r="E4" s="112" t="s">
        <v>63</v>
      </c>
      <c r="F4" s="112" t="s">
        <v>64</v>
      </c>
      <c r="G4" s="112" t="s">
        <v>65</v>
      </c>
      <c r="H4" s="112" t="s">
        <v>81</v>
      </c>
      <c r="I4" s="113" t="s">
        <v>66</v>
      </c>
      <c r="J4" s="112" t="s">
        <v>67</v>
      </c>
      <c r="K4" s="114" t="s">
        <v>68</v>
      </c>
      <c r="L4" s="114" t="s">
        <v>69</v>
      </c>
      <c r="M4" s="114" t="s">
        <v>70</v>
      </c>
      <c r="N4" s="114" t="s">
        <v>2</v>
      </c>
      <c r="O4" s="114" t="s">
        <v>71</v>
      </c>
      <c r="P4" s="114" t="s">
        <v>72</v>
      </c>
      <c r="Q4" s="114" t="s">
        <v>73</v>
      </c>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row>
    <row r="5" spans="1:217" ht="15" customHeight="1" x14ac:dyDescent="0.3">
      <c r="A5" s="198"/>
      <c r="B5" s="314" t="s">
        <v>16</v>
      </c>
      <c r="C5" s="315"/>
      <c r="D5" s="315"/>
      <c r="E5" s="315"/>
      <c r="F5" s="315"/>
      <c r="G5" s="315"/>
      <c r="H5" s="315"/>
      <c r="I5" s="315"/>
      <c r="J5" s="315"/>
      <c r="K5" s="315"/>
      <c r="L5" s="315"/>
      <c r="M5" s="315"/>
      <c r="N5" s="315"/>
      <c r="O5" s="315"/>
      <c r="P5" s="315"/>
      <c r="Q5" s="316"/>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row>
    <row r="6" spans="1:217" ht="18.75" customHeight="1" x14ac:dyDescent="0.3">
      <c r="A6" s="198"/>
      <c r="B6" s="4" t="s">
        <v>205</v>
      </c>
      <c r="C6" s="117">
        <v>0</v>
      </c>
      <c r="D6" s="117">
        <v>0</v>
      </c>
      <c r="E6" s="117">
        <v>0</v>
      </c>
      <c r="F6" s="117">
        <v>0</v>
      </c>
      <c r="G6" s="117">
        <v>0</v>
      </c>
      <c r="H6" s="117">
        <v>0</v>
      </c>
      <c r="I6" s="117">
        <v>0</v>
      </c>
      <c r="J6" s="117">
        <v>0</v>
      </c>
      <c r="K6" s="117">
        <v>0</v>
      </c>
      <c r="L6" s="117">
        <v>0</v>
      </c>
      <c r="M6" s="117">
        <v>0</v>
      </c>
      <c r="N6" s="117">
        <v>0</v>
      </c>
      <c r="O6" s="117">
        <v>0</v>
      </c>
      <c r="P6" s="117">
        <v>0</v>
      </c>
      <c r="Q6" s="118">
        <v>0</v>
      </c>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row>
    <row r="7" spans="1:217" ht="18.75" customHeight="1" x14ac:dyDescent="0.3">
      <c r="A7" s="198"/>
      <c r="B7" s="4" t="s">
        <v>49</v>
      </c>
      <c r="C7" s="117">
        <v>320638</v>
      </c>
      <c r="D7" s="117">
        <v>108891</v>
      </c>
      <c r="E7" s="117">
        <v>108891</v>
      </c>
      <c r="F7" s="117">
        <v>0</v>
      </c>
      <c r="G7" s="117">
        <v>60659</v>
      </c>
      <c r="H7" s="117">
        <v>60659</v>
      </c>
      <c r="I7" s="117">
        <v>0</v>
      </c>
      <c r="J7" s="117">
        <v>0</v>
      </c>
      <c r="K7" s="117">
        <v>0</v>
      </c>
      <c r="L7" s="117">
        <v>0</v>
      </c>
      <c r="M7" s="117">
        <v>0</v>
      </c>
      <c r="N7" s="117">
        <v>0</v>
      </c>
      <c r="O7" s="117">
        <v>0</v>
      </c>
      <c r="P7" s="117">
        <v>0</v>
      </c>
      <c r="Q7" s="118">
        <v>368870</v>
      </c>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row>
    <row r="8" spans="1:217" ht="18.75" customHeight="1" x14ac:dyDescent="0.3">
      <c r="A8" s="198"/>
      <c r="B8" s="4" t="s">
        <v>129</v>
      </c>
      <c r="C8" s="117">
        <v>0</v>
      </c>
      <c r="D8" s="117">
        <v>0</v>
      </c>
      <c r="E8" s="117">
        <v>0</v>
      </c>
      <c r="F8" s="117">
        <v>0</v>
      </c>
      <c r="G8" s="117">
        <v>0</v>
      </c>
      <c r="H8" s="117">
        <v>0</v>
      </c>
      <c r="I8" s="117">
        <v>0</v>
      </c>
      <c r="J8" s="117">
        <v>0</v>
      </c>
      <c r="K8" s="117">
        <v>0</v>
      </c>
      <c r="L8" s="117">
        <v>0</v>
      </c>
      <c r="M8" s="117">
        <v>0</v>
      </c>
      <c r="N8" s="117">
        <v>0</v>
      </c>
      <c r="O8" s="117">
        <v>0</v>
      </c>
      <c r="P8" s="117">
        <v>0</v>
      </c>
      <c r="Q8" s="118">
        <v>0</v>
      </c>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row>
    <row r="9" spans="1:217" ht="18.75" customHeight="1" x14ac:dyDescent="0.3">
      <c r="A9" s="198"/>
      <c r="B9" s="4" t="s">
        <v>223</v>
      </c>
      <c r="C9" s="117">
        <v>0</v>
      </c>
      <c r="D9" s="117">
        <v>0</v>
      </c>
      <c r="E9" s="117">
        <v>0</v>
      </c>
      <c r="F9" s="117">
        <v>0</v>
      </c>
      <c r="G9" s="117">
        <v>0</v>
      </c>
      <c r="H9" s="117">
        <v>0</v>
      </c>
      <c r="I9" s="117">
        <v>0</v>
      </c>
      <c r="J9" s="117">
        <v>0</v>
      </c>
      <c r="K9" s="117">
        <v>0</v>
      </c>
      <c r="L9" s="117">
        <v>0</v>
      </c>
      <c r="M9" s="117">
        <v>0</v>
      </c>
      <c r="N9" s="117">
        <v>0</v>
      </c>
      <c r="O9" s="117">
        <v>0</v>
      </c>
      <c r="P9" s="117">
        <v>0</v>
      </c>
      <c r="Q9" s="118">
        <v>0</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row>
    <row r="10" spans="1:217" ht="18.75" customHeight="1" x14ac:dyDescent="0.3">
      <c r="A10" s="198"/>
      <c r="B10" s="4" t="s">
        <v>50</v>
      </c>
      <c r="C10" s="117">
        <v>0</v>
      </c>
      <c r="D10" s="117">
        <v>0</v>
      </c>
      <c r="E10" s="117">
        <v>0</v>
      </c>
      <c r="F10" s="117">
        <v>0</v>
      </c>
      <c r="G10" s="117">
        <v>0</v>
      </c>
      <c r="H10" s="117">
        <v>0</v>
      </c>
      <c r="I10" s="117">
        <v>0</v>
      </c>
      <c r="J10" s="117">
        <v>0</v>
      </c>
      <c r="K10" s="117">
        <v>0</v>
      </c>
      <c r="L10" s="117">
        <v>0</v>
      </c>
      <c r="M10" s="117">
        <v>0</v>
      </c>
      <c r="N10" s="117">
        <v>0</v>
      </c>
      <c r="O10" s="117">
        <v>0</v>
      </c>
      <c r="P10" s="117">
        <v>0</v>
      </c>
      <c r="Q10" s="118">
        <v>0</v>
      </c>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row>
    <row r="11" spans="1:217" ht="18.75" customHeight="1" x14ac:dyDescent="0.3">
      <c r="A11" s="198"/>
      <c r="B11" s="4" t="s">
        <v>51</v>
      </c>
      <c r="C11" s="117">
        <v>0</v>
      </c>
      <c r="D11" s="117">
        <v>0</v>
      </c>
      <c r="E11" s="117">
        <v>0</v>
      </c>
      <c r="F11" s="117">
        <v>0</v>
      </c>
      <c r="G11" s="117">
        <v>0</v>
      </c>
      <c r="H11" s="117">
        <v>0</v>
      </c>
      <c r="I11" s="117">
        <v>0</v>
      </c>
      <c r="J11" s="117">
        <v>0</v>
      </c>
      <c r="K11" s="117">
        <v>0</v>
      </c>
      <c r="L11" s="117">
        <v>0</v>
      </c>
      <c r="M11" s="117">
        <v>0</v>
      </c>
      <c r="N11" s="117">
        <v>0</v>
      </c>
      <c r="O11" s="117">
        <v>0</v>
      </c>
      <c r="P11" s="117">
        <v>0</v>
      </c>
      <c r="Q11" s="118">
        <v>0</v>
      </c>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row>
    <row r="12" spans="1:217" ht="18.75" customHeight="1" x14ac:dyDescent="0.3">
      <c r="A12" s="198"/>
      <c r="B12" s="4" t="s">
        <v>22</v>
      </c>
      <c r="C12" s="117">
        <v>0</v>
      </c>
      <c r="D12" s="117">
        <v>0</v>
      </c>
      <c r="E12" s="117">
        <v>0</v>
      </c>
      <c r="F12" s="117">
        <v>0</v>
      </c>
      <c r="G12" s="117">
        <v>0</v>
      </c>
      <c r="H12" s="117">
        <v>0</v>
      </c>
      <c r="I12" s="117">
        <v>0</v>
      </c>
      <c r="J12" s="117">
        <v>0</v>
      </c>
      <c r="K12" s="117">
        <v>0</v>
      </c>
      <c r="L12" s="117">
        <v>0</v>
      </c>
      <c r="M12" s="117">
        <v>0</v>
      </c>
      <c r="N12" s="117">
        <v>0</v>
      </c>
      <c r="O12" s="117">
        <v>0</v>
      </c>
      <c r="P12" s="117">
        <v>0</v>
      </c>
      <c r="Q12" s="118">
        <v>0</v>
      </c>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row>
    <row r="13" spans="1:217" ht="18.75" customHeight="1" x14ac:dyDescent="0.3">
      <c r="A13" s="198"/>
      <c r="B13" s="4" t="s">
        <v>218</v>
      </c>
      <c r="C13" s="117">
        <v>0</v>
      </c>
      <c r="D13" s="117">
        <v>0</v>
      </c>
      <c r="E13" s="117">
        <v>0</v>
      </c>
      <c r="F13" s="117">
        <v>0</v>
      </c>
      <c r="G13" s="117">
        <v>0</v>
      </c>
      <c r="H13" s="117">
        <v>0</v>
      </c>
      <c r="I13" s="117">
        <v>0</v>
      </c>
      <c r="J13" s="117">
        <v>0</v>
      </c>
      <c r="K13" s="117">
        <v>0</v>
      </c>
      <c r="L13" s="117">
        <v>0</v>
      </c>
      <c r="M13" s="117">
        <v>0</v>
      </c>
      <c r="N13" s="117">
        <v>0</v>
      </c>
      <c r="O13" s="117">
        <v>0</v>
      </c>
      <c r="P13" s="117">
        <v>0</v>
      </c>
      <c r="Q13" s="118">
        <v>0</v>
      </c>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row>
    <row r="14" spans="1:217" ht="18.75" customHeight="1" x14ac:dyDescent="0.3">
      <c r="A14" s="198"/>
      <c r="B14" s="4" t="s">
        <v>52</v>
      </c>
      <c r="C14" s="117">
        <v>0</v>
      </c>
      <c r="D14" s="117">
        <v>0</v>
      </c>
      <c r="E14" s="117">
        <v>0</v>
      </c>
      <c r="F14" s="117">
        <v>0</v>
      </c>
      <c r="G14" s="117">
        <v>0</v>
      </c>
      <c r="H14" s="117">
        <v>0</v>
      </c>
      <c r="I14" s="117">
        <v>0</v>
      </c>
      <c r="J14" s="117">
        <v>0</v>
      </c>
      <c r="K14" s="117">
        <v>0</v>
      </c>
      <c r="L14" s="117">
        <v>0</v>
      </c>
      <c r="M14" s="117">
        <v>0</v>
      </c>
      <c r="N14" s="117">
        <v>0</v>
      </c>
      <c r="O14" s="117">
        <v>0</v>
      </c>
      <c r="P14" s="117">
        <v>0</v>
      </c>
      <c r="Q14" s="118">
        <v>0</v>
      </c>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row>
    <row r="15" spans="1:217" ht="18.75" customHeight="1" x14ac:dyDescent="0.3">
      <c r="A15" s="198"/>
      <c r="B15" s="4" t="s">
        <v>207</v>
      </c>
      <c r="C15" s="117">
        <v>0</v>
      </c>
      <c r="D15" s="117">
        <v>0</v>
      </c>
      <c r="E15" s="117">
        <v>0</v>
      </c>
      <c r="F15" s="117">
        <v>0</v>
      </c>
      <c r="G15" s="117">
        <v>0</v>
      </c>
      <c r="H15" s="117">
        <v>0</v>
      </c>
      <c r="I15" s="117">
        <v>0</v>
      </c>
      <c r="J15" s="117">
        <v>0</v>
      </c>
      <c r="K15" s="117">
        <v>0</v>
      </c>
      <c r="L15" s="117">
        <v>0</v>
      </c>
      <c r="M15" s="117">
        <v>0</v>
      </c>
      <c r="N15" s="117">
        <v>0</v>
      </c>
      <c r="O15" s="117">
        <v>0</v>
      </c>
      <c r="P15" s="117">
        <v>0</v>
      </c>
      <c r="Q15" s="118">
        <v>0</v>
      </c>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row>
    <row r="16" spans="1:217" ht="18.75" customHeight="1" x14ac:dyDescent="0.3">
      <c r="A16" s="198"/>
      <c r="B16" s="4" t="s">
        <v>53</v>
      </c>
      <c r="C16" s="117">
        <v>33048605</v>
      </c>
      <c r="D16" s="117">
        <v>4483624</v>
      </c>
      <c r="E16" s="117">
        <v>4483624</v>
      </c>
      <c r="F16" s="117">
        <v>0</v>
      </c>
      <c r="G16" s="117">
        <v>0</v>
      </c>
      <c r="H16" s="117">
        <v>2354663</v>
      </c>
      <c r="I16" s="117">
        <v>0</v>
      </c>
      <c r="J16" s="117">
        <v>0</v>
      </c>
      <c r="K16" s="117">
        <v>0</v>
      </c>
      <c r="L16" s="117">
        <v>41279</v>
      </c>
      <c r="M16" s="117">
        <v>187422</v>
      </c>
      <c r="N16" s="117">
        <v>2297926</v>
      </c>
      <c r="O16" s="117">
        <v>0</v>
      </c>
      <c r="P16" s="117">
        <v>0</v>
      </c>
      <c r="Q16" s="118">
        <v>37246791</v>
      </c>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row>
    <row r="17" spans="1:217" ht="18.75" customHeight="1" x14ac:dyDescent="0.3">
      <c r="A17" s="198"/>
      <c r="B17" s="4" t="s">
        <v>54</v>
      </c>
      <c r="C17" s="117">
        <v>8127137</v>
      </c>
      <c r="D17" s="117">
        <v>1446112</v>
      </c>
      <c r="E17" s="117">
        <v>1446112</v>
      </c>
      <c r="F17" s="117">
        <v>0</v>
      </c>
      <c r="G17" s="117">
        <v>774461</v>
      </c>
      <c r="H17" s="117">
        <v>0</v>
      </c>
      <c r="I17" s="117">
        <v>0</v>
      </c>
      <c r="J17" s="117">
        <v>0</v>
      </c>
      <c r="K17" s="117">
        <v>0</v>
      </c>
      <c r="L17" s="117">
        <v>0</v>
      </c>
      <c r="M17" s="117">
        <v>42178</v>
      </c>
      <c r="N17" s="117">
        <v>217110</v>
      </c>
      <c r="O17" s="117">
        <v>2008</v>
      </c>
      <c r="P17" s="117">
        <v>0</v>
      </c>
      <c r="Q17" s="118">
        <v>9746173</v>
      </c>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row>
    <row r="18" spans="1:217" ht="18.75" customHeight="1" x14ac:dyDescent="0.3">
      <c r="A18" s="198"/>
      <c r="B18" s="4" t="s">
        <v>55</v>
      </c>
      <c r="C18" s="117">
        <v>0</v>
      </c>
      <c r="D18" s="117">
        <v>0</v>
      </c>
      <c r="E18" s="117">
        <v>0</v>
      </c>
      <c r="F18" s="117">
        <v>0</v>
      </c>
      <c r="G18" s="117">
        <v>0</v>
      </c>
      <c r="H18" s="117">
        <v>0</v>
      </c>
      <c r="I18" s="117">
        <v>0</v>
      </c>
      <c r="J18" s="117">
        <v>0</v>
      </c>
      <c r="K18" s="117">
        <v>0</v>
      </c>
      <c r="L18" s="117">
        <v>0</v>
      </c>
      <c r="M18" s="117">
        <v>0</v>
      </c>
      <c r="N18" s="117">
        <v>0</v>
      </c>
      <c r="O18" s="117">
        <v>0</v>
      </c>
      <c r="P18" s="117">
        <v>0</v>
      </c>
      <c r="Q18" s="118">
        <v>0</v>
      </c>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row>
    <row r="19" spans="1:217" ht="18.75" customHeight="1" x14ac:dyDescent="0.3">
      <c r="A19" s="198"/>
      <c r="B19" s="4" t="s">
        <v>117</v>
      </c>
      <c r="C19" s="117">
        <v>0</v>
      </c>
      <c r="D19" s="117">
        <v>0</v>
      </c>
      <c r="E19" s="117">
        <v>0</v>
      </c>
      <c r="F19" s="117">
        <v>0</v>
      </c>
      <c r="G19" s="117">
        <v>0</v>
      </c>
      <c r="H19" s="117">
        <v>0</v>
      </c>
      <c r="I19" s="117">
        <v>0</v>
      </c>
      <c r="J19" s="117">
        <v>0</v>
      </c>
      <c r="K19" s="117">
        <v>0</v>
      </c>
      <c r="L19" s="117">
        <v>0</v>
      </c>
      <c r="M19" s="117">
        <v>0</v>
      </c>
      <c r="N19" s="117">
        <v>0</v>
      </c>
      <c r="O19" s="117">
        <v>0</v>
      </c>
      <c r="P19" s="117">
        <v>0</v>
      </c>
      <c r="Q19" s="118">
        <v>0</v>
      </c>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row>
    <row r="20" spans="1:217" ht="18.75" customHeight="1" x14ac:dyDescent="0.3">
      <c r="A20" s="198"/>
      <c r="B20" s="4" t="s">
        <v>202</v>
      </c>
      <c r="C20" s="123">
        <v>0</v>
      </c>
      <c r="D20" s="117">
        <v>0</v>
      </c>
      <c r="E20" s="117">
        <v>0</v>
      </c>
      <c r="F20" s="117">
        <v>0</v>
      </c>
      <c r="G20" s="117">
        <v>0</v>
      </c>
      <c r="H20" s="117">
        <v>0</v>
      </c>
      <c r="I20" s="117">
        <v>0</v>
      </c>
      <c r="J20" s="117">
        <v>0</v>
      </c>
      <c r="K20" s="117">
        <v>0</v>
      </c>
      <c r="L20" s="117">
        <v>0</v>
      </c>
      <c r="M20" s="117">
        <v>0</v>
      </c>
      <c r="N20" s="117">
        <v>0</v>
      </c>
      <c r="O20" s="117">
        <v>0</v>
      </c>
      <c r="P20" s="117">
        <v>0</v>
      </c>
      <c r="Q20" s="118">
        <v>0</v>
      </c>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row>
    <row r="21" spans="1:217" ht="18.75" customHeight="1" x14ac:dyDescent="0.3">
      <c r="A21" s="198"/>
      <c r="B21" s="4" t="s">
        <v>120</v>
      </c>
      <c r="C21" s="51">
        <v>-7097</v>
      </c>
      <c r="D21" s="117">
        <v>277769</v>
      </c>
      <c r="E21" s="117">
        <v>277769</v>
      </c>
      <c r="F21" s="117">
        <v>0</v>
      </c>
      <c r="G21" s="117">
        <v>319451</v>
      </c>
      <c r="H21" s="117">
        <v>319451</v>
      </c>
      <c r="I21" s="117">
        <v>0</v>
      </c>
      <c r="J21" s="117">
        <v>0</v>
      </c>
      <c r="K21" s="117">
        <v>0</v>
      </c>
      <c r="L21" s="117">
        <v>5904</v>
      </c>
      <c r="M21" s="117">
        <v>96370</v>
      </c>
      <c r="N21" s="117">
        <v>47400</v>
      </c>
      <c r="O21" s="117">
        <v>0</v>
      </c>
      <c r="P21" s="117">
        <v>0</v>
      </c>
      <c r="Q21" s="118">
        <v>-103653</v>
      </c>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row>
    <row r="22" spans="1:217" ht="18.75" customHeight="1" x14ac:dyDescent="0.3">
      <c r="A22" s="198"/>
      <c r="B22" s="4" t="s">
        <v>34</v>
      </c>
      <c r="C22" s="123">
        <v>1241415</v>
      </c>
      <c r="D22" s="117">
        <v>184817</v>
      </c>
      <c r="E22" s="117">
        <v>184817</v>
      </c>
      <c r="F22" s="117">
        <v>0</v>
      </c>
      <c r="G22" s="117">
        <v>110247</v>
      </c>
      <c r="H22" s="117">
        <v>0</v>
      </c>
      <c r="I22" s="117">
        <v>110247</v>
      </c>
      <c r="J22" s="117">
        <v>0</v>
      </c>
      <c r="K22" s="117">
        <v>0</v>
      </c>
      <c r="L22" s="117">
        <v>0</v>
      </c>
      <c r="M22" s="117">
        <v>93926</v>
      </c>
      <c r="N22" s="117">
        <v>44609</v>
      </c>
      <c r="O22" s="117">
        <v>0</v>
      </c>
      <c r="P22" s="117">
        <v>0</v>
      </c>
      <c r="Q22" s="118">
        <v>1266668</v>
      </c>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row>
    <row r="23" spans="1:217" ht="18.75" customHeight="1" x14ac:dyDescent="0.3">
      <c r="A23" s="198"/>
      <c r="B23" s="4" t="s">
        <v>219</v>
      </c>
      <c r="C23" s="123">
        <v>0</v>
      </c>
      <c r="D23" s="117">
        <v>0</v>
      </c>
      <c r="E23" s="117">
        <v>0</v>
      </c>
      <c r="F23" s="117">
        <v>0</v>
      </c>
      <c r="G23" s="117">
        <v>0</v>
      </c>
      <c r="H23" s="117">
        <v>0</v>
      </c>
      <c r="I23" s="117">
        <v>0</v>
      </c>
      <c r="J23" s="117">
        <v>0</v>
      </c>
      <c r="K23" s="117">
        <v>0</v>
      </c>
      <c r="L23" s="117">
        <v>0</v>
      </c>
      <c r="M23" s="117">
        <v>0</v>
      </c>
      <c r="N23" s="117">
        <v>0</v>
      </c>
      <c r="O23" s="117">
        <v>0</v>
      </c>
      <c r="P23" s="117">
        <v>0</v>
      </c>
      <c r="Q23" s="118">
        <v>0</v>
      </c>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row>
    <row r="24" spans="1:217" ht="18.75" customHeight="1" x14ac:dyDescent="0.3">
      <c r="A24" s="198"/>
      <c r="B24" s="4" t="s">
        <v>56</v>
      </c>
      <c r="C24" s="123">
        <v>-631175</v>
      </c>
      <c r="D24" s="117">
        <v>0</v>
      </c>
      <c r="E24" s="117">
        <v>0</v>
      </c>
      <c r="F24" s="117">
        <v>0</v>
      </c>
      <c r="G24" s="117">
        <v>0</v>
      </c>
      <c r="H24" s="117">
        <v>-350823</v>
      </c>
      <c r="I24" s="117">
        <v>0</v>
      </c>
      <c r="J24" s="117">
        <v>0</v>
      </c>
      <c r="K24" s="117">
        <v>0</v>
      </c>
      <c r="L24" s="117">
        <v>0</v>
      </c>
      <c r="M24" s="117">
        <v>0</v>
      </c>
      <c r="N24" s="117">
        <v>0</v>
      </c>
      <c r="O24" s="117">
        <v>0</v>
      </c>
      <c r="P24" s="117">
        <v>0</v>
      </c>
      <c r="Q24" s="118">
        <v>-280353</v>
      </c>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row>
    <row r="25" spans="1:217" ht="18.75" customHeight="1" x14ac:dyDescent="0.3">
      <c r="A25" s="198"/>
      <c r="B25" s="4" t="s">
        <v>57</v>
      </c>
      <c r="C25" s="123">
        <v>0</v>
      </c>
      <c r="D25" s="117">
        <v>0</v>
      </c>
      <c r="E25" s="117">
        <v>0</v>
      </c>
      <c r="F25" s="117">
        <v>0</v>
      </c>
      <c r="G25" s="117">
        <v>0</v>
      </c>
      <c r="H25" s="117">
        <v>0</v>
      </c>
      <c r="I25" s="117">
        <v>0</v>
      </c>
      <c r="J25" s="117">
        <v>0</v>
      </c>
      <c r="K25" s="117">
        <v>0</v>
      </c>
      <c r="L25" s="117">
        <v>0</v>
      </c>
      <c r="M25" s="117">
        <v>0</v>
      </c>
      <c r="N25" s="117">
        <v>0</v>
      </c>
      <c r="O25" s="117">
        <v>0</v>
      </c>
      <c r="P25" s="117">
        <v>0</v>
      </c>
      <c r="Q25" s="118">
        <v>0</v>
      </c>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row>
    <row r="26" spans="1:217" ht="18.75" customHeight="1" x14ac:dyDescent="0.3">
      <c r="A26" s="198"/>
      <c r="B26" s="4" t="s">
        <v>119</v>
      </c>
      <c r="C26" s="123">
        <v>0</v>
      </c>
      <c r="D26" s="117">
        <v>0</v>
      </c>
      <c r="E26" s="117">
        <v>0</v>
      </c>
      <c r="F26" s="117">
        <v>0</v>
      </c>
      <c r="G26" s="117">
        <v>0</v>
      </c>
      <c r="H26" s="117">
        <v>0</v>
      </c>
      <c r="I26" s="117">
        <v>0</v>
      </c>
      <c r="J26" s="117">
        <v>0</v>
      </c>
      <c r="K26" s="117">
        <v>0</v>
      </c>
      <c r="L26" s="117">
        <v>0</v>
      </c>
      <c r="M26" s="117">
        <v>0</v>
      </c>
      <c r="N26" s="117">
        <v>0</v>
      </c>
      <c r="O26" s="117">
        <v>0</v>
      </c>
      <c r="P26" s="117">
        <v>0</v>
      </c>
      <c r="Q26" s="118">
        <v>0</v>
      </c>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row>
    <row r="27" spans="1:217" ht="18.75" customHeight="1" x14ac:dyDescent="0.3">
      <c r="A27" s="198"/>
      <c r="B27" s="4" t="s">
        <v>130</v>
      </c>
      <c r="C27" s="123">
        <v>0</v>
      </c>
      <c r="D27" s="117">
        <v>0</v>
      </c>
      <c r="E27" s="117">
        <v>0</v>
      </c>
      <c r="F27" s="117">
        <v>0</v>
      </c>
      <c r="G27" s="117">
        <v>0</v>
      </c>
      <c r="H27" s="117">
        <v>0</v>
      </c>
      <c r="I27" s="117">
        <v>0</v>
      </c>
      <c r="J27" s="117">
        <v>0</v>
      </c>
      <c r="K27" s="117">
        <v>0</v>
      </c>
      <c r="L27" s="117">
        <v>0</v>
      </c>
      <c r="M27" s="117">
        <v>0</v>
      </c>
      <c r="N27" s="117">
        <v>0</v>
      </c>
      <c r="O27" s="117">
        <v>0</v>
      </c>
      <c r="P27" s="117">
        <v>0</v>
      </c>
      <c r="Q27" s="118">
        <v>0</v>
      </c>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row>
    <row r="28" spans="1:217" ht="18.75" customHeight="1" x14ac:dyDescent="0.3">
      <c r="A28" s="198"/>
      <c r="B28" s="4" t="s">
        <v>221</v>
      </c>
      <c r="C28" s="123">
        <v>0</v>
      </c>
      <c r="D28" s="117">
        <v>0</v>
      </c>
      <c r="E28" s="117">
        <v>0</v>
      </c>
      <c r="F28" s="117">
        <v>0</v>
      </c>
      <c r="G28" s="117">
        <v>0</v>
      </c>
      <c r="H28" s="117">
        <v>0</v>
      </c>
      <c r="I28" s="117">
        <v>0</v>
      </c>
      <c r="J28" s="117">
        <v>0</v>
      </c>
      <c r="K28" s="117">
        <v>0</v>
      </c>
      <c r="L28" s="117">
        <v>0</v>
      </c>
      <c r="M28" s="117">
        <v>0</v>
      </c>
      <c r="N28" s="117">
        <v>0</v>
      </c>
      <c r="O28" s="117">
        <v>0</v>
      </c>
      <c r="P28" s="117">
        <v>0</v>
      </c>
      <c r="Q28" s="118">
        <v>0</v>
      </c>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row>
    <row r="29" spans="1:217" ht="18.75" customHeight="1" x14ac:dyDescent="0.3">
      <c r="A29" s="198"/>
      <c r="B29" s="4" t="s">
        <v>58</v>
      </c>
      <c r="C29" s="123">
        <v>1292364</v>
      </c>
      <c r="D29" s="117">
        <v>307827</v>
      </c>
      <c r="E29" s="117">
        <v>307827</v>
      </c>
      <c r="F29" s="117">
        <v>0</v>
      </c>
      <c r="G29" s="117">
        <v>181508</v>
      </c>
      <c r="H29" s="117">
        <v>181508</v>
      </c>
      <c r="I29" s="117">
        <v>0</v>
      </c>
      <c r="J29" s="117">
        <v>0</v>
      </c>
      <c r="K29" s="117">
        <v>0</v>
      </c>
      <c r="L29" s="117">
        <v>5468</v>
      </c>
      <c r="M29" s="117">
        <v>26272</v>
      </c>
      <c r="N29" s="117">
        <v>28236</v>
      </c>
      <c r="O29" s="117">
        <v>0</v>
      </c>
      <c r="P29" s="117">
        <v>0</v>
      </c>
      <c r="Q29" s="118">
        <v>1415180</v>
      </c>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row>
    <row r="30" spans="1:217" ht="18.75" customHeight="1" x14ac:dyDescent="0.3">
      <c r="A30" s="198"/>
      <c r="B30" s="4" t="s">
        <v>59</v>
      </c>
      <c r="C30" s="123">
        <v>1144</v>
      </c>
      <c r="D30" s="117">
        <v>0</v>
      </c>
      <c r="E30" s="117">
        <v>0</v>
      </c>
      <c r="F30" s="117">
        <v>0</v>
      </c>
      <c r="G30" s="117">
        <v>0</v>
      </c>
      <c r="H30" s="117">
        <v>0</v>
      </c>
      <c r="I30" s="117">
        <v>0</v>
      </c>
      <c r="J30" s="117">
        <v>0</v>
      </c>
      <c r="K30" s="117">
        <v>0</v>
      </c>
      <c r="L30" s="117">
        <v>0</v>
      </c>
      <c r="M30" s="117">
        <v>639</v>
      </c>
      <c r="N30" s="117">
        <v>1317</v>
      </c>
      <c r="O30" s="117">
        <v>0</v>
      </c>
      <c r="P30" s="117">
        <v>0</v>
      </c>
      <c r="Q30" s="118">
        <v>1822</v>
      </c>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row>
    <row r="31" spans="1:217" ht="18.75" customHeight="1" x14ac:dyDescent="0.3">
      <c r="A31" s="198"/>
      <c r="B31" s="119" t="s">
        <v>43</v>
      </c>
      <c r="C31" s="120">
        <f t="shared" ref="C31:Q31" si="0">SUM(C6:C30)</f>
        <v>43393031</v>
      </c>
      <c r="D31" s="120">
        <f t="shared" si="0"/>
        <v>6809040</v>
      </c>
      <c r="E31" s="120">
        <f t="shared" si="0"/>
        <v>6809040</v>
      </c>
      <c r="F31" s="120">
        <f t="shared" si="0"/>
        <v>0</v>
      </c>
      <c r="G31" s="120">
        <f t="shared" si="0"/>
        <v>1446326</v>
      </c>
      <c r="H31" s="120">
        <f t="shared" si="0"/>
        <v>2565458</v>
      </c>
      <c r="I31" s="120">
        <f t="shared" si="0"/>
        <v>110247</v>
      </c>
      <c r="J31" s="120">
        <f t="shared" si="0"/>
        <v>0</v>
      </c>
      <c r="K31" s="120">
        <f t="shared" si="0"/>
        <v>0</v>
      </c>
      <c r="L31" s="120">
        <f t="shared" si="0"/>
        <v>52651</v>
      </c>
      <c r="M31" s="120">
        <f t="shared" si="0"/>
        <v>446807</v>
      </c>
      <c r="N31" s="120">
        <f t="shared" si="0"/>
        <v>2636598</v>
      </c>
      <c r="O31" s="120">
        <f t="shared" si="0"/>
        <v>2008</v>
      </c>
      <c r="P31" s="120">
        <f t="shared" si="0"/>
        <v>0</v>
      </c>
      <c r="Q31" s="120">
        <f t="shared" si="0"/>
        <v>49661498</v>
      </c>
      <c r="R31" s="201"/>
      <c r="S31" s="201"/>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row>
    <row r="32" spans="1:217" ht="18.75" customHeight="1" x14ac:dyDescent="0.3">
      <c r="A32" s="198"/>
      <c r="B32" s="314" t="s">
        <v>44</v>
      </c>
      <c r="C32" s="315"/>
      <c r="D32" s="315"/>
      <c r="E32" s="315"/>
      <c r="F32" s="315"/>
      <c r="G32" s="315"/>
      <c r="H32" s="315"/>
      <c r="I32" s="315"/>
      <c r="J32" s="315"/>
      <c r="K32" s="315"/>
      <c r="L32" s="315"/>
      <c r="M32" s="315"/>
      <c r="N32" s="315"/>
      <c r="O32" s="315"/>
      <c r="P32" s="315"/>
      <c r="Q32" s="316"/>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row>
    <row r="33" spans="1:312" ht="18.75" customHeight="1" x14ac:dyDescent="0.3">
      <c r="A33" s="198"/>
      <c r="B33" s="116" t="s">
        <v>45</v>
      </c>
      <c r="C33" s="117">
        <v>0</v>
      </c>
      <c r="D33" s="117">
        <v>0</v>
      </c>
      <c r="E33" s="117">
        <v>0</v>
      </c>
      <c r="F33" s="117">
        <v>0</v>
      </c>
      <c r="G33" s="117">
        <v>0</v>
      </c>
      <c r="H33" s="117">
        <v>0</v>
      </c>
      <c r="I33" s="117">
        <v>0</v>
      </c>
      <c r="J33" s="117">
        <v>0</v>
      </c>
      <c r="K33" s="117">
        <v>0</v>
      </c>
      <c r="L33" s="117">
        <v>0</v>
      </c>
      <c r="M33" s="117">
        <v>0</v>
      </c>
      <c r="N33" s="117">
        <v>0</v>
      </c>
      <c r="O33" s="117">
        <v>0</v>
      </c>
      <c r="P33" s="117">
        <v>0</v>
      </c>
      <c r="Q33" s="118">
        <v>0</v>
      </c>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row>
    <row r="34" spans="1:312" ht="18.75" customHeight="1" x14ac:dyDescent="0.3">
      <c r="A34" s="198"/>
      <c r="B34" s="116" t="s">
        <v>74</v>
      </c>
      <c r="C34" s="117">
        <v>0</v>
      </c>
      <c r="D34" s="117">
        <v>0</v>
      </c>
      <c r="E34" s="117">
        <v>0</v>
      </c>
      <c r="F34" s="117">
        <v>0</v>
      </c>
      <c r="G34" s="117">
        <v>0</v>
      </c>
      <c r="H34" s="117">
        <v>0</v>
      </c>
      <c r="I34" s="117">
        <v>0</v>
      </c>
      <c r="J34" s="117">
        <v>0</v>
      </c>
      <c r="K34" s="117">
        <v>0</v>
      </c>
      <c r="L34" s="117">
        <v>0</v>
      </c>
      <c r="M34" s="117">
        <v>0</v>
      </c>
      <c r="N34" s="117">
        <v>0</v>
      </c>
      <c r="O34" s="117">
        <v>0</v>
      </c>
      <c r="P34" s="117">
        <v>0</v>
      </c>
      <c r="Q34" s="118">
        <v>0</v>
      </c>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8"/>
      <c r="EZ34" s="198"/>
      <c r="FA34" s="198"/>
      <c r="FB34" s="198"/>
      <c r="FC34" s="198"/>
      <c r="FD34" s="198"/>
      <c r="FE34" s="198"/>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row>
    <row r="35" spans="1:312" ht="18.75" customHeight="1" x14ac:dyDescent="0.3">
      <c r="A35" s="198"/>
      <c r="B35" s="116" t="s">
        <v>46</v>
      </c>
      <c r="C35" s="117">
        <v>0</v>
      </c>
      <c r="D35" s="117">
        <v>0</v>
      </c>
      <c r="E35" s="117">
        <v>0</v>
      </c>
      <c r="F35" s="117">
        <v>0</v>
      </c>
      <c r="G35" s="117">
        <v>0</v>
      </c>
      <c r="H35" s="117">
        <v>0</v>
      </c>
      <c r="I35" s="117">
        <v>0</v>
      </c>
      <c r="J35" s="117">
        <v>0</v>
      </c>
      <c r="K35" s="117">
        <v>0</v>
      </c>
      <c r="L35" s="117">
        <v>0</v>
      </c>
      <c r="M35" s="117">
        <v>0</v>
      </c>
      <c r="N35" s="117">
        <v>0</v>
      </c>
      <c r="O35" s="117">
        <v>0</v>
      </c>
      <c r="P35" s="117">
        <v>0</v>
      </c>
      <c r="Q35" s="118">
        <v>0</v>
      </c>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98"/>
      <c r="DV35" s="198"/>
      <c r="DW35" s="198"/>
      <c r="DX35" s="198"/>
      <c r="DY35" s="198"/>
      <c r="DZ35" s="198"/>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8"/>
      <c r="EZ35" s="198"/>
      <c r="FA35" s="198"/>
      <c r="FB35" s="198"/>
      <c r="FC35" s="198"/>
      <c r="FD35" s="198"/>
      <c r="FE35" s="198"/>
      <c r="FF35" s="198"/>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c r="GK35" s="198"/>
      <c r="GL35" s="198"/>
      <c r="GM35" s="198"/>
      <c r="GN35" s="198"/>
      <c r="GO35" s="198"/>
      <c r="GP35" s="198"/>
      <c r="GQ35" s="198"/>
      <c r="GR35" s="198"/>
      <c r="GS35" s="198"/>
      <c r="GT35" s="198"/>
      <c r="GU35" s="198"/>
      <c r="GV35" s="198"/>
      <c r="GW35" s="198"/>
      <c r="GX35" s="198"/>
      <c r="GY35" s="198"/>
      <c r="GZ35" s="198"/>
      <c r="HA35" s="198"/>
      <c r="HB35" s="198"/>
      <c r="HC35" s="198"/>
      <c r="HD35" s="198"/>
      <c r="HE35" s="198"/>
      <c r="HF35" s="198"/>
      <c r="HG35" s="198"/>
      <c r="HH35" s="198"/>
      <c r="HI35" s="198"/>
    </row>
    <row r="36" spans="1:312" ht="18.75" customHeight="1" x14ac:dyDescent="0.3">
      <c r="A36" s="198"/>
      <c r="B36" s="119" t="s">
        <v>43</v>
      </c>
      <c r="C36" s="120">
        <f>SUM(C33:C35)</f>
        <v>0</v>
      </c>
      <c r="D36" s="120">
        <f t="shared" ref="D36:Q36" si="1">SUM(D33:D35)</f>
        <v>0</v>
      </c>
      <c r="E36" s="120">
        <f t="shared" si="1"/>
        <v>0</v>
      </c>
      <c r="F36" s="120">
        <f t="shared" si="1"/>
        <v>0</v>
      </c>
      <c r="G36" s="120">
        <f t="shared" si="1"/>
        <v>0</v>
      </c>
      <c r="H36" s="120">
        <f t="shared" si="1"/>
        <v>0</v>
      </c>
      <c r="I36" s="120">
        <f t="shared" si="1"/>
        <v>0</v>
      </c>
      <c r="J36" s="120">
        <f t="shared" si="1"/>
        <v>0</v>
      </c>
      <c r="K36" s="120">
        <f t="shared" si="1"/>
        <v>0</v>
      </c>
      <c r="L36" s="120">
        <f t="shared" si="1"/>
        <v>0</v>
      </c>
      <c r="M36" s="120">
        <f t="shared" si="1"/>
        <v>0</v>
      </c>
      <c r="N36" s="120">
        <f t="shared" si="1"/>
        <v>0</v>
      </c>
      <c r="O36" s="120">
        <f t="shared" si="1"/>
        <v>0</v>
      </c>
      <c r="P36" s="120">
        <f t="shared" si="1"/>
        <v>0</v>
      </c>
      <c r="Q36" s="120">
        <f t="shared" si="1"/>
        <v>0</v>
      </c>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c r="DS36" s="198"/>
      <c r="DT36" s="198"/>
      <c r="DU36" s="198"/>
      <c r="DV36" s="198"/>
      <c r="DW36" s="198"/>
      <c r="DX36" s="198"/>
      <c r="DY36" s="198"/>
      <c r="DZ36" s="198"/>
      <c r="EA36" s="198"/>
      <c r="EB36" s="198"/>
      <c r="EC36" s="198"/>
      <c r="ED36" s="198"/>
      <c r="EE36" s="198"/>
      <c r="EF36" s="198"/>
      <c r="EG36" s="198"/>
      <c r="EH36" s="198"/>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row>
    <row r="37" spans="1:312" ht="18.75" customHeight="1" x14ac:dyDescent="0.3">
      <c r="A37" s="198"/>
      <c r="B37" s="317" t="s">
        <v>48</v>
      </c>
      <c r="C37" s="317"/>
      <c r="D37" s="317"/>
      <c r="E37" s="317"/>
      <c r="F37" s="317"/>
      <c r="G37" s="317"/>
      <c r="H37" s="317"/>
      <c r="I37" s="317"/>
      <c r="J37" s="317"/>
      <c r="K37" s="317"/>
      <c r="L37" s="317"/>
      <c r="M37" s="317"/>
      <c r="N37" s="317"/>
      <c r="O37" s="317"/>
      <c r="P37" s="317"/>
      <c r="Q37" s="317"/>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row>
    <row r="38" spans="1:312" ht="21.75" customHeight="1" x14ac:dyDescent="0.3">
      <c r="A38" s="198"/>
      <c r="B38" s="198"/>
      <c r="C38" s="200"/>
      <c r="D38" s="200"/>
      <c r="E38" s="200"/>
      <c r="F38" s="200"/>
      <c r="G38" s="200"/>
      <c r="H38" s="200"/>
      <c r="I38" s="200"/>
      <c r="J38" s="200"/>
      <c r="K38" s="200"/>
      <c r="L38" s="200"/>
      <c r="M38" s="200"/>
      <c r="N38" s="200"/>
      <c r="O38" s="200"/>
      <c r="P38" s="200"/>
      <c r="Q38" s="200"/>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T38" s="198"/>
      <c r="DU38" s="198"/>
      <c r="DV38" s="198"/>
      <c r="DW38" s="198"/>
      <c r="DX38" s="198"/>
      <c r="DY38" s="198"/>
      <c r="DZ38" s="198"/>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c r="HO38" s="198"/>
      <c r="HP38" s="198"/>
      <c r="HQ38" s="198"/>
      <c r="HR38" s="198"/>
      <c r="HS38" s="198"/>
      <c r="HT38" s="198"/>
      <c r="HU38" s="198"/>
      <c r="HV38" s="198"/>
      <c r="HW38" s="198"/>
      <c r="HX38" s="198"/>
      <c r="HY38" s="198"/>
      <c r="HZ38" s="198"/>
      <c r="IA38" s="198"/>
      <c r="IB38" s="198"/>
      <c r="IC38" s="198"/>
      <c r="ID38" s="198"/>
      <c r="IE38" s="198"/>
      <c r="IF38" s="198"/>
      <c r="IG38" s="198"/>
      <c r="IH38" s="198"/>
      <c r="II38" s="198"/>
      <c r="IJ38" s="198"/>
      <c r="IK38" s="198"/>
      <c r="IL38" s="198"/>
      <c r="IM38" s="198"/>
      <c r="IN38" s="198"/>
      <c r="IO38" s="198"/>
      <c r="IP38" s="198"/>
      <c r="IQ38" s="198"/>
      <c r="IR38" s="198"/>
      <c r="IS38" s="198"/>
      <c r="IT38" s="198"/>
      <c r="IU38" s="198"/>
      <c r="IV38" s="198"/>
      <c r="IW38" s="198"/>
      <c r="IX38" s="198"/>
      <c r="IY38" s="198"/>
      <c r="IZ38" s="198"/>
      <c r="JA38" s="198"/>
      <c r="JB38" s="198"/>
      <c r="JC38" s="198"/>
      <c r="JD38" s="198"/>
      <c r="JE38" s="198"/>
      <c r="JF38" s="198"/>
      <c r="JG38" s="198"/>
      <c r="JH38" s="198"/>
      <c r="JI38" s="198"/>
      <c r="JJ38" s="198"/>
      <c r="JK38" s="198"/>
      <c r="JL38" s="198"/>
      <c r="JM38" s="198"/>
      <c r="JN38" s="198"/>
      <c r="JO38" s="198"/>
      <c r="JP38" s="198"/>
      <c r="JQ38" s="198"/>
      <c r="JR38" s="198"/>
      <c r="JS38" s="198"/>
      <c r="JT38" s="198"/>
      <c r="JU38" s="198"/>
      <c r="JV38" s="198"/>
      <c r="JW38" s="198"/>
      <c r="JX38" s="198"/>
      <c r="JY38" s="198"/>
      <c r="JZ38" s="198"/>
      <c r="KA38" s="198"/>
      <c r="KB38" s="198"/>
      <c r="KC38" s="198"/>
      <c r="KD38" s="198"/>
      <c r="KE38" s="198"/>
      <c r="KF38" s="198"/>
      <c r="KG38" s="198"/>
      <c r="KH38" s="198"/>
      <c r="KI38" s="198"/>
      <c r="KJ38" s="198"/>
      <c r="KK38" s="198"/>
      <c r="KL38" s="198"/>
      <c r="KM38" s="198"/>
      <c r="KN38" s="198"/>
      <c r="KO38" s="198"/>
      <c r="KP38" s="198"/>
      <c r="KQ38" s="198"/>
      <c r="KR38" s="198"/>
      <c r="KS38" s="198"/>
      <c r="KT38" s="198"/>
      <c r="KU38" s="198"/>
      <c r="KV38" s="198"/>
      <c r="KW38" s="198"/>
      <c r="KX38" s="198"/>
      <c r="KY38" s="198"/>
      <c r="KZ38" s="198"/>
    </row>
    <row r="39" spans="1:312" ht="21.75" customHeight="1" x14ac:dyDescent="0.3">
      <c r="A39" s="198"/>
      <c r="B39" s="198"/>
      <c r="C39" s="201"/>
      <c r="D39" s="201"/>
      <c r="E39" s="201"/>
      <c r="F39" s="201"/>
      <c r="G39" s="201"/>
      <c r="H39" s="201"/>
      <c r="I39" s="201"/>
      <c r="J39" s="201"/>
      <c r="K39" s="201"/>
      <c r="L39" s="201"/>
      <c r="M39" s="201"/>
      <c r="N39" s="201"/>
      <c r="O39" s="201"/>
      <c r="P39" s="201"/>
      <c r="Q39" s="201"/>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198"/>
      <c r="EN39" s="198"/>
      <c r="EO39" s="198"/>
      <c r="EP39" s="198"/>
      <c r="EQ39" s="198"/>
      <c r="ER39" s="198"/>
      <c r="ES39" s="198"/>
      <c r="ET39" s="198"/>
      <c r="EU39" s="198"/>
      <c r="EV39" s="198"/>
      <c r="EW39" s="198"/>
      <c r="EX39" s="198"/>
      <c r="EY39" s="198"/>
      <c r="EZ39" s="198"/>
      <c r="FA39" s="198"/>
      <c r="FB39" s="198"/>
      <c r="FC39" s="198"/>
      <c r="FD39" s="198"/>
      <c r="FE39" s="198"/>
      <c r="FF39" s="198"/>
      <c r="FG39" s="198"/>
      <c r="FH39" s="198"/>
      <c r="FI39" s="198"/>
      <c r="FJ39" s="198"/>
      <c r="FK39" s="198"/>
      <c r="FL39" s="198"/>
      <c r="FM39" s="198"/>
      <c r="FN39" s="198"/>
      <c r="FO39" s="198"/>
      <c r="FP39" s="198"/>
      <c r="FQ39" s="198"/>
      <c r="FR39" s="198"/>
      <c r="FS39" s="198"/>
      <c r="FT39" s="198"/>
      <c r="FU39" s="198"/>
      <c r="FV39" s="198"/>
      <c r="FW39" s="198"/>
      <c r="FX39" s="198"/>
      <c r="FY39" s="198"/>
      <c r="FZ39" s="198"/>
      <c r="GA39" s="198"/>
      <c r="GB39" s="198"/>
      <c r="GC39" s="198"/>
      <c r="GD39" s="198"/>
      <c r="GE39" s="198"/>
      <c r="GF39" s="198"/>
      <c r="GG39" s="198"/>
      <c r="GH39" s="198"/>
      <c r="GI39" s="198"/>
      <c r="GJ39" s="198"/>
      <c r="GK39" s="198"/>
      <c r="GL39" s="198"/>
      <c r="GM39" s="198"/>
      <c r="GN39" s="198"/>
      <c r="GO39" s="198"/>
      <c r="GP39" s="198"/>
      <c r="GQ39" s="198"/>
      <c r="GR39" s="198"/>
      <c r="GS39" s="198"/>
      <c r="GT39" s="198"/>
      <c r="GU39" s="198"/>
      <c r="GV39" s="198"/>
      <c r="GW39" s="198"/>
      <c r="GX39" s="198"/>
      <c r="GY39" s="198"/>
      <c r="GZ39" s="198"/>
      <c r="HA39" s="198"/>
      <c r="HB39" s="198"/>
      <c r="HC39" s="198"/>
      <c r="HD39" s="198"/>
      <c r="HE39" s="198"/>
      <c r="HF39" s="198"/>
      <c r="HG39" s="198"/>
      <c r="HH39" s="198"/>
      <c r="HI39" s="198"/>
      <c r="HJ39" s="198"/>
      <c r="HK39" s="198"/>
      <c r="HL39" s="198"/>
      <c r="HM39" s="198"/>
      <c r="HN39" s="198"/>
      <c r="HO39" s="198"/>
      <c r="HP39" s="198"/>
      <c r="HQ39" s="198"/>
      <c r="HR39" s="198"/>
      <c r="HS39" s="198"/>
      <c r="HT39" s="198"/>
      <c r="HU39" s="198"/>
      <c r="HV39" s="198"/>
      <c r="HW39" s="198"/>
      <c r="HX39" s="198"/>
      <c r="HY39" s="198"/>
      <c r="HZ39" s="198"/>
      <c r="IA39" s="198"/>
      <c r="IB39" s="198"/>
      <c r="IC39" s="198"/>
      <c r="ID39" s="198"/>
      <c r="IE39" s="198"/>
      <c r="IF39" s="198"/>
      <c r="IG39" s="198"/>
      <c r="IH39" s="198"/>
      <c r="II39" s="198"/>
      <c r="IJ39" s="198"/>
      <c r="IK39" s="198"/>
      <c r="IL39" s="198"/>
      <c r="IM39" s="198"/>
      <c r="IN39" s="198"/>
      <c r="IO39" s="198"/>
      <c r="IP39" s="198"/>
      <c r="IQ39" s="198"/>
      <c r="IR39" s="198"/>
      <c r="IS39" s="198"/>
      <c r="IT39" s="198"/>
      <c r="IU39" s="198"/>
      <c r="IV39" s="198"/>
      <c r="IW39" s="198"/>
      <c r="IX39" s="198"/>
      <c r="IY39" s="198"/>
      <c r="IZ39" s="198"/>
      <c r="JA39" s="198"/>
      <c r="JB39" s="198"/>
      <c r="JC39" s="198"/>
      <c r="JD39" s="198"/>
      <c r="JE39" s="198"/>
      <c r="JF39" s="198"/>
      <c r="JG39" s="198"/>
      <c r="JH39" s="198"/>
      <c r="JI39" s="198"/>
      <c r="JJ39" s="198"/>
      <c r="JK39" s="198"/>
      <c r="JL39" s="198"/>
      <c r="JM39" s="198"/>
      <c r="JN39" s="198"/>
      <c r="JO39" s="198"/>
      <c r="JP39" s="198"/>
      <c r="JQ39" s="198"/>
      <c r="JR39" s="198"/>
      <c r="JS39" s="198"/>
      <c r="JT39" s="198"/>
      <c r="JU39" s="198"/>
      <c r="JV39" s="198"/>
      <c r="JW39" s="198"/>
      <c r="JX39" s="198"/>
      <c r="JY39" s="198"/>
      <c r="JZ39" s="198"/>
      <c r="KA39" s="198"/>
      <c r="KB39" s="198"/>
      <c r="KC39" s="198"/>
      <c r="KD39" s="198"/>
      <c r="KE39" s="198"/>
      <c r="KF39" s="198"/>
      <c r="KG39" s="198"/>
      <c r="KH39" s="198"/>
      <c r="KI39" s="198"/>
      <c r="KJ39" s="198"/>
      <c r="KK39" s="198"/>
      <c r="KL39" s="198"/>
      <c r="KM39" s="198"/>
      <c r="KN39" s="198"/>
      <c r="KO39" s="198"/>
      <c r="KP39" s="198"/>
      <c r="KQ39" s="198"/>
      <c r="KR39" s="198"/>
      <c r="KS39" s="198"/>
      <c r="KT39" s="198"/>
      <c r="KU39" s="198"/>
      <c r="KV39" s="198"/>
      <c r="KW39" s="198"/>
      <c r="KX39" s="198"/>
      <c r="KY39" s="198"/>
      <c r="KZ39" s="198"/>
    </row>
    <row r="40" spans="1:312" x14ac:dyDescent="0.3">
      <c r="A40" s="198"/>
      <c r="B40" s="198"/>
      <c r="C40" s="198"/>
      <c r="D40" s="198"/>
      <c r="E40" s="198"/>
      <c r="F40" s="198"/>
      <c r="G40" s="198"/>
      <c r="H40" s="198"/>
      <c r="I40" s="198"/>
      <c r="J40" s="198"/>
      <c r="K40" s="198"/>
      <c r="L40" s="198"/>
      <c r="M40" s="198"/>
      <c r="N40" s="198"/>
      <c r="O40" s="198"/>
      <c r="P40" s="198"/>
      <c r="Q40" s="202"/>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8"/>
      <c r="DZ40" s="198"/>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c r="HO40" s="198"/>
      <c r="HP40" s="198"/>
      <c r="HQ40" s="198"/>
      <c r="HR40" s="198"/>
      <c r="HS40" s="198"/>
      <c r="HT40" s="198"/>
      <c r="HU40" s="198"/>
      <c r="HV40" s="198"/>
      <c r="HW40" s="198"/>
      <c r="HX40" s="198"/>
      <c r="HY40" s="198"/>
      <c r="HZ40" s="198"/>
      <c r="IA40" s="198"/>
      <c r="IB40" s="198"/>
      <c r="IC40" s="198"/>
      <c r="ID40" s="198"/>
      <c r="IE40" s="198"/>
      <c r="IF40" s="198"/>
      <c r="IG40" s="198"/>
      <c r="IH40" s="198"/>
      <c r="II40" s="198"/>
      <c r="IJ40" s="198"/>
      <c r="IK40" s="198"/>
      <c r="IL40" s="198"/>
      <c r="IM40" s="198"/>
      <c r="IN40" s="198"/>
      <c r="IO40" s="198"/>
      <c r="IP40" s="198"/>
      <c r="IQ40" s="198"/>
      <c r="IR40" s="198"/>
      <c r="IS40" s="198"/>
      <c r="IT40" s="198"/>
      <c r="IU40" s="198"/>
      <c r="IV40" s="198"/>
      <c r="IW40" s="198"/>
      <c r="IX40" s="198"/>
      <c r="IY40" s="198"/>
      <c r="IZ40" s="198"/>
      <c r="JA40" s="198"/>
      <c r="JB40" s="198"/>
      <c r="JC40" s="198"/>
      <c r="JD40" s="198"/>
      <c r="JE40" s="198"/>
      <c r="JF40" s="198"/>
      <c r="JG40" s="198"/>
      <c r="JH40" s="198"/>
      <c r="JI40" s="198"/>
      <c r="JJ40" s="198"/>
      <c r="JK40" s="198"/>
      <c r="JL40" s="198"/>
      <c r="JM40" s="198"/>
      <c r="JN40" s="198"/>
      <c r="JO40" s="198"/>
      <c r="JP40" s="198"/>
      <c r="JQ40" s="198"/>
      <c r="JR40" s="198"/>
      <c r="JS40" s="198"/>
      <c r="JT40" s="198"/>
      <c r="JU40" s="198"/>
      <c r="JV40" s="198"/>
      <c r="JW40" s="198"/>
      <c r="JX40" s="198"/>
      <c r="JY40" s="198"/>
      <c r="JZ40" s="198"/>
      <c r="KA40" s="198"/>
      <c r="KB40" s="198"/>
      <c r="KC40" s="198"/>
      <c r="KD40" s="198"/>
      <c r="KE40" s="198"/>
      <c r="KF40" s="198"/>
      <c r="KG40" s="198"/>
      <c r="KH40" s="198"/>
      <c r="KI40" s="198"/>
      <c r="KJ40" s="198"/>
      <c r="KK40" s="198"/>
      <c r="KL40" s="198"/>
      <c r="KM40" s="198"/>
      <c r="KN40" s="198"/>
      <c r="KO40" s="198"/>
      <c r="KP40" s="198"/>
      <c r="KQ40" s="198"/>
      <c r="KR40" s="198"/>
      <c r="KS40" s="198"/>
      <c r="KT40" s="198"/>
      <c r="KU40" s="198"/>
      <c r="KV40" s="198"/>
      <c r="KW40" s="198"/>
      <c r="KX40" s="198"/>
      <c r="KY40" s="198"/>
      <c r="KZ40" s="198"/>
    </row>
    <row r="41" spans="1:312" x14ac:dyDescent="0.3">
      <c r="A41" s="198"/>
      <c r="B41" s="198"/>
      <c r="C41" s="198"/>
      <c r="D41" s="198"/>
      <c r="E41" s="198"/>
      <c r="F41" s="198"/>
      <c r="G41" s="198"/>
      <c r="H41" s="198"/>
      <c r="I41" s="198"/>
      <c r="J41" s="198"/>
      <c r="K41" s="198"/>
      <c r="L41" s="198"/>
      <c r="M41" s="198"/>
      <c r="N41" s="198"/>
      <c r="O41" s="198"/>
      <c r="P41" s="198"/>
      <c r="Q41" s="202"/>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c r="HP41" s="198"/>
      <c r="HQ41" s="198"/>
      <c r="HR41" s="198"/>
      <c r="HS41" s="198"/>
      <c r="HT41" s="198"/>
      <c r="HU41" s="198"/>
      <c r="HV41" s="198"/>
      <c r="HW41" s="198"/>
      <c r="HX41" s="198"/>
      <c r="HY41" s="198"/>
      <c r="HZ41" s="198"/>
      <c r="IA41" s="198"/>
      <c r="IB41" s="198"/>
      <c r="IC41" s="198"/>
      <c r="ID41" s="198"/>
      <c r="IE41" s="198"/>
      <c r="IF41" s="198"/>
      <c r="IG41" s="198"/>
      <c r="IH41" s="198"/>
      <c r="II41" s="198"/>
      <c r="IJ41" s="198"/>
      <c r="IK41" s="198"/>
      <c r="IL41" s="198"/>
      <c r="IM41" s="198"/>
      <c r="IN41" s="198"/>
      <c r="IO41" s="198"/>
      <c r="IP41" s="198"/>
      <c r="IQ41" s="198"/>
      <c r="IR41" s="198"/>
      <c r="IS41" s="198"/>
      <c r="IT41" s="198"/>
      <c r="IU41" s="198"/>
      <c r="IV41" s="198"/>
      <c r="IW41" s="198"/>
      <c r="IX41" s="198"/>
      <c r="IY41" s="198"/>
      <c r="IZ41" s="198"/>
      <c r="JA41" s="198"/>
      <c r="JB41" s="198"/>
      <c r="JC41" s="198"/>
      <c r="JD41" s="198"/>
      <c r="JE41" s="198"/>
      <c r="JF41" s="198"/>
      <c r="JG41" s="198"/>
      <c r="JH41" s="198"/>
      <c r="JI41" s="198"/>
      <c r="JJ41" s="198"/>
      <c r="JK41" s="198"/>
      <c r="JL41" s="198"/>
      <c r="JM41" s="198"/>
      <c r="JN41" s="198"/>
      <c r="JO41" s="198"/>
      <c r="JP41" s="198"/>
      <c r="JQ41" s="198"/>
      <c r="JR41" s="198"/>
      <c r="JS41" s="198"/>
      <c r="JT41" s="198"/>
      <c r="JU41" s="198"/>
      <c r="JV41" s="198"/>
      <c r="JW41" s="198"/>
      <c r="JX41" s="198"/>
      <c r="JY41" s="198"/>
      <c r="JZ41" s="198"/>
      <c r="KA41" s="198"/>
      <c r="KB41" s="198"/>
      <c r="KC41" s="198"/>
      <c r="KD41" s="198"/>
      <c r="KE41" s="198"/>
      <c r="KF41" s="198"/>
      <c r="KG41" s="198"/>
      <c r="KH41" s="198"/>
      <c r="KI41" s="198"/>
      <c r="KJ41" s="198"/>
      <c r="KK41" s="198"/>
      <c r="KL41" s="198"/>
      <c r="KM41" s="198"/>
      <c r="KN41" s="198"/>
      <c r="KO41" s="198"/>
      <c r="KP41" s="198"/>
      <c r="KQ41" s="198"/>
      <c r="KR41" s="198"/>
      <c r="KS41" s="198"/>
      <c r="KT41" s="198"/>
      <c r="KU41" s="198"/>
      <c r="KV41" s="198"/>
      <c r="KW41" s="198"/>
      <c r="KX41" s="198"/>
      <c r="KY41" s="198"/>
      <c r="KZ41" s="198"/>
    </row>
    <row r="42" spans="1:312" x14ac:dyDescent="0.3">
      <c r="A42" s="198"/>
      <c r="B42" s="198"/>
      <c r="C42" s="198"/>
      <c r="D42" s="198"/>
      <c r="E42" s="198"/>
      <c r="F42" s="198"/>
      <c r="G42" s="198"/>
      <c r="H42" s="198"/>
      <c r="I42" s="198"/>
      <c r="J42" s="198"/>
      <c r="K42" s="198"/>
      <c r="L42" s="198"/>
      <c r="M42" s="198"/>
      <c r="N42" s="198"/>
      <c r="O42" s="198"/>
      <c r="P42" s="198"/>
      <c r="Q42" s="202"/>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8"/>
      <c r="EE42" s="198"/>
      <c r="EF42" s="198"/>
      <c r="EG42" s="198"/>
      <c r="EH42" s="198"/>
      <c r="EI42" s="198"/>
      <c r="EJ42" s="198"/>
      <c r="EK42" s="198"/>
      <c r="EL42" s="198"/>
      <c r="EM42" s="198"/>
      <c r="EN42" s="198"/>
      <c r="EO42" s="198"/>
      <c r="EP42" s="198"/>
      <c r="EQ42" s="198"/>
      <c r="ER42" s="198"/>
      <c r="ES42" s="198"/>
      <c r="ET42" s="198"/>
      <c r="EU42" s="198"/>
      <c r="EV42" s="198"/>
      <c r="EW42" s="198"/>
      <c r="EX42" s="198"/>
      <c r="EY42" s="198"/>
      <c r="EZ42" s="198"/>
      <c r="FA42" s="198"/>
      <c r="FB42" s="198"/>
      <c r="FC42" s="198"/>
      <c r="FD42" s="198"/>
      <c r="FE42" s="198"/>
      <c r="FF42" s="198"/>
      <c r="FG42" s="198"/>
      <c r="FH42" s="198"/>
      <c r="FI42" s="198"/>
      <c r="FJ42" s="198"/>
      <c r="FK42" s="198"/>
      <c r="FL42" s="198"/>
      <c r="FM42" s="198"/>
      <c r="FN42" s="198"/>
      <c r="FO42" s="198"/>
      <c r="FP42" s="198"/>
      <c r="FQ42" s="198"/>
      <c r="FR42" s="198"/>
      <c r="FS42" s="198"/>
      <c r="FT42" s="198"/>
      <c r="FU42" s="198"/>
      <c r="FV42" s="198"/>
      <c r="FW42" s="198"/>
      <c r="FX42" s="198"/>
      <c r="FY42" s="198"/>
      <c r="FZ42" s="198"/>
      <c r="GA42" s="198"/>
      <c r="GB42" s="198"/>
      <c r="GC42" s="198"/>
      <c r="GD42" s="198"/>
      <c r="GE42" s="198"/>
      <c r="GF42" s="198"/>
      <c r="GG42" s="198"/>
      <c r="GH42" s="198"/>
      <c r="GI42" s="198"/>
      <c r="GJ42" s="198"/>
      <c r="GK42" s="198"/>
      <c r="GL42" s="198"/>
      <c r="GM42" s="198"/>
      <c r="GN42" s="198"/>
      <c r="GO42" s="198"/>
      <c r="GP42" s="198"/>
      <c r="GQ42" s="198"/>
      <c r="GR42" s="198"/>
      <c r="GS42" s="198"/>
      <c r="GT42" s="198"/>
      <c r="GU42" s="198"/>
      <c r="GV42" s="198"/>
      <c r="GW42" s="198"/>
      <c r="GX42" s="198"/>
      <c r="GY42" s="198"/>
      <c r="GZ42" s="198"/>
      <c r="HA42" s="198"/>
      <c r="HB42" s="198"/>
      <c r="HC42" s="198"/>
      <c r="HD42" s="198"/>
      <c r="HE42" s="198"/>
      <c r="HF42" s="198"/>
      <c r="HG42" s="198"/>
      <c r="HH42" s="198"/>
      <c r="HI42" s="198"/>
      <c r="HJ42" s="198"/>
      <c r="HK42" s="198"/>
      <c r="HL42" s="198"/>
      <c r="HM42" s="198"/>
      <c r="HN42" s="198"/>
      <c r="HO42" s="198"/>
      <c r="HP42" s="198"/>
      <c r="HQ42" s="198"/>
      <c r="HR42" s="198"/>
      <c r="HS42" s="198"/>
      <c r="HT42" s="198"/>
      <c r="HU42" s="198"/>
      <c r="HV42" s="198"/>
      <c r="HW42" s="198"/>
      <c r="HX42" s="198"/>
      <c r="HY42" s="198"/>
      <c r="HZ42" s="198"/>
      <c r="IA42" s="198"/>
      <c r="IB42" s="198"/>
      <c r="IC42" s="198"/>
      <c r="ID42" s="198"/>
      <c r="IE42" s="198"/>
      <c r="IF42" s="198"/>
      <c r="IG42" s="198"/>
      <c r="IH42" s="198"/>
      <c r="II42" s="198"/>
      <c r="IJ42" s="198"/>
      <c r="IK42" s="198"/>
      <c r="IL42" s="198"/>
      <c r="IM42" s="198"/>
      <c r="IN42" s="198"/>
      <c r="IO42" s="198"/>
      <c r="IP42" s="198"/>
      <c r="IQ42" s="198"/>
      <c r="IR42" s="198"/>
      <c r="IS42" s="198"/>
      <c r="IT42" s="198"/>
      <c r="IU42" s="198"/>
      <c r="IV42" s="198"/>
      <c r="IW42" s="198"/>
      <c r="IX42" s="198"/>
      <c r="IY42" s="198"/>
      <c r="IZ42" s="198"/>
      <c r="JA42" s="198"/>
      <c r="JB42" s="198"/>
      <c r="JC42" s="198"/>
      <c r="JD42" s="198"/>
      <c r="JE42" s="198"/>
      <c r="JF42" s="198"/>
      <c r="JG42" s="198"/>
      <c r="JH42" s="198"/>
      <c r="JI42" s="198"/>
      <c r="JJ42" s="198"/>
      <c r="JK42" s="198"/>
      <c r="JL42" s="198"/>
      <c r="JM42" s="198"/>
      <c r="JN42" s="198"/>
      <c r="JO42" s="198"/>
      <c r="JP42" s="198"/>
      <c r="JQ42" s="198"/>
      <c r="JR42" s="198"/>
      <c r="JS42" s="198"/>
      <c r="JT42" s="198"/>
      <c r="JU42" s="198"/>
      <c r="JV42" s="198"/>
      <c r="JW42" s="198"/>
      <c r="JX42" s="198"/>
      <c r="JY42" s="198"/>
      <c r="JZ42" s="198"/>
      <c r="KA42" s="198"/>
      <c r="KB42" s="198"/>
      <c r="KC42" s="198"/>
      <c r="KD42" s="198"/>
      <c r="KE42" s="198"/>
      <c r="KF42" s="198"/>
      <c r="KG42" s="198"/>
      <c r="KH42" s="198"/>
      <c r="KI42" s="198"/>
      <c r="KJ42" s="198"/>
      <c r="KK42" s="198"/>
      <c r="KL42" s="198"/>
      <c r="KM42" s="198"/>
      <c r="KN42" s="198"/>
      <c r="KO42" s="198"/>
      <c r="KP42" s="198"/>
      <c r="KQ42" s="198"/>
      <c r="KR42" s="198"/>
      <c r="KS42" s="198"/>
      <c r="KT42" s="198"/>
      <c r="KU42" s="198"/>
      <c r="KV42" s="198"/>
      <c r="KW42" s="198"/>
      <c r="KX42" s="198"/>
      <c r="KY42" s="198"/>
      <c r="KZ42" s="198"/>
    </row>
    <row r="43" spans="1:312" x14ac:dyDescent="0.3">
      <c r="A43" s="198"/>
      <c r="B43" s="198"/>
      <c r="C43" s="198"/>
      <c r="D43" s="198"/>
      <c r="E43" s="198"/>
      <c r="F43" s="198"/>
      <c r="G43" s="198"/>
      <c r="H43" s="198"/>
      <c r="I43" s="198"/>
      <c r="J43" s="198"/>
      <c r="K43" s="198"/>
      <c r="L43" s="198"/>
      <c r="M43" s="198"/>
      <c r="N43" s="198"/>
      <c r="O43" s="198"/>
      <c r="P43" s="198"/>
      <c r="Q43" s="202"/>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8"/>
      <c r="FG43" s="198"/>
      <c r="FH43" s="198"/>
      <c r="FI43" s="198"/>
      <c r="FJ43" s="198"/>
      <c r="FK43" s="198"/>
      <c r="FL43" s="198"/>
      <c r="FM43" s="198"/>
      <c r="FN43" s="198"/>
      <c r="FO43" s="198"/>
      <c r="FP43" s="198"/>
      <c r="FQ43" s="198"/>
      <c r="FR43" s="198"/>
      <c r="FS43" s="198"/>
      <c r="FT43" s="198"/>
      <c r="FU43" s="198"/>
      <c r="FV43" s="198"/>
      <c r="FW43" s="198"/>
      <c r="FX43" s="198"/>
      <c r="FY43" s="198"/>
      <c r="FZ43" s="198"/>
      <c r="GA43" s="198"/>
      <c r="GB43" s="198"/>
      <c r="GC43" s="198"/>
      <c r="GD43" s="198"/>
      <c r="GE43" s="198"/>
      <c r="GF43" s="198"/>
      <c r="GG43" s="198"/>
      <c r="GH43" s="198"/>
      <c r="GI43" s="198"/>
      <c r="GJ43" s="198"/>
      <c r="GK43" s="198"/>
      <c r="GL43" s="198"/>
      <c r="GM43" s="198"/>
      <c r="GN43" s="198"/>
      <c r="GO43" s="198"/>
      <c r="GP43" s="198"/>
      <c r="GQ43" s="198"/>
      <c r="GR43" s="198"/>
      <c r="GS43" s="198"/>
      <c r="GT43" s="198"/>
      <c r="GU43" s="198"/>
      <c r="GV43" s="198"/>
      <c r="GW43" s="198"/>
      <c r="GX43" s="198"/>
      <c r="GY43" s="198"/>
      <c r="GZ43" s="198"/>
      <c r="HA43" s="198"/>
      <c r="HB43" s="198"/>
      <c r="HC43" s="198"/>
      <c r="HD43" s="198"/>
      <c r="HE43" s="198"/>
      <c r="HF43" s="198"/>
      <c r="HG43" s="198"/>
      <c r="HH43" s="198"/>
      <c r="HI43" s="198"/>
      <c r="HJ43" s="198"/>
      <c r="HK43" s="198"/>
      <c r="HL43" s="198"/>
      <c r="HM43" s="198"/>
      <c r="HN43" s="198"/>
      <c r="HO43" s="198"/>
      <c r="HP43" s="198"/>
      <c r="HQ43" s="198"/>
      <c r="HR43" s="198"/>
      <c r="HS43" s="198"/>
      <c r="HT43" s="198"/>
      <c r="HU43" s="198"/>
      <c r="HV43" s="198"/>
      <c r="HW43" s="198"/>
      <c r="HX43" s="198"/>
      <c r="HY43" s="198"/>
      <c r="HZ43" s="198"/>
      <c r="IA43" s="198"/>
      <c r="IB43" s="198"/>
      <c r="IC43" s="198"/>
      <c r="ID43" s="198"/>
      <c r="IE43" s="198"/>
      <c r="IF43" s="198"/>
      <c r="IG43" s="198"/>
      <c r="IH43" s="198"/>
      <c r="II43" s="198"/>
      <c r="IJ43" s="198"/>
      <c r="IK43" s="198"/>
      <c r="IL43" s="198"/>
      <c r="IM43" s="198"/>
      <c r="IN43" s="198"/>
      <c r="IO43" s="198"/>
      <c r="IP43" s="198"/>
      <c r="IQ43" s="198"/>
      <c r="IR43" s="198"/>
      <c r="IS43" s="198"/>
      <c r="IT43" s="198"/>
      <c r="IU43" s="198"/>
      <c r="IV43" s="198"/>
      <c r="IW43" s="198"/>
      <c r="IX43" s="198"/>
      <c r="IY43" s="198"/>
      <c r="IZ43" s="198"/>
      <c r="JA43" s="198"/>
      <c r="JB43" s="198"/>
      <c r="JC43" s="198"/>
      <c r="JD43" s="198"/>
      <c r="JE43" s="198"/>
      <c r="JF43" s="198"/>
      <c r="JG43" s="198"/>
      <c r="JH43" s="198"/>
      <c r="JI43" s="198"/>
      <c r="JJ43" s="198"/>
      <c r="JK43" s="198"/>
      <c r="JL43" s="198"/>
      <c r="JM43" s="198"/>
      <c r="JN43" s="198"/>
      <c r="JO43" s="198"/>
      <c r="JP43" s="198"/>
      <c r="JQ43" s="198"/>
      <c r="JR43" s="198"/>
      <c r="JS43" s="198"/>
      <c r="JT43" s="198"/>
      <c r="JU43" s="198"/>
      <c r="JV43" s="198"/>
      <c r="JW43" s="198"/>
      <c r="JX43" s="198"/>
      <c r="JY43" s="198"/>
      <c r="JZ43" s="198"/>
      <c r="KA43" s="198"/>
      <c r="KB43" s="198"/>
      <c r="KC43" s="198"/>
      <c r="KD43" s="198"/>
      <c r="KE43" s="198"/>
      <c r="KF43" s="198"/>
      <c r="KG43" s="198"/>
      <c r="KH43" s="198"/>
      <c r="KI43" s="198"/>
      <c r="KJ43" s="198"/>
      <c r="KK43" s="198"/>
      <c r="KL43" s="198"/>
      <c r="KM43" s="198"/>
      <c r="KN43" s="198"/>
      <c r="KO43" s="198"/>
      <c r="KP43" s="198"/>
      <c r="KQ43" s="198"/>
      <c r="KR43" s="198"/>
      <c r="KS43" s="198"/>
      <c r="KT43" s="198"/>
      <c r="KU43" s="198"/>
      <c r="KV43" s="198"/>
      <c r="KW43" s="198"/>
      <c r="KX43" s="198"/>
      <c r="KY43" s="198"/>
      <c r="KZ43" s="198"/>
    </row>
    <row r="44" spans="1:312" x14ac:dyDescent="0.3">
      <c r="A44" s="198"/>
      <c r="B44" s="198"/>
      <c r="C44" s="198"/>
      <c r="D44" s="198"/>
      <c r="E44" s="198"/>
      <c r="F44" s="198"/>
      <c r="G44" s="198"/>
      <c r="H44" s="198"/>
      <c r="I44" s="198"/>
      <c r="J44" s="198"/>
      <c r="K44" s="198"/>
      <c r="L44" s="198"/>
      <c r="M44" s="198"/>
      <c r="N44" s="198"/>
      <c r="O44" s="198"/>
      <c r="P44" s="198"/>
      <c r="Q44" s="202"/>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c r="DM44" s="198"/>
      <c r="DN44" s="198"/>
      <c r="DO44" s="198"/>
      <c r="DP44" s="198"/>
      <c r="DQ44" s="198"/>
      <c r="DR44" s="198"/>
      <c r="DS44" s="198"/>
      <c r="DT44" s="198"/>
      <c r="DU44" s="198"/>
      <c r="DV44" s="198"/>
      <c r="DW44" s="198"/>
      <c r="DX44" s="198"/>
      <c r="DY44" s="198"/>
      <c r="DZ44" s="198"/>
      <c r="EA44" s="198"/>
      <c r="EB44" s="198"/>
      <c r="EC44" s="198"/>
      <c r="ED44" s="198"/>
      <c r="EE44" s="198"/>
      <c r="EF44" s="198"/>
      <c r="EG44" s="198"/>
      <c r="EH44" s="198"/>
      <c r="EI44" s="198"/>
      <c r="EJ44" s="198"/>
      <c r="EK44" s="198"/>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c r="FP44" s="198"/>
      <c r="FQ44" s="198"/>
      <c r="FR44" s="198"/>
      <c r="FS44" s="198"/>
      <c r="FT44" s="198"/>
      <c r="FU44" s="198"/>
      <c r="FV44" s="198"/>
      <c r="FW44" s="198"/>
      <c r="FX44" s="198"/>
      <c r="FY44" s="198"/>
      <c r="FZ44" s="198"/>
      <c r="GA44" s="198"/>
      <c r="GB44" s="198"/>
      <c r="GC44" s="198"/>
      <c r="GD44" s="198"/>
      <c r="GE44" s="198"/>
      <c r="GF44" s="198"/>
      <c r="GG44" s="198"/>
      <c r="GH44" s="198"/>
      <c r="GI44" s="198"/>
      <c r="GJ44" s="198"/>
      <c r="GK44" s="198"/>
      <c r="GL44" s="198"/>
      <c r="GM44" s="198"/>
      <c r="GN44" s="198"/>
      <c r="GO44" s="198"/>
      <c r="GP44" s="198"/>
      <c r="GQ44" s="198"/>
      <c r="GR44" s="198"/>
      <c r="GS44" s="198"/>
      <c r="GT44" s="198"/>
      <c r="GU44" s="198"/>
      <c r="GV44" s="198"/>
      <c r="GW44" s="198"/>
      <c r="GX44" s="198"/>
      <c r="GY44" s="198"/>
      <c r="GZ44" s="198"/>
      <c r="HA44" s="198"/>
      <c r="HB44" s="198"/>
      <c r="HC44" s="198"/>
      <c r="HD44" s="198"/>
      <c r="HE44" s="198"/>
      <c r="HF44" s="198"/>
      <c r="HG44" s="198"/>
      <c r="HH44" s="198"/>
      <c r="HI44" s="198"/>
      <c r="HJ44" s="198"/>
      <c r="HK44" s="198"/>
      <c r="HL44" s="198"/>
      <c r="HM44" s="198"/>
      <c r="HN44" s="198"/>
      <c r="HO44" s="198"/>
      <c r="HP44" s="198"/>
      <c r="HQ44" s="198"/>
      <c r="HR44" s="198"/>
      <c r="HS44" s="198"/>
      <c r="HT44" s="198"/>
      <c r="HU44" s="198"/>
      <c r="HV44" s="198"/>
      <c r="HW44" s="198"/>
      <c r="HX44" s="198"/>
      <c r="HY44" s="198"/>
      <c r="HZ44" s="198"/>
      <c r="IA44" s="198"/>
      <c r="IB44" s="198"/>
      <c r="IC44" s="198"/>
      <c r="ID44" s="198"/>
      <c r="IE44" s="198"/>
      <c r="IF44" s="198"/>
      <c r="IG44" s="198"/>
      <c r="IH44" s="198"/>
      <c r="II44" s="198"/>
      <c r="IJ44" s="198"/>
      <c r="IK44" s="198"/>
      <c r="IL44" s="198"/>
      <c r="IM44" s="198"/>
      <c r="IN44" s="198"/>
      <c r="IO44" s="198"/>
      <c r="IP44" s="198"/>
      <c r="IQ44" s="198"/>
      <c r="IR44" s="198"/>
      <c r="IS44" s="198"/>
      <c r="IT44" s="198"/>
      <c r="IU44" s="198"/>
      <c r="IV44" s="198"/>
      <c r="IW44" s="198"/>
      <c r="IX44" s="198"/>
      <c r="IY44" s="198"/>
      <c r="IZ44" s="198"/>
      <c r="JA44" s="198"/>
      <c r="JB44" s="198"/>
      <c r="JC44" s="198"/>
      <c r="JD44" s="198"/>
      <c r="JE44" s="198"/>
      <c r="JF44" s="198"/>
      <c r="JG44" s="198"/>
      <c r="JH44" s="198"/>
      <c r="JI44" s="198"/>
      <c r="JJ44" s="198"/>
      <c r="JK44" s="198"/>
      <c r="JL44" s="198"/>
      <c r="JM44" s="198"/>
      <c r="JN44" s="198"/>
      <c r="JO44" s="198"/>
      <c r="JP44" s="198"/>
      <c r="JQ44" s="198"/>
      <c r="JR44" s="198"/>
      <c r="JS44" s="198"/>
      <c r="JT44" s="198"/>
      <c r="JU44" s="198"/>
      <c r="JV44" s="198"/>
      <c r="JW44" s="198"/>
      <c r="JX44" s="198"/>
      <c r="JY44" s="198"/>
      <c r="JZ44" s="198"/>
      <c r="KA44" s="198"/>
      <c r="KB44" s="198"/>
      <c r="KC44" s="198"/>
      <c r="KD44" s="198"/>
      <c r="KE44" s="198"/>
      <c r="KF44" s="198"/>
      <c r="KG44" s="198"/>
      <c r="KH44" s="198"/>
      <c r="KI44" s="198"/>
      <c r="KJ44" s="198"/>
      <c r="KK44" s="198"/>
      <c r="KL44" s="198"/>
      <c r="KM44" s="198"/>
      <c r="KN44" s="198"/>
      <c r="KO44" s="198"/>
      <c r="KP44" s="198"/>
      <c r="KQ44" s="198"/>
      <c r="KR44" s="198"/>
      <c r="KS44" s="198"/>
      <c r="KT44" s="198"/>
      <c r="KU44" s="198"/>
      <c r="KV44" s="198"/>
      <c r="KW44" s="198"/>
      <c r="KX44" s="198"/>
      <c r="KY44" s="198"/>
      <c r="KZ44" s="198"/>
    </row>
    <row r="45" spans="1:312" x14ac:dyDescent="0.3">
      <c r="A45" s="198"/>
      <c r="B45" s="198"/>
      <c r="C45" s="198"/>
      <c r="D45" s="198"/>
      <c r="E45" s="198"/>
      <c r="F45" s="198"/>
      <c r="G45" s="198"/>
      <c r="H45" s="198"/>
      <c r="I45" s="198"/>
      <c r="J45" s="198"/>
      <c r="K45" s="198"/>
      <c r="L45" s="198"/>
      <c r="M45" s="198"/>
      <c r="N45" s="198"/>
      <c r="O45" s="198"/>
      <c r="P45" s="198"/>
      <c r="Q45" s="202"/>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c r="DL45" s="198"/>
      <c r="DM45" s="198"/>
      <c r="DN45" s="198"/>
      <c r="DO45" s="198"/>
      <c r="DP45" s="198"/>
      <c r="DQ45" s="198"/>
      <c r="DR45" s="198"/>
      <c r="DS45" s="198"/>
      <c r="DT45" s="198"/>
      <c r="DU45" s="198"/>
      <c r="DV45" s="198"/>
      <c r="DW45" s="198"/>
      <c r="DX45" s="198"/>
      <c r="DY45" s="198"/>
      <c r="DZ45" s="198"/>
      <c r="EA45" s="198"/>
      <c r="EB45" s="198"/>
      <c r="EC45" s="198"/>
      <c r="ED45" s="198"/>
      <c r="EE45" s="198"/>
      <c r="EF45" s="198"/>
      <c r="EG45" s="198"/>
      <c r="EH45" s="198"/>
      <c r="EI45" s="198"/>
      <c r="EJ45" s="198"/>
      <c r="EK45" s="198"/>
      <c r="EL45" s="198"/>
      <c r="EM45" s="198"/>
      <c r="EN45" s="198"/>
      <c r="EO45" s="198"/>
      <c r="EP45" s="198"/>
      <c r="EQ45" s="198"/>
      <c r="ER45" s="198"/>
      <c r="ES45" s="198"/>
      <c r="ET45" s="198"/>
      <c r="EU45" s="198"/>
      <c r="EV45" s="198"/>
      <c r="EW45" s="198"/>
      <c r="EX45" s="198"/>
      <c r="EY45" s="198"/>
      <c r="EZ45" s="198"/>
      <c r="FA45" s="198"/>
      <c r="FB45" s="198"/>
      <c r="FC45" s="198"/>
      <c r="FD45" s="198"/>
      <c r="FE45" s="198"/>
      <c r="FF45" s="198"/>
      <c r="FG45" s="198"/>
      <c r="FH45" s="198"/>
      <c r="FI45" s="198"/>
      <c r="FJ45" s="198"/>
      <c r="FK45" s="198"/>
      <c r="FL45" s="198"/>
      <c r="FM45" s="198"/>
      <c r="FN45" s="198"/>
      <c r="FO45" s="198"/>
      <c r="FP45" s="198"/>
      <c r="FQ45" s="198"/>
      <c r="FR45" s="198"/>
      <c r="FS45" s="198"/>
      <c r="FT45" s="198"/>
      <c r="FU45" s="198"/>
      <c r="FV45" s="198"/>
      <c r="FW45" s="198"/>
      <c r="FX45" s="198"/>
      <c r="FY45" s="198"/>
      <c r="FZ45" s="198"/>
      <c r="GA45" s="198"/>
      <c r="GB45" s="198"/>
      <c r="GC45" s="198"/>
      <c r="GD45" s="198"/>
      <c r="GE45" s="198"/>
      <c r="GF45" s="198"/>
      <c r="GG45" s="198"/>
      <c r="GH45" s="198"/>
      <c r="GI45" s="198"/>
      <c r="GJ45" s="198"/>
      <c r="GK45" s="198"/>
      <c r="GL45" s="198"/>
      <c r="GM45" s="198"/>
      <c r="GN45" s="198"/>
      <c r="GO45" s="198"/>
      <c r="GP45" s="198"/>
      <c r="GQ45" s="198"/>
      <c r="GR45" s="198"/>
      <c r="GS45" s="198"/>
      <c r="GT45" s="198"/>
      <c r="GU45" s="198"/>
      <c r="GV45" s="198"/>
      <c r="GW45" s="198"/>
      <c r="GX45" s="198"/>
      <c r="GY45" s="198"/>
      <c r="GZ45" s="198"/>
      <c r="HA45" s="198"/>
      <c r="HB45" s="198"/>
      <c r="HC45" s="198"/>
      <c r="HD45" s="198"/>
      <c r="HE45" s="198"/>
      <c r="HF45" s="198"/>
      <c r="HG45" s="198"/>
      <c r="HH45" s="198"/>
      <c r="HI45" s="198"/>
      <c r="HJ45" s="198"/>
      <c r="HK45" s="198"/>
      <c r="HL45" s="198"/>
      <c r="HM45" s="198"/>
      <c r="HN45" s="198"/>
      <c r="HO45" s="198"/>
      <c r="HP45" s="198"/>
      <c r="HQ45" s="198"/>
      <c r="HR45" s="198"/>
      <c r="HS45" s="198"/>
      <c r="HT45" s="198"/>
      <c r="HU45" s="198"/>
      <c r="HV45" s="198"/>
      <c r="HW45" s="198"/>
      <c r="HX45" s="198"/>
      <c r="HY45" s="198"/>
      <c r="HZ45" s="198"/>
      <c r="IA45" s="198"/>
      <c r="IB45" s="198"/>
      <c r="IC45" s="198"/>
      <c r="ID45" s="198"/>
      <c r="IE45" s="198"/>
      <c r="IF45" s="198"/>
      <c r="IG45" s="198"/>
      <c r="IH45" s="198"/>
      <c r="II45" s="198"/>
      <c r="IJ45" s="198"/>
      <c r="IK45" s="198"/>
      <c r="IL45" s="198"/>
      <c r="IM45" s="198"/>
      <c r="IN45" s="198"/>
      <c r="IO45" s="198"/>
      <c r="IP45" s="198"/>
      <c r="IQ45" s="198"/>
      <c r="IR45" s="198"/>
      <c r="IS45" s="198"/>
      <c r="IT45" s="198"/>
      <c r="IU45" s="198"/>
      <c r="IV45" s="198"/>
      <c r="IW45" s="198"/>
      <c r="IX45" s="198"/>
      <c r="IY45" s="198"/>
      <c r="IZ45" s="198"/>
      <c r="JA45" s="198"/>
      <c r="JB45" s="198"/>
      <c r="JC45" s="198"/>
      <c r="JD45" s="198"/>
      <c r="JE45" s="198"/>
      <c r="JF45" s="198"/>
      <c r="JG45" s="198"/>
      <c r="JH45" s="198"/>
      <c r="JI45" s="198"/>
      <c r="JJ45" s="198"/>
      <c r="JK45" s="198"/>
      <c r="JL45" s="198"/>
      <c r="JM45" s="198"/>
      <c r="JN45" s="198"/>
      <c r="JO45" s="198"/>
      <c r="JP45" s="198"/>
      <c r="JQ45" s="198"/>
      <c r="JR45" s="198"/>
      <c r="JS45" s="198"/>
      <c r="JT45" s="198"/>
      <c r="JU45" s="198"/>
      <c r="JV45" s="198"/>
      <c r="JW45" s="198"/>
      <c r="JX45" s="198"/>
      <c r="JY45" s="198"/>
      <c r="JZ45" s="198"/>
      <c r="KA45" s="198"/>
      <c r="KB45" s="198"/>
      <c r="KC45" s="198"/>
      <c r="KD45" s="198"/>
      <c r="KE45" s="198"/>
      <c r="KF45" s="198"/>
      <c r="KG45" s="198"/>
      <c r="KH45" s="198"/>
      <c r="KI45" s="198"/>
      <c r="KJ45" s="198"/>
      <c r="KK45" s="198"/>
      <c r="KL45" s="198"/>
      <c r="KM45" s="198"/>
      <c r="KN45" s="198"/>
      <c r="KO45" s="198"/>
      <c r="KP45" s="198"/>
      <c r="KQ45" s="198"/>
      <c r="KR45" s="198"/>
      <c r="KS45" s="198"/>
      <c r="KT45" s="198"/>
      <c r="KU45" s="198"/>
      <c r="KV45" s="198"/>
      <c r="KW45" s="198"/>
      <c r="KX45" s="198"/>
      <c r="KY45" s="198"/>
      <c r="KZ45" s="198"/>
    </row>
    <row r="46" spans="1:312" x14ac:dyDescent="0.3">
      <c r="B46" s="198"/>
      <c r="C46" s="198"/>
      <c r="D46" s="198"/>
      <c r="E46" s="198"/>
      <c r="F46" s="198"/>
      <c r="G46" s="198"/>
      <c r="H46" s="198"/>
      <c r="I46" s="198"/>
      <c r="J46" s="198"/>
      <c r="K46" s="198"/>
      <c r="L46" s="198"/>
      <c r="M46" s="198"/>
      <c r="N46" s="198"/>
      <c r="O46" s="198"/>
      <c r="P46" s="198"/>
      <c r="Q46" s="202"/>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c r="DM46" s="198"/>
      <c r="DN46" s="198"/>
      <c r="DO46" s="198"/>
      <c r="DP46" s="198"/>
      <c r="DQ46" s="198"/>
      <c r="DR46" s="198"/>
      <c r="DS46" s="198"/>
      <c r="DT46" s="198"/>
      <c r="DU46" s="198"/>
      <c r="DV46" s="198"/>
      <c r="DW46" s="198"/>
      <c r="DX46" s="198"/>
      <c r="DY46" s="198"/>
      <c r="DZ46" s="198"/>
      <c r="EA46" s="198"/>
      <c r="EB46" s="198"/>
      <c r="EC46" s="198"/>
      <c r="ED46" s="198"/>
      <c r="EE46" s="198"/>
      <c r="EF46" s="198"/>
      <c r="EG46" s="198"/>
      <c r="EH46" s="198"/>
      <c r="EI46" s="198"/>
      <c r="EJ46" s="198"/>
      <c r="EK46" s="198"/>
      <c r="EL46" s="198"/>
      <c r="EM46" s="198"/>
      <c r="EN46" s="198"/>
      <c r="EO46" s="198"/>
      <c r="EP46" s="198"/>
      <c r="EQ46" s="198"/>
      <c r="ER46" s="198"/>
      <c r="ES46" s="198"/>
      <c r="ET46" s="198"/>
      <c r="EU46" s="198"/>
      <c r="EV46" s="198"/>
      <c r="EW46" s="198"/>
      <c r="EX46" s="198"/>
      <c r="EY46" s="198"/>
      <c r="EZ46" s="198"/>
      <c r="FA46" s="198"/>
      <c r="FB46" s="198"/>
      <c r="FC46" s="198"/>
      <c r="FD46" s="198"/>
      <c r="FE46" s="198"/>
      <c r="FF46" s="198"/>
      <c r="FG46" s="198"/>
      <c r="FH46" s="198"/>
      <c r="FI46" s="198"/>
      <c r="FJ46" s="198"/>
      <c r="FK46" s="198"/>
      <c r="FL46" s="198"/>
      <c r="FM46" s="198"/>
      <c r="FN46" s="198"/>
      <c r="FO46" s="198"/>
      <c r="FP46" s="198"/>
      <c r="FQ46" s="198"/>
      <c r="FR46" s="198"/>
      <c r="FS46" s="198"/>
      <c r="FT46" s="198"/>
      <c r="FU46" s="198"/>
      <c r="FV46" s="198"/>
      <c r="FW46" s="198"/>
      <c r="FX46" s="198"/>
      <c r="FY46" s="198"/>
      <c r="FZ46" s="198"/>
      <c r="GA46" s="198"/>
      <c r="GB46" s="198"/>
      <c r="GC46" s="198"/>
      <c r="GD46" s="198"/>
      <c r="GE46" s="198"/>
      <c r="GF46" s="198"/>
      <c r="GG46" s="198"/>
      <c r="GH46" s="198"/>
      <c r="GI46" s="198"/>
      <c r="GJ46" s="198"/>
      <c r="GK46" s="198"/>
      <c r="GL46" s="198"/>
      <c r="GM46" s="198"/>
      <c r="GN46" s="198"/>
      <c r="GO46" s="198"/>
      <c r="GP46" s="198"/>
      <c r="GQ46" s="198"/>
      <c r="GR46" s="198"/>
      <c r="GS46" s="198"/>
      <c r="GT46" s="198"/>
      <c r="GU46" s="198"/>
      <c r="GV46" s="198"/>
      <c r="GW46" s="198"/>
      <c r="GX46" s="198"/>
      <c r="GY46" s="198"/>
      <c r="GZ46" s="198"/>
      <c r="HA46" s="198"/>
      <c r="HB46" s="198"/>
      <c r="HC46" s="198"/>
      <c r="HD46" s="198"/>
      <c r="HE46" s="198"/>
      <c r="HF46" s="198"/>
      <c r="HG46" s="198"/>
      <c r="HH46" s="198"/>
      <c r="HI46" s="198"/>
      <c r="HJ46" s="198"/>
      <c r="HK46" s="198"/>
      <c r="HL46" s="198"/>
      <c r="HM46" s="198"/>
      <c r="HN46" s="198"/>
      <c r="HO46" s="198"/>
      <c r="HP46" s="198"/>
      <c r="HQ46" s="198"/>
      <c r="HR46" s="198"/>
      <c r="HS46" s="198"/>
      <c r="HT46" s="198"/>
      <c r="HU46" s="198"/>
      <c r="HV46" s="198"/>
      <c r="HW46" s="198"/>
      <c r="HX46" s="198"/>
      <c r="HY46" s="198"/>
      <c r="HZ46" s="198"/>
      <c r="IA46" s="198"/>
      <c r="IB46" s="198"/>
      <c r="IC46" s="198"/>
      <c r="ID46" s="198"/>
      <c r="IE46" s="198"/>
      <c r="IF46" s="198"/>
      <c r="IG46" s="198"/>
      <c r="IH46" s="198"/>
      <c r="II46" s="198"/>
      <c r="IJ46" s="198"/>
      <c r="IK46" s="198"/>
      <c r="IL46" s="198"/>
      <c r="IM46" s="198"/>
      <c r="IN46" s="198"/>
      <c r="IO46" s="198"/>
      <c r="IP46" s="198"/>
      <c r="IQ46" s="198"/>
      <c r="IR46" s="198"/>
      <c r="IS46" s="198"/>
      <c r="IT46" s="198"/>
      <c r="IU46" s="198"/>
      <c r="IV46" s="198"/>
      <c r="IW46" s="198"/>
      <c r="IX46" s="198"/>
      <c r="IY46" s="198"/>
      <c r="IZ46" s="198"/>
      <c r="JA46" s="198"/>
      <c r="JB46" s="198"/>
      <c r="JC46" s="198"/>
      <c r="JD46" s="198"/>
      <c r="JE46" s="198"/>
      <c r="JF46" s="198"/>
      <c r="JG46" s="198"/>
      <c r="JH46" s="198"/>
      <c r="JI46" s="198"/>
      <c r="JJ46" s="198"/>
      <c r="JK46" s="198"/>
      <c r="JL46" s="198"/>
      <c r="JM46" s="198"/>
      <c r="JN46" s="198"/>
      <c r="JO46" s="198"/>
      <c r="JP46" s="198"/>
      <c r="JQ46" s="198"/>
      <c r="JR46" s="198"/>
      <c r="JS46" s="198"/>
      <c r="JT46" s="198"/>
      <c r="JU46" s="198"/>
      <c r="JV46" s="198"/>
      <c r="JW46" s="198"/>
      <c r="JX46" s="198"/>
      <c r="JY46" s="198"/>
      <c r="JZ46" s="198"/>
      <c r="KA46" s="198"/>
      <c r="KB46" s="198"/>
      <c r="KC46" s="198"/>
      <c r="KD46" s="198"/>
      <c r="KE46" s="198"/>
      <c r="KF46" s="198"/>
      <c r="KG46" s="198"/>
      <c r="KH46" s="198"/>
      <c r="KI46" s="198"/>
      <c r="KJ46" s="198"/>
      <c r="KK46" s="198"/>
      <c r="KL46" s="198"/>
      <c r="KM46" s="198"/>
      <c r="KN46" s="198"/>
      <c r="KO46" s="198"/>
      <c r="KP46" s="198"/>
      <c r="KQ46" s="198"/>
      <c r="KR46" s="198"/>
      <c r="KS46" s="198"/>
      <c r="KT46" s="198"/>
      <c r="KU46" s="198"/>
      <c r="KV46" s="198"/>
      <c r="KW46" s="198"/>
      <c r="KX46" s="198"/>
      <c r="KY46" s="198"/>
      <c r="KZ46" s="198"/>
    </row>
    <row r="47" spans="1:312" x14ac:dyDescent="0.3">
      <c r="B47" s="198"/>
      <c r="C47" s="198"/>
      <c r="D47" s="198"/>
      <c r="E47" s="198"/>
      <c r="F47" s="198"/>
      <c r="G47" s="198"/>
      <c r="H47" s="198"/>
      <c r="I47" s="198"/>
      <c r="J47" s="198"/>
      <c r="K47" s="198"/>
      <c r="L47" s="198"/>
      <c r="M47" s="198"/>
      <c r="N47" s="198"/>
      <c r="O47" s="198"/>
      <c r="P47" s="198"/>
      <c r="Q47" s="202"/>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c r="DM47" s="198"/>
      <c r="DN47" s="198"/>
      <c r="DO47" s="198"/>
      <c r="DP47" s="198"/>
      <c r="DQ47" s="198"/>
      <c r="DR47" s="198"/>
      <c r="DS47" s="198"/>
      <c r="DT47" s="198"/>
      <c r="DU47" s="198"/>
      <c r="DV47" s="198"/>
      <c r="DW47" s="198"/>
      <c r="DX47" s="198"/>
      <c r="DY47" s="198"/>
      <c r="DZ47" s="198"/>
      <c r="EA47" s="198"/>
      <c r="EB47" s="198"/>
      <c r="EC47" s="198"/>
      <c r="ED47" s="198"/>
      <c r="EE47" s="198"/>
      <c r="EF47" s="198"/>
      <c r="EG47" s="198"/>
      <c r="EH47" s="198"/>
      <c r="EI47" s="198"/>
      <c r="EJ47" s="198"/>
      <c r="EK47" s="198"/>
      <c r="EL47" s="198"/>
      <c r="EM47" s="198"/>
      <c r="EN47" s="198"/>
      <c r="EO47" s="198"/>
      <c r="EP47" s="198"/>
      <c r="EQ47" s="198"/>
      <c r="ER47" s="198"/>
      <c r="ES47" s="198"/>
      <c r="ET47" s="198"/>
      <c r="EU47" s="198"/>
      <c r="EV47" s="198"/>
      <c r="EW47" s="198"/>
      <c r="EX47" s="198"/>
      <c r="EY47" s="198"/>
      <c r="EZ47" s="198"/>
      <c r="FA47" s="198"/>
      <c r="FB47" s="198"/>
      <c r="FC47" s="198"/>
      <c r="FD47" s="198"/>
      <c r="FE47" s="198"/>
      <c r="FF47" s="198"/>
      <c r="FG47" s="198"/>
      <c r="FH47" s="198"/>
      <c r="FI47" s="198"/>
      <c r="FJ47" s="198"/>
      <c r="FK47" s="198"/>
      <c r="FL47" s="198"/>
      <c r="FM47" s="198"/>
      <c r="FN47" s="198"/>
      <c r="FO47" s="198"/>
      <c r="FP47" s="198"/>
      <c r="FQ47" s="198"/>
      <c r="FR47" s="198"/>
      <c r="FS47" s="198"/>
      <c r="FT47" s="198"/>
      <c r="FU47" s="198"/>
      <c r="FV47" s="198"/>
      <c r="FW47" s="198"/>
      <c r="FX47" s="198"/>
      <c r="FY47" s="198"/>
      <c r="FZ47" s="198"/>
      <c r="GA47" s="198"/>
      <c r="GB47" s="198"/>
      <c r="GC47" s="198"/>
      <c r="GD47" s="198"/>
      <c r="GE47" s="198"/>
      <c r="GF47" s="198"/>
      <c r="GG47" s="198"/>
      <c r="GH47" s="198"/>
      <c r="GI47" s="198"/>
      <c r="GJ47" s="198"/>
      <c r="GK47" s="198"/>
      <c r="GL47" s="198"/>
      <c r="GM47" s="198"/>
      <c r="GN47" s="198"/>
      <c r="GO47" s="198"/>
      <c r="GP47" s="198"/>
      <c r="GQ47" s="198"/>
      <c r="GR47" s="198"/>
      <c r="GS47" s="198"/>
      <c r="GT47" s="198"/>
      <c r="GU47" s="198"/>
      <c r="GV47" s="198"/>
      <c r="GW47" s="198"/>
      <c r="GX47" s="198"/>
      <c r="GY47" s="198"/>
      <c r="GZ47" s="198"/>
      <c r="HA47" s="198"/>
      <c r="HB47" s="198"/>
      <c r="HC47" s="198"/>
      <c r="HD47" s="198"/>
      <c r="HE47" s="198"/>
      <c r="HF47" s="198"/>
      <c r="HG47" s="198"/>
      <c r="HH47" s="198"/>
      <c r="HI47" s="198"/>
      <c r="HJ47" s="198"/>
      <c r="HK47" s="198"/>
      <c r="HL47" s="198"/>
      <c r="HM47" s="198"/>
      <c r="HN47" s="198"/>
      <c r="HO47" s="198"/>
      <c r="HP47" s="198"/>
      <c r="HQ47" s="198"/>
      <c r="HR47" s="198"/>
      <c r="HS47" s="198"/>
      <c r="HT47" s="198"/>
      <c r="HU47" s="198"/>
      <c r="HV47" s="198"/>
      <c r="HW47" s="198"/>
      <c r="HX47" s="198"/>
      <c r="HY47" s="198"/>
      <c r="HZ47" s="198"/>
      <c r="IA47" s="198"/>
      <c r="IB47" s="198"/>
      <c r="IC47" s="198"/>
      <c r="ID47" s="198"/>
      <c r="IE47" s="198"/>
      <c r="IF47" s="198"/>
      <c r="IG47" s="198"/>
      <c r="IH47" s="198"/>
      <c r="II47" s="198"/>
      <c r="IJ47" s="198"/>
      <c r="IK47" s="198"/>
      <c r="IL47" s="198"/>
      <c r="IM47" s="198"/>
      <c r="IN47" s="198"/>
      <c r="IO47" s="198"/>
      <c r="IP47" s="198"/>
      <c r="IQ47" s="198"/>
      <c r="IR47" s="198"/>
      <c r="IS47" s="198"/>
      <c r="IT47" s="198"/>
      <c r="IU47" s="198"/>
      <c r="IV47" s="198"/>
      <c r="IW47" s="198"/>
      <c r="IX47" s="198"/>
      <c r="IY47" s="198"/>
      <c r="IZ47" s="198"/>
      <c r="JA47" s="198"/>
      <c r="JB47" s="198"/>
      <c r="JC47" s="198"/>
      <c r="JD47" s="198"/>
      <c r="JE47" s="198"/>
      <c r="JF47" s="198"/>
      <c r="JG47" s="198"/>
      <c r="JH47" s="198"/>
      <c r="JI47" s="198"/>
      <c r="JJ47" s="198"/>
      <c r="JK47" s="198"/>
      <c r="JL47" s="198"/>
      <c r="JM47" s="198"/>
      <c r="JN47" s="198"/>
      <c r="JO47" s="198"/>
      <c r="JP47" s="198"/>
      <c r="JQ47" s="198"/>
      <c r="JR47" s="198"/>
      <c r="JS47" s="198"/>
      <c r="JT47" s="198"/>
      <c r="JU47" s="198"/>
      <c r="JV47" s="198"/>
      <c r="JW47" s="198"/>
      <c r="JX47" s="198"/>
      <c r="JY47" s="198"/>
      <c r="JZ47" s="198"/>
      <c r="KA47" s="198"/>
      <c r="KB47" s="198"/>
      <c r="KC47" s="198"/>
      <c r="KD47" s="198"/>
      <c r="KE47" s="198"/>
      <c r="KF47" s="198"/>
      <c r="KG47" s="198"/>
      <c r="KH47" s="198"/>
      <c r="KI47" s="198"/>
      <c r="KJ47" s="198"/>
      <c r="KK47" s="198"/>
      <c r="KL47" s="198"/>
      <c r="KM47" s="198"/>
      <c r="KN47" s="198"/>
      <c r="KO47" s="198"/>
      <c r="KP47" s="198"/>
      <c r="KQ47" s="198"/>
      <c r="KR47" s="198"/>
      <c r="KS47" s="198"/>
      <c r="KT47" s="198"/>
      <c r="KU47" s="198"/>
      <c r="KV47" s="198"/>
      <c r="KW47" s="198"/>
      <c r="KX47" s="198"/>
      <c r="KY47" s="198"/>
      <c r="KZ47" s="198"/>
    </row>
    <row r="48" spans="1:312" x14ac:dyDescent="0.3">
      <c r="B48" s="198"/>
      <c r="C48" s="198"/>
      <c r="D48" s="198"/>
      <c r="E48" s="198"/>
      <c r="F48" s="198"/>
      <c r="G48" s="198"/>
      <c r="H48" s="198"/>
      <c r="I48" s="198"/>
      <c r="J48" s="198"/>
      <c r="K48" s="198"/>
      <c r="L48" s="198"/>
      <c r="M48" s="198"/>
      <c r="N48" s="198"/>
      <c r="O48" s="198"/>
      <c r="P48" s="198"/>
      <c r="Q48" s="202"/>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8"/>
      <c r="DP48" s="198"/>
      <c r="DQ48" s="198"/>
      <c r="DR48" s="198"/>
      <c r="DS48" s="198"/>
      <c r="DT48" s="198"/>
      <c r="DU48" s="198"/>
      <c r="DV48" s="198"/>
      <c r="DW48" s="198"/>
      <c r="DX48" s="198"/>
      <c r="DY48" s="198"/>
      <c r="DZ48" s="198"/>
      <c r="EA48" s="198"/>
      <c r="EB48" s="198"/>
      <c r="EC48" s="198"/>
      <c r="ED48" s="198"/>
      <c r="EE48" s="198"/>
      <c r="EF48" s="198"/>
      <c r="EG48" s="198"/>
      <c r="EH48" s="198"/>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8"/>
      <c r="FU48" s="198"/>
      <c r="FV48" s="198"/>
      <c r="FW48" s="198"/>
      <c r="FX48" s="198"/>
      <c r="FY48" s="198"/>
      <c r="FZ48" s="198"/>
      <c r="GA48" s="198"/>
      <c r="GB48" s="198"/>
      <c r="GC48" s="198"/>
      <c r="GD48" s="198"/>
      <c r="GE48" s="198"/>
      <c r="GF48" s="198"/>
      <c r="GG48" s="198"/>
      <c r="GH48" s="198"/>
      <c r="GI48" s="198"/>
      <c r="GJ48" s="198"/>
      <c r="GK48" s="198"/>
      <c r="GL48" s="198"/>
      <c r="GM48" s="198"/>
      <c r="GN48" s="198"/>
      <c r="GO48" s="198"/>
      <c r="GP48" s="198"/>
      <c r="GQ48" s="198"/>
      <c r="GR48" s="198"/>
      <c r="GS48" s="198"/>
      <c r="GT48" s="198"/>
      <c r="GU48" s="198"/>
      <c r="GV48" s="198"/>
      <c r="GW48" s="198"/>
      <c r="GX48" s="198"/>
      <c r="GY48" s="198"/>
      <c r="GZ48" s="198"/>
      <c r="HA48" s="198"/>
      <c r="HB48" s="198"/>
      <c r="HC48" s="198"/>
      <c r="HD48" s="198"/>
      <c r="HE48" s="198"/>
      <c r="HF48" s="198"/>
      <c r="HG48" s="198"/>
      <c r="HH48" s="198"/>
      <c r="HI48" s="198"/>
      <c r="HJ48" s="198"/>
      <c r="HK48" s="198"/>
      <c r="HL48" s="198"/>
      <c r="HM48" s="198"/>
      <c r="HN48" s="198"/>
      <c r="HO48" s="198"/>
      <c r="HP48" s="198"/>
      <c r="HQ48" s="198"/>
      <c r="HR48" s="198"/>
      <c r="HS48" s="198"/>
      <c r="HT48" s="198"/>
      <c r="HU48" s="198"/>
      <c r="HV48" s="198"/>
      <c r="HW48" s="198"/>
      <c r="HX48" s="198"/>
      <c r="HY48" s="198"/>
      <c r="HZ48" s="198"/>
      <c r="IA48" s="198"/>
      <c r="IB48" s="198"/>
      <c r="IC48" s="198"/>
      <c r="ID48" s="198"/>
      <c r="IE48" s="198"/>
      <c r="IF48" s="198"/>
      <c r="IG48" s="198"/>
      <c r="IH48" s="198"/>
      <c r="II48" s="198"/>
      <c r="IJ48" s="198"/>
      <c r="IK48" s="198"/>
      <c r="IL48" s="198"/>
      <c r="IM48" s="198"/>
      <c r="IN48" s="198"/>
      <c r="IO48" s="198"/>
      <c r="IP48" s="198"/>
      <c r="IQ48" s="198"/>
      <c r="IR48" s="198"/>
      <c r="IS48" s="198"/>
      <c r="IT48" s="198"/>
      <c r="IU48" s="198"/>
      <c r="IV48" s="198"/>
      <c r="IW48" s="198"/>
      <c r="IX48" s="198"/>
      <c r="IY48" s="198"/>
      <c r="IZ48" s="198"/>
      <c r="JA48" s="198"/>
      <c r="JB48" s="198"/>
      <c r="JC48" s="198"/>
      <c r="JD48" s="198"/>
      <c r="JE48" s="198"/>
      <c r="JF48" s="198"/>
      <c r="JG48" s="198"/>
      <c r="JH48" s="198"/>
      <c r="JI48" s="198"/>
      <c r="JJ48" s="198"/>
      <c r="JK48" s="198"/>
      <c r="JL48" s="198"/>
      <c r="JM48" s="198"/>
      <c r="JN48" s="198"/>
      <c r="JO48" s="198"/>
      <c r="JP48" s="198"/>
      <c r="JQ48" s="198"/>
      <c r="JR48" s="198"/>
      <c r="JS48" s="198"/>
      <c r="JT48" s="198"/>
      <c r="JU48" s="198"/>
      <c r="JV48" s="198"/>
      <c r="JW48" s="198"/>
      <c r="JX48" s="198"/>
      <c r="JY48" s="198"/>
      <c r="JZ48" s="198"/>
      <c r="KA48" s="198"/>
      <c r="KB48" s="198"/>
      <c r="KC48" s="198"/>
      <c r="KD48" s="198"/>
      <c r="KE48" s="198"/>
      <c r="KF48" s="198"/>
      <c r="KG48" s="198"/>
      <c r="KH48" s="198"/>
      <c r="KI48" s="198"/>
      <c r="KJ48" s="198"/>
      <c r="KK48" s="198"/>
      <c r="KL48" s="198"/>
      <c r="KM48" s="198"/>
      <c r="KN48" s="198"/>
      <c r="KO48" s="198"/>
      <c r="KP48" s="198"/>
      <c r="KQ48" s="198"/>
      <c r="KR48" s="198"/>
      <c r="KS48" s="198"/>
      <c r="KT48" s="198"/>
      <c r="KU48" s="198"/>
      <c r="KV48" s="198"/>
      <c r="KW48" s="198"/>
      <c r="KX48" s="198"/>
      <c r="KY48" s="198"/>
      <c r="KZ48" s="198"/>
    </row>
    <row r="49" spans="2:312" x14ac:dyDescent="0.3">
      <c r="B49" s="198"/>
      <c r="C49" s="198"/>
      <c r="D49" s="198"/>
      <c r="E49" s="198"/>
      <c r="F49" s="198"/>
      <c r="G49" s="198"/>
      <c r="H49" s="198"/>
      <c r="I49" s="198"/>
      <c r="J49" s="198"/>
      <c r="K49" s="198"/>
      <c r="L49" s="198"/>
      <c r="M49" s="198"/>
      <c r="N49" s="198"/>
      <c r="O49" s="198"/>
      <c r="P49" s="198"/>
      <c r="Q49" s="202"/>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c r="DM49" s="198"/>
      <c r="DN49" s="198"/>
      <c r="DO49" s="198"/>
      <c r="DP49" s="198"/>
      <c r="DQ49" s="198"/>
      <c r="DR49" s="198"/>
      <c r="DS49" s="198"/>
      <c r="DT49" s="198"/>
      <c r="DU49" s="198"/>
      <c r="DV49" s="198"/>
      <c r="DW49" s="198"/>
      <c r="DX49" s="198"/>
      <c r="DY49" s="198"/>
      <c r="DZ49" s="198"/>
      <c r="EA49" s="198"/>
      <c r="EB49" s="198"/>
      <c r="EC49" s="198"/>
      <c r="ED49" s="198"/>
      <c r="EE49" s="198"/>
      <c r="EF49" s="198"/>
      <c r="EG49" s="198"/>
      <c r="EH49" s="198"/>
      <c r="EI49" s="198"/>
      <c r="EJ49" s="198"/>
      <c r="EK49" s="198"/>
      <c r="EL49" s="198"/>
      <c r="EM49" s="198"/>
      <c r="EN49" s="198"/>
      <c r="EO49" s="198"/>
      <c r="EP49" s="198"/>
      <c r="EQ49" s="198"/>
      <c r="ER49" s="198"/>
      <c r="ES49" s="198"/>
      <c r="ET49" s="198"/>
      <c r="EU49" s="198"/>
      <c r="EV49" s="198"/>
      <c r="EW49" s="198"/>
      <c r="EX49" s="198"/>
      <c r="EY49" s="198"/>
      <c r="EZ49" s="198"/>
      <c r="FA49" s="198"/>
      <c r="FB49" s="198"/>
      <c r="FC49" s="198"/>
      <c r="FD49" s="198"/>
      <c r="FE49" s="198"/>
      <c r="FF49" s="198"/>
      <c r="FG49" s="198"/>
      <c r="FH49" s="198"/>
      <c r="FI49" s="198"/>
      <c r="FJ49" s="198"/>
      <c r="FK49" s="198"/>
      <c r="FL49" s="198"/>
      <c r="FM49" s="198"/>
      <c r="FN49" s="198"/>
      <c r="FO49" s="198"/>
      <c r="FP49" s="198"/>
      <c r="FQ49" s="198"/>
      <c r="FR49" s="198"/>
      <c r="FS49" s="198"/>
      <c r="FT49" s="198"/>
      <c r="FU49" s="198"/>
      <c r="FV49" s="198"/>
      <c r="FW49" s="198"/>
      <c r="FX49" s="198"/>
      <c r="FY49" s="198"/>
      <c r="FZ49" s="198"/>
      <c r="GA49" s="198"/>
      <c r="GB49" s="198"/>
      <c r="GC49" s="198"/>
      <c r="GD49" s="198"/>
      <c r="GE49" s="198"/>
      <c r="GF49" s="198"/>
      <c r="GG49" s="198"/>
      <c r="GH49" s="198"/>
      <c r="GI49" s="198"/>
      <c r="GJ49" s="198"/>
      <c r="GK49" s="198"/>
      <c r="GL49" s="198"/>
      <c r="GM49" s="198"/>
      <c r="GN49" s="198"/>
      <c r="GO49" s="198"/>
      <c r="GP49" s="198"/>
      <c r="GQ49" s="198"/>
      <c r="GR49" s="198"/>
      <c r="GS49" s="198"/>
      <c r="GT49" s="198"/>
      <c r="GU49" s="198"/>
      <c r="GV49" s="198"/>
      <c r="GW49" s="198"/>
      <c r="GX49" s="198"/>
      <c r="GY49" s="198"/>
      <c r="GZ49" s="198"/>
      <c r="HA49" s="198"/>
      <c r="HB49" s="198"/>
      <c r="HC49" s="198"/>
      <c r="HD49" s="198"/>
      <c r="HE49" s="198"/>
      <c r="HF49" s="198"/>
      <c r="HG49" s="198"/>
      <c r="HH49" s="198"/>
      <c r="HI49" s="198"/>
      <c r="HJ49" s="198"/>
      <c r="HK49" s="198"/>
      <c r="HL49" s="198"/>
      <c r="HM49" s="198"/>
      <c r="HN49" s="198"/>
      <c r="HO49" s="198"/>
      <c r="HP49" s="198"/>
      <c r="HQ49" s="198"/>
      <c r="HR49" s="198"/>
      <c r="HS49" s="198"/>
      <c r="HT49" s="198"/>
      <c r="HU49" s="198"/>
      <c r="HV49" s="198"/>
      <c r="HW49" s="198"/>
      <c r="HX49" s="198"/>
      <c r="HY49" s="198"/>
      <c r="HZ49" s="198"/>
      <c r="IA49" s="198"/>
      <c r="IB49" s="198"/>
      <c r="IC49" s="198"/>
      <c r="ID49" s="198"/>
      <c r="IE49" s="198"/>
      <c r="IF49" s="198"/>
      <c r="IG49" s="198"/>
      <c r="IH49" s="198"/>
      <c r="II49" s="198"/>
      <c r="IJ49" s="198"/>
      <c r="IK49" s="198"/>
      <c r="IL49" s="198"/>
      <c r="IM49" s="198"/>
      <c r="IN49" s="198"/>
      <c r="IO49" s="198"/>
      <c r="IP49" s="198"/>
      <c r="IQ49" s="198"/>
      <c r="IR49" s="198"/>
      <c r="IS49" s="198"/>
      <c r="IT49" s="198"/>
      <c r="IU49" s="198"/>
      <c r="IV49" s="198"/>
      <c r="IW49" s="198"/>
      <c r="IX49" s="198"/>
      <c r="IY49" s="198"/>
      <c r="IZ49" s="198"/>
      <c r="JA49" s="198"/>
      <c r="JB49" s="198"/>
      <c r="JC49" s="198"/>
      <c r="JD49" s="198"/>
      <c r="JE49" s="198"/>
      <c r="JF49" s="198"/>
      <c r="JG49" s="198"/>
      <c r="JH49" s="198"/>
      <c r="JI49" s="198"/>
      <c r="JJ49" s="198"/>
      <c r="JK49" s="198"/>
      <c r="JL49" s="198"/>
      <c r="JM49" s="198"/>
      <c r="JN49" s="198"/>
      <c r="JO49" s="198"/>
      <c r="JP49" s="198"/>
      <c r="JQ49" s="198"/>
      <c r="JR49" s="198"/>
      <c r="JS49" s="198"/>
      <c r="JT49" s="198"/>
      <c r="JU49" s="198"/>
      <c r="JV49" s="198"/>
      <c r="JW49" s="198"/>
      <c r="JX49" s="198"/>
      <c r="JY49" s="198"/>
      <c r="JZ49" s="198"/>
      <c r="KA49" s="198"/>
      <c r="KB49" s="198"/>
      <c r="KC49" s="198"/>
      <c r="KD49" s="198"/>
      <c r="KE49" s="198"/>
      <c r="KF49" s="198"/>
      <c r="KG49" s="198"/>
      <c r="KH49" s="198"/>
      <c r="KI49" s="198"/>
      <c r="KJ49" s="198"/>
      <c r="KK49" s="198"/>
      <c r="KL49" s="198"/>
      <c r="KM49" s="198"/>
      <c r="KN49" s="198"/>
      <c r="KO49" s="198"/>
      <c r="KP49" s="198"/>
      <c r="KQ49" s="198"/>
      <c r="KR49" s="198"/>
      <c r="KS49" s="198"/>
      <c r="KT49" s="198"/>
      <c r="KU49" s="198"/>
      <c r="KV49" s="198"/>
      <c r="KW49" s="198"/>
      <c r="KX49" s="198"/>
      <c r="KY49" s="198"/>
      <c r="KZ49" s="198"/>
    </row>
    <row r="50" spans="2:312" x14ac:dyDescent="0.3">
      <c r="B50" s="198"/>
      <c r="C50" s="198"/>
      <c r="D50" s="198"/>
      <c r="E50" s="198"/>
      <c r="F50" s="198"/>
      <c r="G50" s="198"/>
      <c r="H50" s="198"/>
      <c r="I50" s="198"/>
      <c r="J50" s="198"/>
      <c r="K50" s="198"/>
      <c r="L50" s="198"/>
      <c r="M50" s="198"/>
      <c r="N50" s="198"/>
      <c r="O50" s="198"/>
      <c r="P50" s="198"/>
      <c r="Q50" s="202"/>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198"/>
      <c r="DB50" s="198"/>
      <c r="DC50" s="198"/>
      <c r="DD50" s="198"/>
      <c r="DE50" s="198"/>
      <c r="DF50" s="198"/>
      <c r="DG50" s="198"/>
      <c r="DH50" s="198"/>
      <c r="DI50" s="198"/>
      <c r="DJ50" s="198"/>
      <c r="DK50" s="198"/>
      <c r="DL50" s="198"/>
      <c r="DM50" s="198"/>
      <c r="DN50" s="198"/>
      <c r="DO50" s="198"/>
      <c r="DP50" s="198"/>
      <c r="DQ50" s="198"/>
      <c r="DR50" s="198"/>
      <c r="DS50" s="198"/>
      <c r="DT50" s="198"/>
      <c r="DU50" s="198"/>
      <c r="DV50" s="198"/>
      <c r="DW50" s="198"/>
      <c r="DX50" s="198"/>
      <c r="DY50" s="198"/>
      <c r="DZ50" s="198"/>
      <c r="EA50" s="198"/>
      <c r="EB50" s="198"/>
      <c r="EC50" s="198"/>
      <c r="ED50" s="198"/>
      <c r="EE50" s="198"/>
      <c r="EF50" s="198"/>
      <c r="EG50" s="198"/>
      <c r="EH50" s="198"/>
      <c r="EI50" s="198"/>
      <c r="EJ50" s="198"/>
      <c r="EK50" s="198"/>
      <c r="EL50" s="198"/>
      <c r="EM50" s="198"/>
      <c r="EN50" s="198"/>
      <c r="EO50" s="198"/>
      <c r="EP50" s="198"/>
      <c r="EQ50" s="198"/>
      <c r="ER50" s="198"/>
      <c r="ES50" s="198"/>
      <c r="ET50" s="198"/>
      <c r="EU50" s="198"/>
      <c r="EV50" s="198"/>
      <c r="EW50" s="198"/>
      <c r="EX50" s="198"/>
      <c r="EY50" s="198"/>
      <c r="EZ50" s="198"/>
      <c r="FA50" s="198"/>
      <c r="FB50" s="198"/>
      <c r="FC50" s="198"/>
      <c r="FD50" s="198"/>
      <c r="FE50" s="198"/>
      <c r="FF50" s="198"/>
      <c r="FG50" s="198"/>
      <c r="FH50" s="198"/>
      <c r="FI50" s="198"/>
      <c r="FJ50" s="198"/>
      <c r="FK50" s="198"/>
      <c r="FL50" s="198"/>
      <c r="FM50" s="198"/>
      <c r="FN50" s="198"/>
      <c r="FO50" s="198"/>
      <c r="FP50" s="198"/>
      <c r="FQ50" s="198"/>
      <c r="FR50" s="198"/>
      <c r="FS50" s="198"/>
      <c r="FT50" s="198"/>
      <c r="FU50" s="198"/>
      <c r="FV50" s="198"/>
      <c r="FW50" s="198"/>
      <c r="FX50" s="198"/>
      <c r="FY50" s="198"/>
      <c r="FZ50" s="198"/>
      <c r="GA50" s="198"/>
      <c r="GB50" s="198"/>
      <c r="GC50" s="198"/>
      <c r="GD50" s="198"/>
      <c r="GE50" s="198"/>
      <c r="GF50" s="198"/>
      <c r="GG50" s="198"/>
      <c r="GH50" s="198"/>
      <c r="GI50" s="198"/>
      <c r="GJ50" s="198"/>
      <c r="GK50" s="198"/>
      <c r="GL50" s="198"/>
      <c r="GM50" s="198"/>
      <c r="GN50" s="198"/>
      <c r="GO50" s="198"/>
      <c r="GP50" s="198"/>
      <c r="GQ50" s="198"/>
      <c r="GR50" s="198"/>
      <c r="GS50" s="198"/>
      <c r="GT50" s="198"/>
      <c r="GU50" s="198"/>
      <c r="GV50" s="198"/>
      <c r="GW50" s="198"/>
      <c r="GX50" s="198"/>
      <c r="GY50" s="198"/>
      <c r="GZ50" s="198"/>
      <c r="HA50" s="198"/>
      <c r="HB50" s="198"/>
      <c r="HC50" s="198"/>
      <c r="HD50" s="198"/>
      <c r="HE50" s="198"/>
      <c r="HF50" s="198"/>
      <c r="HG50" s="198"/>
      <c r="HH50" s="198"/>
      <c r="HI50" s="198"/>
      <c r="HJ50" s="198"/>
      <c r="HK50" s="198"/>
      <c r="HL50" s="198"/>
      <c r="HM50" s="198"/>
      <c r="HN50" s="198"/>
      <c r="HO50" s="198"/>
      <c r="HP50" s="198"/>
      <c r="HQ50" s="198"/>
      <c r="HR50" s="198"/>
      <c r="HS50" s="198"/>
      <c r="HT50" s="198"/>
      <c r="HU50" s="198"/>
      <c r="HV50" s="198"/>
      <c r="HW50" s="198"/>
      <c r="HX50" s="198"/>
      <c r="HY50" s="198"/>
      <c r="HZ50" s="198"/>
      <c r="IA50" s="198"/>
      <c r="IB50" s="198"/>
      <c r="IC50" s="198"/>
      <c r="ID50" s="198"/>
      <c r="IE50" s="198"/>
      <c r="IF50" s="198"/>
      <c r="IG50" s="198"/>
      <c r="IH50" s="198"/>
      <c r="II50" s="198"/>
      <c r="IJ50" s="198"/>
      <c r="IK50" s="198"/>
      <c r="IL50" s="198"/>
      <c r="IM50" s="198"/>
      <c r="IN50" s="198"/>
      <c r="IO50" s="198"/>
      <c r="IP50" s="198"/>
      <c r="IQ50" s="198"/>
      <c r="IR50" s="198"/>
      <c r="IS50" s="198"/>
      <c r="IT50" s="198"/>
      <c r="IU50" s="198"/>
      <c r="IV50" s="198"/>
      <c r="IW50" s="198"/>
      <c r="IX50" s="198"/>
      <c r="IY50" s="198"/>
      <c r="IZ50" s="198"/>
      <c r="JA50" s="198"/>
      <c r="JB50" s="198"/>
      <c r="JC50" s="198"/>
      <c r="JD50" s="198"/>
      <c r="JE50" s="198"/>
      <c r="JF50" s="198"/>
      <c r="JG50" s="198"/>
      <c r="JH50" s="198"/>
      <c r="JI50" s="198"/>
      <c r="JJ50" s="198"/>
      <c r="JK50" s="198"/>
      <c r="JL50" s="198"/>
      <c r="JM50" s="198"/>
      <c r="JN50" s="198"/>
      <c r="JO50" s="198"/>
      <c r="JP50" s="198"/>
      <c r="JQ50" s="198"/>
      <c r="JR50" s="198"/>
      <c r="JS50" s="198"/>
      <c r="JT50" s="198"/>
      <c r="JU50" s="198"/>
      <c r="JV50" s="198"/>
      <c r="JW50" s="198"/>
      <c r="JX50" s="198"/>
      <c r="JY50" s="198"/>
      <c r="JZ50" s="198"/>
      <c r="KA50" s="198"/>
      <c r="KB50" s="198"/>
      <c r="KC50" s="198"/>
      <c r="KD50" s="198"/>
      <c r="KE50" s="198"/>
      <c r="KF50" s="198"/>
      <c r="KG50" s="198"/>
      <c r="KH50" s="198"/>
      <c r="KI50" s="198"/>
      <c r="KJ50" s="198"/>
      <c r="KK50" s="198"/>
      <c r="KL50" s="198"/>
      <c r="KM50" s="198"/>
      <c r="KN50" s="198"/>
      <c r="KO50" s="198"/>
      <c r="KP50" s="198"/>
      <c r="KQ50" s="198"/>
      <c r="KR50" s="198"/>
      <c r="KS50" s="198"/>
      <c r="KT50" s="198"/>
      <c r="KU50" s="198"/>
      <c r="KV50" s="198"/>
      <c r="KW50" s="198"/>
      <c r="KX50" s="198"/>
      <c r="KY50" s="198"/>
      <c r="KZ50" s="198"/>
    </row>
    <row r="51" spans="2:312" x14ac:dyDescent="0.3">
      <c r="B51" s="198"/>
      <c r="C51" s="198"/>
      <c r="D51" s="198"/>
      <c r="E51" s="198"/>
      <c r="F51" s="198"/>
      <c r="G51" s="198"/>
      <c r="H51" s="198"/>
      <c r="I51" s="198"/>
      <c r="J51" s="198"/>
      <c r="K51" s="198"/>
      <c r="L51" s="198"/>
      <c r="M51" s="198"/>
      <c r="N51" s="198"/>
      <c r="O51" s="198"/>
      <c r="P51" s="198"/>
      <c r="Q51" s="202"/>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c r="EB51" s="198"/>
      <c r="EC51" s="198"/>
      <c r="ED51" s="198"/>
      <c r="EE51" s="198"/>
      <c r="EF51" s="198"/>
      <c r="EG51" s="198"/>
      <c r="EH51" s="198"/>
      <c r="EI51" s="198"/>
      <c r="EJ51" s="198"/>
      <c r="EK51" s="198"/>
      <c r="EL51" s="198"/>
      <c r="EM51" s="198"/>
      <c r="EN51" s="198"/>
      <c r="EO51" s="198"/>
      <c r="EP51" s="198"/>
      <c r="EQ51" s="198"/>
      <c r="ER51" s="198"/>
      <c r="ES51" s="198"/>
      <c r="ET51" s="198"/>
      <c r="EU51" s="198"/>
      <c r="EV51" s="198"/>
      <c r="EW51" s="198"/>
      <c r="EX51" s="198"/>
      <c r="EY51" s="198"/>
      <c r="EZ51" s="198"/>
      <c r="FA51" s="198"/>
      <c r="FB51" s="198"/>
      <c r="FC51" s="198"/>
      <c r="FD51" s="198"/>
      <c r="FE51" s="198"/>
      <c r="FF51" s="198"/>
      <c r="FG51" s="198"/>
      <c r="FH51" s="198"/>
      <c r="FI51" s="198"/>
      <c r="FJ51" s="198"/>
      <c r="FK51" s="198"/>
      <c r="FL51" s="198"/>
      <c r="FM51" s="198"/>
      <c r="FN51" s="198"/>
      <c r="FO51" s="198"/>
      <c r="FP51" s="198"/>
      <c r="FQ51" s="198"/>
      <c r="FR51" s="198"/>
      <c r="FS51" s="198"/>
      <c r="FT51" s="198"/>
      <c r="FU51" s="198"/>
      <c r="FV51" s="198"/>
      <c r="FW51" s="198"/>
      <c r="FX51" s="198"/>
      <c r="FY51" s="198"/>
      <c r="FZ51" s="198"/>
      <c r="GA51" s="198"/>
      <c r="GB51" s="198"/>
      <c r="GC51" s="198"/>
      <c r="GD51" s="198"/>
      <c r="GE51" s="198"/>
      <c r="GF51" s="198"/>
      <c r="GG51" s="198"/>
      <c r="GH51" s="198"/>
      <c r="GI51" s="198"/>
      <c r="GJ51" s="198"/>
      <c r="GK51" s="198"/>
      <c r="GL51" s="198"/>
      <c r="GM51" s="198"/>
      <c r="GN51" s="198"/>
      <c r="GO51" s="198"/>
      <c r="GP51" s="198"/>
      <c r="GQ51" s="198"/>
      <c r="GR51" s="198"/>
      <c r="GS51" s="198"/>
      <c r="GT51" s="198"/>
      <c r="GU51" s="198"/>
      <c r="GV51" s="198"/>
      <c r="GW51" s="198"/>
      <c r="GX51" s="198"/>
      <c r="GY51" s="198"/>
      <c r="GZ51" s="198"/>
      <c r="HA51" s="198"/>
      <c r="HB51" s="198"/>
      <c r="HC51" s="198"/>
      <c r="HD51" s="198"/>
      <c r="HE51" s="198"/>
      <c r="HF51" s="198"/>
      <c r="HG51" s="198"/>
      <c r="HH51" s="198"/>
      <c r="HI51" s="198"/>
      <c r="HJ51" s="198"/>
      <c r="HK51" s="198"/>
      <c r="HL51" s="198"/>
      <c r="HM51" s="198"/>
      <c r="HN51" s="198"/>
      <c r="HO51" s="198"/>
      <c r="HP51" s="198"/>
      <c r="HQ51" s="198"/>
      <c r="HR51" s="198"/>
      <c r="HS51" s="198"/>
      <c r="HT51" s="198"/>
      <c r="HU51" s="198"/>
      <c r="HV51" s="198"/>
      <c r="HW51" s="198"/>
      <c r="HX51" s="198"/>
      <c r="HY51" s="198"/>
      <c r="HZ51" s="198"/>
      <c r="IA51" s="198"/>
      <c r="IB51" s="198"/>
      <c r="IC51" s="198"/>
      <c r="ID51" s="198"/>
      <c r="IE51" s="198"/>
      <c r="IF51" s="198"/>
      <c r="IG51" s="198"/>
      <c r="IH51" s="198"/>
      <c r="II51" s="198"/>
      <c r="IJ51" s="198"/>
      <c r="IK51" s="198"/>
      <c r="IL51" s="198"/>
      <c r="IM51" s="198"/>
      <c r="IN51" s="198"/>
      <c r="IO51" s="198"/>
      <c r="IP51" s="198"/>
      <c r="IQ51" s="198"/>
      <c r="IR51" s="198"/>
      <c r="IS51" s="198"/>
      <c r="IT51" s="198"/>
      <c r="IU51" s="198"/>
      <c r="IV51" s="198"/>
      <c r="IW51" s="198"/>
      <c r="IX51" s="198"/>
      <c r="IY51" s="198"/>
      <c r="IZ51" s="198"/>
      <c r="JA51" s="198"/>
      <c r="JB51" s="198"/>
      <c r="JC51" s="198"/>
      <c r="JD51" s="198"/>
      <c r="JE51" s="198"/>
      <c r="JF51" s="198"/>
      <c r="JG51" s="198"/>
      <c r="JH51" s="198"/>
      <c r="JI51" s="198"/>
      <c r="JJ51" s="198"/>
      <c r="JK51" s="198"/>
      <c r="JL51" s="198"/>
      <c r="JM51" s="198"/>
      <c r="JN51" s="198"/>
      <c r="JO51" s="198"/>
      <c r="JP51" s="198"/>
      <c r="JQ51" s="198"/>
      <c r="JR51" s="198"/>
      <c r="JS51" s="198"/>
      <c r="JT51" s="198"/>
      <c r="JU51" s="198"/>
      <c r="JV51" s="198"/>
      <c r="JW51" s="198"/>
      <c r="JX51" s="198"/>
      <c r="JY51" s="198"/>
      <c r="JZ51" s="198"/>
      <c r="KA51" s="198"/>
      <c r="KB51" s="198"/>
      <c r="KC51" s="198"/>
      <c r="KD51" s="198"/>
      <c r="KE51" s="198"/>
      <c r="KF51" s="198"/>
      <c r="KG51" s="198"/>
      <c r="KH51" s="198"/>
      <c r="KI51" s="198"/>
      <c r="KJ51" s="198"/>
      <c r="KK51" s="198"/>
      <c r="KL51" s="198"/>
      <c r="KM51" s="198"/>
      <c r="KN51" s="198"/>
      <c r="KO51" s="198"/>
      <c r="KP51" s="198"/>
      <c r="KQ51" s="198"/>
      <c r="KR51" s="198"/>
      <c r="KS51" s="198"/>
      <c r="KT51" s="198"/>
      <c r="KU51" s="198"/>
      <c r="KV51" s="198"/>
      <c r="KW51" s="198"/>
      <c r="KX51" s="198"/>
      <c r="KY51" s="198"/>
      <c r="KZ51" s="198"/>
    </row>
    <row r="52" spans="2:312" x14ac:dyDescent="0.3">
      <c r="B52" s="198"/>
      <c r="C52" s="198"/>
      <c r="D52" s="198"/>
      <c r="E52" s="198"/>
      <c r="F52" s="198"/>
      <c r="G52" s="198"/>
      <c r="H52" s="198"/>
      <c r="I52" s="198"/>
      <c r="J52" s="198"/>
      <c r="K52" s="198"/>
      <c r="L52" s="198"/>
      <c r="M52" s="198"/>
      <c r="N52" s="198"/>
      <c r="O52" s="198"/>
      <c r="P52" s="198"/>
      <c r="Q52" s="202"/>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8"/>
      <c r="EF52" s="198"/>
      <c r="EG52" s="198"/>
      <c r="EH52" s="198"/>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8"/>
      <c r="FU52" s="198"/>
      <c r="FV52" s="198"/>
      <c r="FW52" s="198"/>
      <c r="FX52" s="198"/>
      <c r="FY52" s="198"/>
      <c r="FZ52" s="198"/>
      <c r="GA52" s="198"/>
      <c r="GB52" s="198"/>
      <c r="GC52" s="198"/>
      <c r="GD52" s="198"/>
      <c r="GE52" s="198"/>
      <c r="GF52" s="198"/>
      <c r="GG52" s="198"/>
      <c r="GH52" s="198"/>
      <c r="GI52" s="198"/>
      <c r="GJ52" s="198"/>
      <c r="GK52" s="198"/>
      <c r="GL52" s="198"/>
      <c r="GM52" s="198"/>
      <c r="GN52" s="198"/>
      <c r="GO52" s="198"/>
      <c r="GP52" s="198"/>
      <c r="GQ52" s="198"/>
      <c r="GR52" s="198"/>
      <c r="GS52" s="198"/>
      <c r="GT52" s="198"/>
      <c r="GU52" s="198"/>
      <c r="GV52" s="198"/>
      <c r="GW52" s="198"/>
      <c r="GX52" s="198"/>
      <c r="GY52" s="198"/>
      <c r="GZ52" s="198"/>
      <c r="HA52" s="198"/>
      <c r="HB52" s="198"/>
      <c r="HC52" s="198"/>
      <c r="HD52" s="198"/>
      <c r="HE52" s="198"/>
      <c r="HF52" s="198"/>
      <c r="HG52" s="198"/>
      <c r="HH52" s="198"/>
      <c r="HI52" s="198"/>
      <c r="HJ52" s="198"/>
      <c r="HK52" s="198"/>
      <c r="HL52" s="198"/>
      <c r="HM52" s="198"/>
      <c r="HN52" s="198"/>
      <c r="HO52" s="198"/>
      <c r="HP52" s="198"/>
      <c r="HQ52" s="198"/>
      <c r="HR52" s="198"/>
      <c r="HS52" s="198"/>
      <c r="HT52" s="198"/>
      <c r="HU52" s="198"/>
      <c r="HV52" s="198"/>
      <c r="HW52" s="198"/>
      <c r="HX52" s="198"/>
      <c r="HY52" s="198"/>
      <c r="HZ52" s="198"/>
      <c r="IA52" s="198"/>
      <c r="IB52" s="198"/>
      <c r="IC52" s="198"/>
      <c r="ID52" s="198"/>
      <c r="IE52" s="198"/>
      <c r="IF52" s="198"/>
      <c r="IG52" s="198"/>
      <c r="IH52" s="198"/>
      <c r="II52" s="198"/>
      <c r="IJ52" s="198"/>
      <c r="IK52" s="198"/>
      <c r="IL52" s="198"/>
      <c r="IM52" s="198"/>
      <c r="IN52" s="198"/>
      <c r="IO52" s="198"/>
      <c r="IP52" s="198"/>
      <c r="IQ52" s="198"/>
      <c r="IR52" s="198"/>
      <c r="IS52" s="198"/>
      <c r="IT52" s="198"/>
      <c r="IU52" s="198"/>
      <c r="IV52" s="198"/>
      <c r="IW52" s="198"/>
      <c r="IX52" s="198"/>
      <c r="IY52" s="198"/>
      <c r="IZ52" s="198"/>
      <c r="JA52" s="198"/>
      <c r="JB52" s="198"/>
      <c r="JC52" s="198"/>
      <c r="JD52" s="198"/>
      <c r="JE52" s="198"/>
      <c r="JF52" s="198"/>
      <c r="JG52" s="198"/>
      <c r="JH52" s="198"/>
      <c r="JI52" s="198"/>
      <c r="JJ52" s="198"/>
      <c r="JK52" s="198"/>
      <c r="JL52" s="198"/>
      <c r="JM52" s="198"/>
      <c r="JN52" s="198"/>
      <c r="JO52" s="198"/>
      <c r="JP52" s="198"/>
      <c r="JQ52" s="198"/>
      <c r="JR52" s="198"/>
      <c r="JS52" s="198"/>
      <c r="JT52" s="198"/>
      <c r="JU52" s="198"/>
      <c r="JV52" s="198"/>
      <c r="JW52" s="198"/>
      <c r="JX52" s="198"/>
      <c r="JY52" s="198"/>
      <c r="JZ52" s="198"/>
      <c r="KA52" s="198"/>
      <c r="KB52" s="198"/>
      <c r="KC52" s="198"/>
      <c r="KD52" s="198"/>
      <c r="KE52" s="198"/>
      <c r="KF52" s="198"/>
      <c r="KG52" s="198"/>
      <c r="KH52" s="198"/>
      <c r="KI52" s="198"/>
      <c r="KJ52" s="198"/>
      <c r="KK52" s="198"/>
      <c r="KL52" s="198"/>
      <c r="KM52" s="198"/>
      <c r="KN52" s="198"/>
      <c r="KO52" s="198"/>
      <c r="KP52" s="198"/>
      <c r="KQ52" s="198"/>
      <c r="KR52" s="198"/>
      <c r="KS52" s="198"/>
      <c r="KT52" s="198"/>
      <c r="KU52" s="198"/>
      <c r="KV52" s="198"/>
      <c r="KW52" s="198"/>
      <c r="KX52" s="198"/>
      <c r="KY52" s="198"/>
      <c r="KZ52" s="198"/>
    </row>
    <row r="53" spans="2:312" x14ac:dyDescent="0.3">
      <c r="B53" s="198"/>
      <c r="C53" s="198"/>
      <c r="D53" s="198"/>
      <c r="E53" s="198"/>
      <c r="F53" s="198"/>
      <c r="G53" s="198"/>
      <c r="H53" s="198"/>
      <c r="I53" s="198"/>
      <c r="J53" s="198"/>
      <c r="K53" s="198"/>
      <c r="L53" s="198"/>
      <c r="M53" s="198"/>
      <c r="N53" s="198"/>
      <c r="O53" s="198"/>
      <c r="P53" s="198"/>
      <c r="Q53" s="202"/>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c r="EB53" s="198"/>
      <c r="EC53" s="198"/>
      <c r="ED53" s="198"/>
      <c r="EE53" s="198"/>
      <c r="EF53" s="198"/>
      <c r="EG53" s="198"/>
      <c r="EH53" s="198"/>
      <c r="EI53" s="198"/>
      <c r="EJ53" s="198"/>
      <c r="EK53" s="198"/>
      <c r="EL53" s="198"/>
      <c r="EM53" s="198"/>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c r="FP53" s="198"/>
      <c r="FQ53" s="198"/>
      <c r="FR53" s="198"/>
      <c r="FS53" s="198"/>
      <c r="FT53" s="198"/>
      <c r="FU53" s="198"/>
      <c r="FV53" s="198"/>
      <c r="FW53" s="198"/>
      <c r="FX53" s="198"/>
      <c r="FY53" s="198"/>
      <c r="FZ53" s="198"/>
      <c r="GA53" s="198"/>
      <c r="GB53" s="198"/>
      <c r="GC53" s="198"/>
      <c r="GD53" s="198"/>
      <c r="GE53" s="198"/>
      <c r="GF53" s="198"/>
      <c r="GG53" s="198"/>
      <c r="GH53" s="198"/>
      <c r="GI53" s="198"/>
      <c r="GJ53" s="198"/>
      <c r="GK53" s="198"/>
      <c r="GL53" s="198"/>
      <c r="GM53" s="198"/>
      <c r="GN53" s="198"/>
      <c r="GO53" s="198"/>
      <c r="GP53" s="198"/>
      <c r="GQ53" s="198"/>
      <c r="GR53" s="198"/>
      <c r="GS53" s="198"/>
      <c r="GT53" s="198"/>
      <c r="GU53" s="198"/>
      <c r="GV53" s="198"/>
      <c r="GW53" s="198"/>
      <c r="GX53" s="198"/>
      <c r="GY53" s="198"/>
      <c r="GZ53" s="198"/>
      <c r="HA53" s="198"/>
      <c r="HB53" s="198"/>
      <c r="HC53" s="198"/>
      <c r="HD53" s="198"/>
      <c r="HE53" s="198"/>
      <c r="HF53" s="198"/>
      <c r="HG53" s="198"/>
      <c r="HH53" s="198"/>
      <c r="HI53" s="198"/>
      <c r="HJ53" s="198"/>
      <c r="HK53" s="198"/>
      <c r="HL53" s="198"/>
      <c r="HM53" s="198"/>
      <c r="HN53" s="198"/>
      <c r="HO53" s="198"/>
      <c r="HP53" s="198"/>
      <c r="HQ53" s="198"/>
      <c r="HR53" s="198"/>
      <c r="HS53" s="198"/>
      <c r="HT53" s="198"/>
      <c r="HU53" s="198"/>
      <c r="HV53" s="198"/>
      <c r="HW53" s="198"/>
      <c r="HX53" s="198"/>
      <c r="HY53" s="198"/>
      <c r="HZ53" s="198"/>
      <c r="IA53" s="198"/>
      <c r="IB53" s="198"/>
      <c r="IC53" s="198"/>
      <c r="ID53" s="198"/>
      <c r="IE53" s="198"/>
      <c r="IF53" s="198"/>
      <c r="IG53" s="198"/>
      <c r="IH53" s="198"/>
      <c r="II53" s="198"/>
      <c r="IJ53" s="198"/>
      <c r="IK53" s="198"/>
      <c r="IL53" s="198"/>
      <c r="IM53" s="198"/>
      <c r="IN53" s="198"/>
      <c r="IO53" s="198"/>
      <c r="IP53" s="198"/>
      <c r="IQ53" s="198"/>
      <c r="IR53" s="198"/>
      <c r="IS53" s="198"/>
      <c r="IT53" s="198"/>
      <c r="IU53" s="198"/>
      <c r="IV53" s="198"/>
      <c r="IW53" s="198"/>
      <c r="IX53" s="198"/>
      <c r="IY53" s="198"/>
      <c r="IZ53" s="198"/>
      <c r="JA53" s="198"/>
      <c r="JB53" s="198"/>
      <c r="JC53" s="198"/>
      <c r="JD53" s="198"/>
      <c r="JE53" s="198"/>
      <c r="JF53" s="198"/>
      <c r="JG53" s="198"/>
      <c r="JH53" s="198"/>
      <c r="JI53" s="198"/>
      <c r="JJ53" s="198"/>
      <c r="JK53" s="198"/>
      <c r="JL53" s="198"/>
      <c r="JM53" s="198"/>
      <c r="JN53" s="198"/>
      <c r="JO53" s="198"/>
      <c r="JP53" s="198"/>
      <c r="JQ53" s="198"/>
      <c r="JR53" s="198"/>
      <c r="JS53" s="198"/>
      <c r="JT53" s="198"/>
      <c r="JU53" s="198"/>
      <c r="JV53" s="198"/>
      <c r="JW53" s="198"/>
      <c r="JX53" s="198"/>
      <c r="JY53" s="198"/>
      <c r="JZ53" s="198"/>
      <c r="KA53" s="198"/>
      <c r="KB53" s="198"/>
      <c r="KC53" s="198"/>
      <c r="KD53" s="198"/>
      <c r="KE53" s="198"/>
      <c r="KF53" s="198"/>
      <c r="KG53" s="198"/>
      <c r="KH53" s="198"/>
      <c r="KI53" s="198"/>
      <c r="KJ53" s="198"/>
      <c r="KK53" s="198"/>
      <c r="KL53" s="198"/>
      <c r="KM53" s="198"/>
      <c r="KN53" s="198"/>
      <c r="KO53" s="198"/>
      <c r="KP53" s="198"/>
      <c r="KQ53" s="198"/>
      <c r="KR53" s="198"/>
      <c r="KS53" s="198"/>
      <c r="KT53" s="198"/>
      <c r="KU53" s="198"/>
      <c r="KV53" s="198"/>
      <c r="KW53" s="198"/>
      <c r="KX53" s="198"/>
      <c r="KY53" s="198"/>
      <c r="KZ53" s="198"/>
    </row>
    <row r="54" spans="2:312" x14ac:dyDescent="0.3">
      <c r="B54" s="198"/>
      <c r="C54" s="198"/>
      <c r="D54" s="198"/>
      <c r="E54" s="198"/>
      <c r="F54" s="198"/>
      <c r="G54" s="198"/>
      <c r="H54" s="198"/>
      <c r="I54" s="198"/>
      <c r="J54" s="198"/>
      <c r="K54" s="198"/>
      <c r="L54" s="198"/>
      <c r="M54" s="198"/>
      <c r="N54" s="198"/>
      <c r="O54" s="198"/>
      <c r="P54" s="198"/>
      <c r="Q54" s="202"/>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c r="IQ54" s="198"/>
      <c r="IR54" s="198"/>
      <c r="IS54" s="198"/>
      <c r="IT54" s="198"/>
      <c r="IU54" s="198"/>
      <c r="IV54" s="198"/>
      <c r="IW54" s="198"/>
      <c r="IX54" s="198"/>
      <c r="IY54" s="198"/>
      <c r="IZ54" s="198"/>
      <c r="JA54" s="198"/>
      <c r="JB54" s="198"/>
      <c r="JC54" s="198"/>
      <c r="JD54" s="198"/>
      <c r="JE54" s="198"/>
      <c r="JF54" s="198"/>
      <c r="JG54" s="198"/>
      <c r="JH54" s="198"/>
      <c r="JI54" s="198"/>
      <c r="JJ54" s="198"/>
      <c r="JK54" s="198"/>
      <c r="JL54" s="198"/>
      <c r="JM54" s="198"/>
      <c r="JN54" s="198"/>
      <c r="JO54" s="198"/>
      <c r="JP54" s="198"/>
      <c r="JQ54" s="198"/>
      <c r="JR54" s="198"/>
      <c r="JS54" s="198"/>
      <c r="JT54" s="198"/>
      <c r="JU54" s="198"/>
      <c r="JV54" s="198"/>
      <c r="JW54" s="198"/>
      <c r="JX54" s="198"/>
      <c r="JY54" s="198"/>
      <c r="JZ54" s="198"/>
      <c r="KA54" s="198"/>
      <c r="KB54" s="198"/>
      <c r="KC54" s="198"/>
      <c r="KD54" s="198"/>
      <c r="KE54" s="198"/>
      <c r="KF54" s="198"/>
      <c r="KG54" s="198"/>
      <c r="KH54" s="198"/>
      <c r="KI54" s="198"/>
      <c r="KJ54" s="198"/>
      <c r="KK54" s="198"/>
      <c r="KL54" s="198"/>
      <c r="KM54" s="198"/>
      <c r="KN54" s="198"/>
      <c r="KO54" s="198"/>
      <c r="KP54" s="198"/>
      <c r="KQ54" s="198"/>
      <c r="KR54" s="198"/>
      <c r="KS54" s="198"/>
      <c r="KT54" s="198"/>
      <c r="KU54" s="198"/>
      <c r="KV54" s="198"/>
      <c r="KW54" s="198"/>
      <c r="KX54" s="198"/>
      <c r="KY54" s="198"/>
      <c r="KZ54" s="198"/>
    </row>
    <row r="55" spans="2:312" x14ac:dyDescent="0.3">
      <c r="B55" s="198"/>
      <c r="C55" s="198"/>
      <c r="D55" s="198"/>
      <c r="E55" s="198"/>
      <c r="F55" s="198"/>
      <c r="G55" s="198"/>
      <c r="H55" s="198"/>
      <c r="I55" s="198"/>
      <c r="J55" s="198"/>
      <c r="K55" s="198"/>
      <c r="L55" s="198"/>
      <c r="M55" s="198"/>
      <c r="N55" s="198"/>
      <c r="O55" s="198"/>
      <c r="P55" s="198"/>
      <c r="Q55" s="202"/>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c r="IQ55" s="198"/>
      <c r="IR55" s="198"/>
      <c r="IS55" s="198"/>
      <c r="IT55" s="198"/>
      <c r="IU55" s="198"/>
      <c r="IV55" s="198"/>
      <c r="IW55" s="198"/>
      <c r="IX55" s="198"/>
      <c r="IY55" s="198"/>
      <c r="IZ55" s="198"/>
      <c r="JA55" s="198"/>
      <c r="JB55" s="198"/>
      <c r="JC55" s="198"/>
      <c r="JD55" s="198"/>
      <c r="JE55" s="198"/>
      <c r="JF55" s="198"/>
      <c r="JG55" s="198"/>
      <c r="JH55" s="198"/>
      <c r="JI55" s="198"/>
      <c r="JJ55" s="198"/>
      <c r="JK55" s="198"/>
      <c r="JL55" s="198"/>
      <c r="JM55" s="198"/>
      <c r="JN55" s="198"/>
      <c r="JO55" s="198"/>
      <c r="JP55" s="198"/>
      <c r="JQ55" s="198"/>
      <c r="JR55" s="198"/>
      <c r="JS55" s="198"/>
      <c r="JT55" s="198"/>
      <c r="JU55" s="198"/>
      <c r="JV55" s="198"/>
      <c r="JW55" s="198"/>
      <c r="JX55" s="198"/>
      <c r="JY55" s="198"/>
      <c r="JZ55" s="198"/>
      <c r="KA55" s="198"/>
      <c r="KB55" s="198"/>
      <c r="KC55" s="198"/>
      <c r="KD55" s="198"/>
      <c r="KE55" s="198"/>
      <c r="KF55" s="198"/>
      <c r="KG55" s="198"/>
      <c r="KH55" s="198"/>
      <c r="KI55" s="198"/>
      <c r="KJ55" s="198"/>
      <c r="KK55" s="198"/>
      <c r="KL55" s="198"/>
      <c r="KM55" s="198"/>
      <c r="KN55" s="198"/>
      <c r="KO55" s="198"/>
      <c r="KP55" s="198"/>
      <c r="KQ55" s="198"/>
      <c r="KR55" s="198"/>
      <c r="KS55" s="198"/>
      <c r="KT55" s="198"/>
      <c r="KU55" s="198"/>
      <c r="KV55" s="198"/>
      <c r="KW55" s="198"/>
      <c r="KX55" s="198"/>
      <c r="KY55" s="198"/>
      <c r="KZ55" s="198"/>
    </row>
    <row r="56" spans="2:312" x14ac:dyDescent="0.3">
      <c r="B56" s="198"/>
      <c r="C56" s="198"/>
      <c r="D56" s="198"/>
      <c r="E56" s="198"/>
      <c r="F56" s="198"/>
      <c r="G56" s="198"/>
      <c r="H56" s="198"/>
      <c r="I56" s="198"/>
      <c r="J56" s="198"/>
      <c r="K56" s="198"/>
      <c r="L56" s="198"/>
      <c r="M56" s="198"/>
      <c r="N56" s="198"/>
      <c r="O56" s="198"/>
      <c r="P56" s="198"/>
      <c r="Q56" s="202"/>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c r="HO56" s="198"/>
      <c r="HP56" s="198"/>
      <c r="HQ56" s="198"/>
      <c r="HR56" s="198"/>
      <c r="HS56" s="198"/>
      <c r="HT56" s="198"/>
      <c r="HU56" s="198"/>
      <c r="HV56" s="198"/>
      <c r="HW56" s="198"/>
      <c r="HX56" s="198"/>
      <c r="HY56" s="198"/>
      <c r="HZ56" s="198"/>
      <c r="IA56" s="198"/>
      <c r="IB56" s="198"/>
      <c r="IC56" s="198"/>
      <c r="ID56" s="198"/>
      <c r="IE56" s="198"/>
      <c r="IF56" s="198"/>
      <c r="IG56" s="198"/>
      <c r="IH56" s="198"/>
      <c r="II56" s="198"/>
      <c r="IJ56" s="198"/>
      <c r="IK56" s="198"/>
      <c r="IL56" s="198"/>
      <c r="IM56" s="198"/>
      <c r="IN56" s="198"/>
      <c r="IO56" s="198"/>
      <c r="IP56" s="198"/>
      <c r="IQ56" s="198"/>
      <c r="IR56" s="198"/>
      <c r="IS56" s="198"/>
      <c r="IT56" s="198"/>
      <c r="IU56" s="198"/>
      <c r="IV56" s="198"/>
      <c r="IW56" s="198"/>
      <c r="IX56" s="198"/>
      <c r="IY56" s="198"/>
      <c r="IZ56" s="198"/>
      <c r="JA56" s="198"/>
      <c r="JB56" s="198"/>
      <c r="JC56" s="198"/>
      <c r="JD56" s="198"/>
      <c r="JE56" s="198"/>
      <c r="JF56" s="198"/>
      <c r="JG56" s="198"/>
      <c r="JH56" s="198"/>
      <c r="JI56" s="198"/>
      <c r="JJ56" s="198"/>
      <c r="JK56" s="198"/>
      <c r="JL56" s="198"/>
      <c r="JM56" s="198"/>
      <c r="JN56" s="198"/>
      <c r="JO56" s="198"/>
      <c r="JP56" s="198"/>
      <c r="JQ56" s="198"/>
      <c r="JR56" s="198"/>
      <c r="JS56" s="198"/>
      <c r="JT56" s="198"/>
      <c r="JU56" s="198"/>
      <c r="JV56" s="198"/>
      <c r="JW56" s="198"/>
      <c r="JX56" s="198"/>
      <c r="JY56" s="198"/>
      <c r="JZ56" s="198"/>
      <c r="KA56" s="198"/>
      <c r="KB56" s="198"/>
      <c r="KC56" s="198"/>
      <c r="KD56" s="198"/>
      <c r="KE56" s="198"/>
      <c r="KF56" s="198"/>
      <c r="KG56" s="198"/>
      <c r="KH56" s="198"/>
      <c r="KI56" s="198"/>
      <c r="KJ56" s="198"/>
      <c r="KK56" s="198"/>
      <c r="KL56" s="198"/>
      <c r="KM56" s="198"/>
      <c r="KN56" s="198"/>
      <c r="KO56" s="198"/>
      <c r="KP56" s="198"/>
      <c r="KQ56" s="198"/>
      <c r="KR56" s="198"/>
      <c r="KS56" s="198"/>
      <c r="KT56" s="198"/>
      <c r="KU56" s="198"/>
      <c r="KV56" s="198"/>
      <c r="KW56" s="198"/>
      <c r="KX56" s="198"/>
      <c r="KY56" s="198"/>
      <c r="KZ56" s="198"/>
    </row>
    <row r="57" spans="2:312" x14ac:dyDescent="0.3">
      <c r="B57" s="198"/>
      <c r="C57" s="198"/>
      <c r="D57" s="198"/>
      <c r="E57" s="198"/>
      <c r="F57" s="198"/>
      <c r="G57" s="198"/>
      <c r="H57" s="198"/>
      <c r="I57" s="198"/>
      <c r="J57" s="198"/>
      <c r="K57" s="198"/>
      <c r="L57" s="198"/>
      <c r="M57" s="198"/>
      <c r="N57" s="198"/>
      <c r="O57" s="198"/>
      <c r="P57" s="198"/>
      <c r="Q57" s="202"/>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198"/>
      <c r="HI57" s="198"/>
      <c r="HJ57" s="198"/>
      <c r="HK57" s="198"/>
      <c r="HL57" s="198"/>
      <c r="HM57" s="198"/>
      <c r="HN57" s="198"/>
      <c r="HO57" s="198"/>
      <c r="HP57" s="198"/>
      <c r="HQ57" s="198"/>
      <c r="HR57" s="198"/>
      <c r="HS57" s="198"/>
      <c r="HT57" s="198"/>
      <c r="HU57" s="198"/>
      <c r="HV57" s="198"/>
      <c r="HW57" s="198"/>
      <c r="HX57" s="198"/>
      <c r="HY57" s="198"/>
      <c r="HZ57" s="198"/>
      <c r="IA57" s="198"/>
      <c r="IB57" s="198"/>
      <c r="IC57" s="198"/>
      <c r="ID57" s="198"/>
      <c r="IE57" s="198"/>
      <c r="IF57" s="198"/>
      <c r="IG57" s="198"/>
      <c r="IH57" s="198"/>
      <c r="II57" s="198"/>
      <c r="IJ57" s="198"/>
      <c r="IK57" s="198"/>
      <c r="IL57" s="198"/>
      <c r="IM57" s="198"/>
      <c r="IN57" s="198"/>
      <c r="IO57" s="198"/>
      <c r="IP57" s="198"/>
      <c r="IQ57" s="198"/>
      <c r="IR57" s="198"/>
      <c r="IS57" s="198"/>
      <c r="IT57" s="198"/>
      <c r="IU57" s="198"/>
      <c r="IV57" s="198"/>
      <c r="IW57" s="198"/>
      <c r="IX57" s="198"/>
      <c r="IY57" s="198"/>
      <c r="IZ57" s="198"/>
      <c r="JA57" s="198"/>
      <c r="JB57" s="198"/>
      <c r="JC57" s="198"/>
      <c r="JD57" s="198"/>
      <c r="JE57" s="198"/>
      <c r="JF57" s="198"/>
      <c r="JG57" s="198"/>
      <c r="JH57" s="198"/>
      <c r="JI57" s="198"/>
      <c r="JJ57" s="198"/>
      <c r="JK57" s="198"/>
      <c r="JL57" s="198"/>
      <c r="JM57" s="198"/>
      <c r="JN57" s="198"/>
      <c r="JO57" s="198"/>
      <c r="JP57" s="198"/>
      <c r="JQ57" s="198"/>
      <c r="JR57" s="198"/>
      <c r="JS57" s="198"/>
      <c r="JT57" s="198"/>
      <c r="JU57" s="198"/>
      <c r="JV57" s="198"/>
      <c r="JW57" s="198"/>
      <c r="JX57" s="198"/>
      <c r="JY57" s="198"/>
      <c r="JZ57" s="198"/>
      <c r="KA57" s="198"/>
      <c r="KB57" s="198"/>
      <c r="KC57" s="198"/>
      <c r="KD57" s="198"/>
      <c r="KE57" s="198"/>
      <c r="KF57" s="198"/>
      <c r="KG57" s="198"/>
      <c r="KH57" s="198"/>
      <c r="KI57" s="198"/>
      <c r="KJ57" s="198"/>
      <c r="KK57" s="198"/>
      <c r="KL57" s="198"/>
      <c r="KM57" s="198"/>
      <c r="KN57" s="198"/>
      <c r="KO57" s="198"/>
      <c r="KP57" s="198"/>
      <c r="KQ57" s="198"/>
      <c r="KR57" s="198"/>
      <c r="KS57" s="198"/>
      <c r="KT57" s="198"/>
      <c r="KU57" s="198"/>
      <c r="KV57" s="198"/>
      <c r="KW57" s="198"/>
      <c r="KX57" s="198"/>
      <c r="KY57" s="198"/>
      <c r="KZ57" s="198"/>
    </row>
    <row r="58" spans="2:312" x14ac:dyDescent="0.3">
      <c r="B58" s="198"/>
      <c r="C58" s="198"/>
      <c r="D58" s="198"/>
      <c r="E58" s="198"/>
      <c r="F58" s="198"/>
      <c r="G58" s="198"/>
      <c r="H58" s="198"/>
      <c r="I58" s="198"/>
      <c r="J58" s="198"/>
      <c r="K58" s="198"/>
      <c r="L58" s="198"/>
      <c r="M58" s="198"/>
      <c r="N58" s="198"/>
      <c r="O58" s="198"/>
      <c r="P58" s="198"/>
      <c r="Q58" s="202"/>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c r="HO58" s="198"/>
      <c r="HP58" s="198"/>
      <c r="HQ58" s="198"/>
      <c r="HR58" s="198"/>
      <c r="HS58" s="198"/>
      <c r="HT58" s="198"/>
      <c r="HU58" s="198"/>
      <c r="HV58" s="198"/>
      <c r="HW58" s="198"/>
      <c r="HX58" s="198"/>
      <c r="HY58" s="198"/>
      <c r="HZ58" s="198"/>
      <c r="IA58" s="198"/>
      <c r="IB58" s="198"/>
      <c r="IC58" s="198"/>
      <c r="ID58" s="198"/>
      <c r="IE58" s="198"/>
      <c r="IF58" s="198"/>
      <c r="IG58" s="198"/>
      <c r="IH58" s="198"/>
      <c r="II58" s="198"/>
      <c r="IJ58" s="198"/>
      <c r="IK58" s="198"/>
      <c r="IL58" s="198"/>
      <c r="IM58" s="198"/>
      <c r="IN58" s="198"/>
      <c r="IO58" s="198"/>
      <c r="IP58" s="198"/>
      <c r="IQ58" s="198"/>
      <c r="IR58" s="198"/>
      <c r="IS58" s="198"/>
      <c r="IT58" s="198"/>
      <c r="IU58" s="198"/>
      <c r="IV58" s="198"/>
      <c r="IW58" s="198"/>
      <c r="IX58" s="198"/>
      <c r="IY58" s="198"/>
      <c r="IZ58" s="198"/>
      <c r="JA58" s="198"/>
      <c r="JB58" s="198"/>
      <c r="JC58" s="198"/>
      <c r="JD58" s="198"/>
      <c r="JE58" s="198"/>
      <c r="JF58" s="198"/>
      <c r="JG58" s="198"/>
      <c r="JH58" s="198"/>
      <c r="JI58" s="198"/>
      <c r="JJ58" s="198"/>
      <c r="JK58" s="198"/>
      <c r="JL58" s="198"/>
      <c r="JM58" s="198"/>
      <c r="JN58" s="198"/>
      <c r="JO58" s="198"/>
      <c r="JP58" s="198"/>
      <c r="JQ58" s="198"/>
      <c r="JR58" s="198"/>
      <c r="JS58" s="198"/>
      <c r="JT58" s="198"/>
      <c r="JU58" s="198"/>
      <c r="JV58" s="198"/>
      <c r="JW58" s="198"/>
      <c r="JX58" s="198"/>
      <c r="JY58" s="198"/>
      <c r="JZ58" s="198"/>
      <c r="KA58" s="198"/>
      <c r="KB58" s="198"/>
      <c r="KC58" s="198"/>
      <c r="KD58" s="198"/>
      <c r="KE58" s="198"/>
      <c r="KF58" s="198"/>
      <c r="KG58" s="198"/>
      <c r="KH58" s="198"/>
      <c r="KI58" s="198"/>
      <c r="KJ58" s="198"/>
      <c r="KK58" s="198"/>
      <c r="KL58" s="198"/>
      <c r="KM58" s="198"/>
      <c r="KN58" s="198"/>
      <c r="KO58" s="198"/>
      <c r="KP58" s="198"/>
      <c r="KQ58" s="198"/>
      <c r="KR58" s="198"/>
      <c r="KS58" s="198"/>
      <c r="KT58" s="198"/>
      <c r="KU58" s="198"/>
      <c r="KV58" s="198"/>
      <c r="KW58" s="198"/>
      <c r="KX58" s="198"/>
      <c r="KY58" s="198"/>
      <c r="KZ58" s="198"/>
    </row>
    <row r="59" spans="2:312" x14ac:dyDescent="0.3">
      <c r="B59" s="198"/>
      <c r="C59" s="198"/>
      <c r="D59" s="198"/>
      <c r="E59" s="198"/>
      <c r="F59" s="198"/>
      <c r="G59" s="198"/>
      <c r="H59" s="198"/>
      <c r="I59" s="198"/>
      <c r="J59" s="198"/>
      <c r="K59" s="198"/>
      <c r="L59" s="198"/>
      <c r="M59" s="198"/>
      <c r="N59" s="198"/>
      <c r="O59" s="198"/>
      <c r="P59" s="198"/>
      <c r="Q59" s="202"/>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98"/>
      <c r="HI59" s="198"/>
      <c r="HJ59" s="198"/>
      <c r="HK59" s="198"/>
      <c r="HL59" s="198"/>
      <c r="HM59" s="198"/>
      <c r="HN59" s="198"/>
      <c r="HO59" s="198"/>
      <c r="HP59" s="198"/>
      <c r="HQ59" s="198"/>
      <c r="HR59" s="198"/>
      <c r="HS59" s="198"/>
      <c r="HT59" s="198"/>
      <c r="HU59" s="198"/>
      <c r="HV59" s="198"/>
      <c r="HW59" s="198"/>
      <c r="HX59" s="198"/>
      <c r="HY59" s="198"/>
      <c r="HZ59" s="198"/>
      <c r="IA59" s="198"/>
      <c r="IB59" s="198"/>
      <c r="IC59" s="198"/>
      <c r="ID59" s="198"/>
      <c r="IE59" s="198"/>
      <c r="IF59" s="198"/>
      <c r="IG59" s="198"/>
      <c r="IH59" s="198"/>
      <c r="II59" s="198"/>
      <c r="IJ59" s="198"/>
      <c r="IK59" s="198"/>
      <c r="IL59" s="198"/>
      <c r="IM59" s="198"/>
      <c r="IN59" s="198"/>
      <c r="IO59" s="198"/>
      <c r="IP59" s="198"/>
      <c r="IQ59" s="198"/>
      <c r="IR59" s="198"/>
      <c r="IS59" s="198"/>
      <c r="IT59" s="198"/>
      <c r="IU59" s="198"/>
      <c r="IV59" s="198"/>
      <c r="IW59" s="198"/>
      <c r="IX59" s="198"/>
      <c r="IY59" s="198"/>
      <c r="IZ59" s="198"/>
      <c r="JA59" s="198"/>
      <c r="JB59" s="198"/>
      <c r="JC59" s="198"/>
      <c r="JD59" s="198"/>
      <c r="JE59" s="198"/>
      <c r="JF59" s="198"/>
      <c r="JG59" s="198"/>
      <c r="JH59" s="198"/>
      <c r="JI59" s="198"/>
      <c r="JJ59" s="198"/>
      <c r="JK59" s="198"/>
      <c r="JL59" s="198"/>
      <c r="JM59" s="198"/>
      <c r="JN59" s="198"/>
      <c r="JO59" s="198"/>
      <c r="JP59" s="198"/>
      <c r="JQ59" s="198"/>
      <c r="JR59" s="198"/>
      <c r="JS59" s="198"/>
      <c r="JT59" s="198"/>
      <c r="JU59" s="198"/>
      <c r="JV59" s="198"/>
      <c r="JW59" s="198"/>
      <c r="JX59" s="198"/>
      <c r="JY59" s="198"/>
      <c r="JZ59" s="198"/>
      <c r="KA59" s="198"/>
      <c r="KB59" s="198"/>
      <c r="KC59" s="198"/>
      <c r="KD59" s="198"/>
      <c r="KE59" s="198"/>
      <c r="KF59" s="198"/>
      <c r="KG59" s="198"/>
      <c r="KH59" s="198"/>
      <c r="KI59" s="198"/>
      <c r="KJ59" s="198"/>
      <c r="KK59" s="198"/>
      <c r="KL59" s="198"/>
      <c r="KM59" s="198"/>
      <c r="KN59" s="198"/>
      <c r="KO59" s="198"/>
      <c r="KP59" s="198"/>
      <c r="KQ59" s="198"/>
      <c r="KR59" s="198"/>
      <c r="KS59" s="198"/>
      <c r="KT59" s="198"/>
      <c r="KU59" s="198"/>
      <c r="KV59" s="198"/>
      <c r="KW59" s="198"/>
      <c r="KX59" s="198"/>
      <c r="KY59" s="198"/>
      <c r="KZ59" s="198"/>
    </row>
    <row r="60" spans="2:312" x14ac:dyDescent="0.3">
      <c r="B60" s="198"/>
      <c r="C60" s="198"/>
      <c r="D60" s="198"/>
      <c r="E60" s="198"/>
      <c r="F60" s="198"/>
      <c r="G60" s="198"/>
      <c r="H60" s="198"/>
      <c r="I60" s="198"/>
      <c r="J60" s="198"/>
      <c r="K60" s="198"/>
      <c r="L60" s="198"/>
      <c r="M60" s="198"/>
      <c r="N60" s="198"/>
      <c r="O60" s="198"/>
      <c r="P60" s="198"/>
      <c r="Q60" s="202"/>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c r="GK60" s="198"/>
      <c r="GL60" s="198"/>
      <c r="GM60" s="198"/>
      <c r="GN60" s="198"/>
      <c r="GO60" s="198"/>
      <c r="GP60" s="198"/>
      <c r="GQ60" s="198"/>
      <c r="GR60" s="198"/>
      <c r="GS60" s="198"/>
      <c r="GT60" s="198"/>
      <c r="GU60" s="198"/>
      <c r="GV60" s="198"/>
      <c r="GW60" s="198"/>
      <c r="GX60" s="198"/>
      <c r="GY60" s="198"/>
      <c r="GZ60" s="198"/>
      <c r="HA60" s="198"/>
      <c r="HB60" s="198"/>
      <c r="HC60" s="198"/>
      <c r="HD60" s="198"/>
      <c r="HE60" s="198"/>
      <c r="HF60" s="198"/>
      <c r="HG60" s="198"/>
      <c r="HH60" s="198"/>
      <c r="HI60" s="198"/>
      <c r="HJ60" s="198"/>
      <c r="HK60" s="198"/>
      <c r="HL60" s="198"/>
      <c r="HM60" s="198"/>
      <c r="HN60" s="198"/>
      <c r="HO60" s="198"/>
      <c r="HP60" s="198"/>
      <c r="HQ60" s="198"/>
      <c r="HR60" s="198"/>
      <c r="HS60" s="198"/>
      <c r="HT60" s="198"/>
      <c r="HU60" s="198"/>
      <c r="HV60" s="198"/>
      <c r="HW60" s="198"/>
      <c r="HX60" s="198"/>
      <c r="HY60" s="198"/>
      <c r="HZ60" s="198"/>
      <c r="IA60" s="198"/>
      <c r="IB60" s="198"/>
      <c r="IC60" s="198"/>
      <c r="ID60" s="198"/>
      <c r="IE60" s="198"/>
      <c r="IF60" s="198"/>
      <c r="IG60" s="198"/>
      <c r="IH60" s="198"/>
      <c r="II60" s="198"/>
      <c r="IJ60" s="198"/>
      <c r="IK60" s="198"/>
      <c r="IL60" s="198"/>
      <c r="IM60" s="198"/>
      <c r="IN60" s="198"/>
      <c r="IO60" s="198"/>
      <c r="IP60" s="198"/>
      <c r="IQ60" s="198"/>
      <c r="IR60" s="198"/>
      <c r="IS60" s="198"/>
      <c r="IT60" s="198"/>
      <c r="IU60" s="198"/>
      <c r="IV60" s="198"/>
      <c r="IW60" s="198"/>
      <c r="IX60" s="198"/>
      <c r="IY60" s="198"/>
      <c r="IZ60" s="198"/>
      <c r="JA60" s="198"/>
      <c r="JB60" s="198"/>
      <c r="JC60" s="198"/>
      <c r="JD60" s="198"/>
      <c r="JE60" s="198"/>
      <c r="JF60" s="198"/>
      <c r="JG60" s="198"/>
      <c r="JH60" s="198"/>
      <c r="JI60" s="198"/>
      <c r="JJ60" s="198"/>
      <c r="JK60" s="198"/>
      <c r="JL60" s="198"/>
      <c r="JM60" s="198"/>
      <c r="JN60" s="198"/>
      <c r="JO60" s="198"/>
      <c r="JP60" s="198"/>
      <c r="JQ60" s="198"/>
      <c r="JR60" s="198"/>
      <c r="JS60" s="198"/>
      <c r="JT60" s="198"/>
      <c r="JU60" s="198"/>
      <c r="JV60" s="198"/>
      <c r="JW60" s="198"/>
      <c r="JX60" s="198"/>
      <c r="JY60" s="198"/>
      <c r="JZ60" s="198"/>
      <c r="KA60" s="198"/>
      <c r="KB60" s="198"/>
      <c r="KC60" s="198"/>
      <c r="KD60" s="198"/>
      <c r="KE60" s="198"/>
      <c r="KF60" s="198"/>
      <c r="KG60" s="198"/>
      <c r="KH60" s="198"/>
      <c r="KI60" s="198"/>
      <c r="KJ60" s="198"/>
      <c r="KK60" s="198"/>
      <c r="KL60" s="198"/>
      <c r="KM60" s="198"/>
      <c r="KN60" s="198"/>
      <c r="KO60" s="198"/>
      <c r="KP60" s="198"/>
      <c r="KQ60" s="198"/>
      <c r="KR60" s="198"/>
      <c r="KS60" s="198"/>
      <c r="KT60" s="198"/>
      <c r="KU60" s="198"/>
      <c r="KV60" s="198"/>
      <c r="KW60" s="198"/>
      <c r="KX60" s="198"/>
      <c r="KY60" s="198"/>
      <c r="KZ60" s="198"/>
    </row>
    <row r="61" spans="2:312" x14ac:dyDescent="0.3">
      <c r="B61" s="198"/>
      <c r="C61" s="198"/>
      <c r="D61" s="198"/>
      <c r="E61" s="198"/>
      <c r="F61" s="198"/>
      <c r="G61" s="198"/>
      <c r="H61" s="198"/>
      <c r="I61" s="198"/>
      <c r="J61" s="198"/>
      <c r="K61" s="198"/>
      <c r="L61" s="198"/>
      <c r="M61" s="198"/>
      <c r="N61" s="198"/>
      <c r="O61" s="198"/>
      <c r="P61" s="198"/>
      <c r="Q61" s="202"/>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c r="GK61" s="198"/>
      <c r="GL61" s="198"/>
      <c r="GM61" s="198"/>
      <c r="GN61" s="198"/>
      <c r="GO61" s="198"/>
      <c r="GP61" s="198"/>
      <c r="GQ61" s="198"/>
      <c r="GR61" s="198"/>
      <c r="GS61" s="198"/>
      <c r="GT61" s="198"/>
      <c r="GU61" s="198"/>
      <c r="GV61" s="198"/>
      <c r="GW61" s="198"/>
      <c r="GX61" s="198"/>
      <c r="GY61" s="198"/>
      <c r="GZ61" s="198"/>
      <c r="HA61" s="198"/>
      <c r="HB61" s="198"/>
      <c r="HC61" s="198"/>
      <c r="HD61" s="198"/>
      <c r="HE61" s="198"/>
      <c r="HF61" s="198"/>
      <c r="HG61" s="198"/>
      <c r="HH61" s="198"/>
      <c r="HI61" s="198"/>
      <c r="HJ61" s="198"/>
      <c r="HK61" s="198"/>
      <c r="HL61" s="198"/>
      <c r="HM61" s="198"/>
      <c r="HN61" s="198"/>
      <c r="HO61" s="198"/>
      <c r="HP61" s="198"/>
      <c r="HQ61" s="198"/>
      <c r="HR61" s="198"/>
      <c r="HS61" s="198"/>
      <c r="HT61" s="198"/>
      <c r="HU61" s="198"/>
      <c r="HV61" s="198"/>
      <c r="HW61" s="198"/>
      <c r="HX61" s="198"/>
      <c r="HY61" s="198"/>
      <c r="HZ61" s="198"/>
      <c r="IA61" s="198"/>
      <c r="IB61" s="198"/>
      <c r="IC61" s="198"/>
      <c r="ID61" s="198"/>
      <c r="IE61" s="198"/>
      <c r="IF61" s="198"/>
      <c r="IG61" s="198"/>
      <c r="IH61" s="198"/>
      <c r="II61" s="198"/>
      <c r="IJ61" s="198"/>
      <c r="IK61" s="198"/>
      <c r="IL61" s="198"/>
      <c r="IM61" s="198"/>
      <c r="IN61" s="198"/>
      <c r="IO61" s="198"/>
      <c r="IP61" s="198"/>
      <c r="IQ61" s="198"/>
      <c r="IR61" s="198"/>
      <c r="IS61" s="198"/>
      <c r="IT61" s="198"/>
      <c r="IU61" s="198"/>
      <c r="IV61" s="198"/>
      <c r="IW61" s="198"/>
      <c r="IX61" s="198"/>
      <c r="IY61" s="198"/>
      <c r="IZ61" s="198"/>
      <c r="JA61" s="198"/>
      <c r="JB61" s="198"/>
      <c r="JC61" s="198"/>
      <c r="JD61" s="198"/>
      <c r="JE61" s="198"/>
      <c r="JF61" s="198"/>
      <c r="JG61" s="198"/>
      <c r="JH61" s="198"/>
      <c r="JI61" s="198"/>
      <c r="JJ61" s="198"/>
      <c r="JK61" s="198"/>
      <c r="JL61" s="198"/>
      <c r="JM61" s="198"/>
      <c r="JN61" s="198"/>
      <c r="JO61" s="198"/>
      <c r="JP61" s="198"/>
      <c r="JQ61" s="198"/>
      <c r="JR61" s="198"/>
      <c r="JS61" s="198"/>
      <c r="JT61" s="198"/>
      <c r="JU61" s="198"/>
      <c r="JV61" s="198"/>
      <c r="JW61" s="198"/>
      <c r="JX61" s="198"/>
      <c r="JY61" s="198"/>
      <c r="JZ61" s="198"/>
      <c r="KA61" s="198"/>
      <c r="KB61" s="198"/>
      <c r="KC61" s="198"/>
      <c r="KD61" s="198"/>
      <c r="KE61" s="198"/>
      <c r="KF61" s="198"/>
      <c r="KG61" s="198"/>
      <c r="KH61" s="198"/>
      <c r="KI61" s="198"/>
      <c r="KJ61" s="198"/>
      <c r="KK61" s="198"/>
      <c r="KL61" s="198"/>
      <c r="KM61" s="198"/>
      <c r="KN61" s="198"/>
      <c r="KO61" s="198"/>
      <c r="KP61" s="198"/>
      <c r="KQ61" s="198"/>
      <c r="KR61" s="198"/>
      <c r="KS61" s="198"/>
      <c r="KT61" s="198"/>
      <c r="KU61" s="198"/>
      <c r="KV61" s="198"/>
      <c r="KW61" s="198"/>
      <c r="KX61" s="198"/>
      <c r="KY61" s="198"/>
      <c r="KZ61" s="198"/>
    </row>
    <row r="62" spans="2:312" x14ac:dyDescent="0.3">
      <c r="B62" s="198"/>
      <c r="C62" s="198"/>
      <c r="D62" s="198"/>
      <c r="E62" s="198"/>
      <c r="F62" s="198"/>
      <c r="G62" s="198"/>
      <c r="H62" s="198"/>
      <c r="I62" s="198"/>
      <c r="J62" s="198"/>
      <c r="K62" s="198"/>
      <c r="L62" s="198"/>
      <c r="M62" s="198"/>
      <c r="N62" s="198"/>
      <c r="O62" s="198"/>
      <c r="P62" s="198"/>
      <c r="Q62" s="202"/>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8"/>
      <c r="ER62" s="198"/>
      <c r="ES62" s="198"/>
      <c r="ET62" s="198"/>
      <c r="EU62" s="198"/>
      <c r="EV62" s="198"/>
      <c r="EW62" s="198"/>
      <c r="EX62" s="198"/>
      <c r="EY62" s="198"/>
      <c r="EZ62" s="198"/>
      <c r="FA62" s="198"/>
      <c r="FB62" s="198"/>
      <c r="FC62" s="198"/>
      <c r="FD62" s="198"/>
      <c r="FE62" s="198"/>
      <c r="FF62" s="198"/>
      <c r="FG62" s="198"/>
      <c r="FH62" s="198"/>
      <c r="FI62" s="198"/>
      <c r="FJ62" s="198"/>
      <c r="FK62" s="198"/>
      <c r="FL62" s="198"/>
      <c r="FM62" s="198"/>
      <c r="FN62" s="198"/>
      <c r="FO62" s="198"/>
      <c r="FP62" s="198"/>
      <c r="FQ62" s="198"/>
      <c r="FR62" s="198"/>
      <c r="FS62" s="198"/>
      <c r="FT62" s="198"/>
      <c r="FU62" s="198"/>
      <c r="FV62" s="198"/>
      <c r="FW62" s="198"/>
      <c r="FX62" s="198"/>
      <c r="FY62" s="198"/>
      <c r="FZ62" s="198"/>
      <c r="GA62" s="198"/>
      <c r="GB62" s="198"/>
      <c r="GC62" s="198"/>
      <c r="GD62" s="198"/>
      <c r="GE62" s="198"/>
      <c r="GF62" s="198"/>
      <c r="GG62" s="198"/>
      <c r="GH62" s="198"/>
      <c r="GI62" s="198"/>
      <c r="GJ62" s="198"/>
      <c r="GK62" s="198"/>
      <c r="GL62" s="198"/>
      <c r="GM62" s="198"/>
      <c r="GN62" s="198"/>
      <c r="GO62" s="198"/>
      <c r="GP62" s="198"/>
      <c r="GQ62" s="198"/>
      <c r="GR62" s="198"/>
      <c r="GS62" s="198"/>
      <c r="GT62" s="198"/>
      <c r="GU62" s="198"/>
      <c r="GV62" s="198"/>
      <c r="GW62" s="198"/>
      <c r="GX62" s="198"/>
      <c r="GY62" s="198"/>
      <c r="GZ62" s="198"/>
      <c r="HA62" s="198"/>
      <c r="HB62" s="198"/>
      <c r="HC62" s="198"/>
      <c r="HD62" s="198"/>
      <c r="HE62" s="198"/>
      <c r="HF62" s="198"/>
      <c r="HG62" s="198"/>
      <c r="HH62" s="198"/>
      <c r="HI62" s="198"/>
      <c r="HJ62" s="198"/>
      <c r="HK62" s="198"/>
      <c r="HL62" s="198"/>
      <c r="HM62" s="198"/>
      <c r="HN62" s="198"/>
      <c r="HO62" s="198"/>
      <c r="HP62" s="198"/>
      <c r="HQ62" s="198"/>
      <c r="HR62" s="198"/>
      <c r="HS62" s="198"/>
      <c r="HT62" s="198"/>
      <c r="HU62" s="198"/>
      <c r="HV62" s="198"/>
      <c r="HW62" s="198"/>
      <c r="HX62" s="198"/>
      <c r="HY62" s="198"/>
      <c r="HZ62" s="198"/>
      <c r="IA62" s="198"/>
      <c r="IB62" s="198"/>
      <c r="IC62" s="198"/>
      <c r="ID62" s="198"/>
      <c r="IE62" s="198"/>
      <c r="IF62" s="198"/>
      <c r="IG62" s="198"/>
      <c r="IH62" s="198"/>
      <c r="II62" s="198"/>
      <c r="IJ62" s="198"/>
      <c r="IK62" s="198"/>
      <c r="IL62" s="198"/>
      <c r="IM62" s="198"/>
      <c r="IN62" s="198"/>
      <c r="IO62" s="198"/>
      <c r="IP62" s="198"/>
      <c r="IQ62" s="198"/>
      <c r="IR62" s="198"/>
      <c r="IS62" s="198"/>
      <c r="IT62" s="198"/>
      <c r="IU62" s="198"/>
      <c r="IV62" s="198"/>
      <c r="IW62" s="198"/>
      <c r="IX62" s="198"/>
      <c r="IY62" s="198"/>
      <c r="IZ62" s="198"/>
      <c r="JA62" s="198"/>
      <c r="JB62" s="198"/>
      <c r="JC62" s="198"/>
      <c r="JD62" s="198"/>
      <c r="JE62" s="198"/>
      <c r="JF62" s="198"/>
      <c r="JG62" s="198"/>
      <c r="JH62" s="198"/>
      <c r="JI62" s="198"/>
      <c r="JJ62" s="198"/>
      <c r="JK62" s="198"/>
      <c r="JL62" s="198"/>
      <c r="JM62" s="198"/>
      <c r="JN62" s="198"/>
      <c r="JO62" s="198"/>
      <c r="JP62" s="198"/>
      <c r="JQ62" s="198"/>
      <c r="JR62" s="198"/>
      <c r="JS62" s="198"/>
      <c r="JT62" s="198"/>
      <c r="JU62" s="198"/>
      <c r="JV62" s="198"/>
      <c r="JW62" s="198"/>
      <c r="JX62" s="198"/>
      <c r="JY62" s="198"/>
      <c r="JZ62" s="198"/>
      <c r="KA62" s="198"/>
      <c r="KB62" s="198"/>
      <c r="KC62" s="198"/>
      <c r="KD62" s="198"/>
      <c r="KE62" s="198"/>
      <c r="KF62" s="198"/>
      <c r="KG62" s="198"/>
      <c r="KH62" s="198"/>
      <c r="KI62" s="198"/>
      <c r="KJ62" s="198"/>
      <c r="KK62" s="198"/>
      <c r="KL62" s="198"/>
      <c r="KM62" s="198"/>
      <c r="KN62" s="198"/>
      <c r="KO62" s="198"/>
      <c r="KP62" s="198"/>
      <c r="KQ62" s="198"/>
      <c r="KR62" s="198"/>
      <c r="KS62" s="198"/>
      <c r="KT62" s="198"/>
      <c r="KU62" s="198"/>
      <c r="KV62" s="198"/>
      <c r="KW62" s="198"/>
      <c r="KX62" s="198"/>
      <c r="KY62" s="198"/>
      <c r="KZ62" s="198"/>
    </row>
    <row r="63" spans="2:312" x14ac:dyDescent="0.3">
      <c r="B63" s="198"/>
      <c r="C63" s="198"/>
      <c r="D63" s="198"/>
      <c r="E63" s="198"/>
      <c r="F63" s="198"/>
      <c r="G63" s="198"/>
      <c r="H63" s="198"/>
      <c r="I63" s="198"/>
      <c r="J63" s="198"/>
      <c r="K63" s="198"/>
      <c r="L63" s="198"/>
      <c r="M63" s="198"/>
      <c r="N63" s="198"/>
      <c r="O63" s="198"/>
      <c r="P63" s="198"/>
      <c r="Q63" s="202"/>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c r="GH63" s="198"/>
      <c r="GI63" s="198"/>
      <c r="GJ63" s="198"/>
      <c r="GK63" s="198"/>
      <c r="GL63" s="198"/>
      <c r="GM63" s="198"/>
      <c r="GN63" s="198"/>
      <c r="GO63" s="198"/>
      <c r="GP63" s="198"/>
      <c r="GQ63" s="198"/>
      <c r="GR63" s="198"/>
      <c r="GS63" s="198"/>
      <c r="GT63" s="198"/>
      <c r="GU63" s="198"/>
      <c r="GV63" s="198"/>
      <c r="GW63" s="198"/>
      <c r="GX63" s="198"/>
      <c r="GY63" s="198"/>
      <c r="GZ63" s="198"/>
      <c r="HA63" s="198"/>
      <c r="HB63" s="198"/>
      <c r="HC63" s="198"/>
      <c r="HD63" s="198"/>
      <c r="HE63" s="198"/>
      <c r="HF63" s="198"/>
      <c r="HG63" s="198"/>
      <c r="HH63" s="198"/>
      <c r="HI63" s="198"/>
      <c r="HJ63" s="198"/>
      <c r="HK63" s="198"/>
      <c r="HL63" s="198"/>
      <c r="HM63" s="198"/>
      <c r="HN63" s="198"/>
      <c r="HO63" s="198"/>
      <c r="HP63" s="198"/>
      <c r="HQ63" s="198"/>
      <c r="HR63" s="198"/>
      <c r="HS63" s="198"/>
      <c r="HT63" s="198"/>
      <c r="HU63" s="198"/>
      <c r="HV63" s="198"/>
      <c r="HW63" s="198"/>
      <c r="HX63" s="198"/>
      <c r="HY63" s="198"/>
      <c r="HZ63" s="198"/>
      <c r="IA63" s="198"/>
      <c r="IB63" s="198"/>
      <c r="IC63" s="198"/>
      <c r="ID63" s="198"/>
      <c r="IE63" s="198"/>
      <c r="IF63" s="198"/>
      <c r="IG63" s="198"/>
      <c r="IH63" s="198"/>
      <c r="II63" s="198"/>
      <c r="IJ63" s="198"/>
      <c r="IK63" s="198"/>
      <c r="IL63" s="198"/>
      <c r="IM63" s="198"/>
      <c r="IN63" s="198"/>
      <c r="IO63" s="198"/>
      <c r="IP63" s="198"/>
      <c r="IQ63" s="198"/>
      <c r="IR63" s="198"/>
      <c r="IS63" s="198"/>
      <c r="IT63" s="198"/>
      <c r="IU63" s="198"/>
      <c r="IV63" s="198"/>
      <c r="IW63" s="198"/>
      <c r="IX63" s="198"/>
      <c r="IY63" s="198"/>
      <c r="IZ63" s="198"/>
      <c r="JA63" s="198"/>
      <c r="JB63" s="198"/>
      <c r="JC63" s="198"/>
      <c r="JD63" s="198"/>
      <c r="JE63" s="198"/>
      <c r="JF63" s="198"/>
      <c r="JG63" s="198"/>
      <c r="JH63" s="198"/>
      <c r="JI63" s="198"/>
      <c r="JJ63" s="198"/>
      <c r="JK63" s="198"/>
      <c r="JL63" s="198"/>
      <c r="JM63" s="198"/>
      <c r="JN63" s="198"/>
      <c r="JO63" s="198"/>
      <c r="JP63" s="198"/>
      <c r="JQ63" s="198"/>
      <c r="JR63" s="198"/>
      <c r="JS63" s="198"/>
      <c r="JT63" s="198"/>
      <c r="JU63" s="198"/>
      <c r="JV63" s="198"/>
      <c r="JW63" s="198"/>
      <c r="JX63" s="198"/>
      <c r="JY63" s="198"/>
      <c r="JZ63" s="198"/>
      <c r="KA63" s="198"/>
      <c r="KB63" s="198"/>
      <c r="KC63" s="198"/>
      <c r="KD63" s="198"/>
      <c r="KE63" s="198"/>
      <c r="KF63" s="198"/>
      <c r="KG63" s="198"/>
      <c r="KH63" s="198"/>
      <c r="KI63" s="198"/>
      <c r="KJ63" s="198"/>
      <c r="KK63" s="198"/>
      <c r="KL63" s="198"/>
      <c r="KM63" s="198"/>
      <c r="KN63" s="198"/>
      <c r="KO63" s="198"/>
      <c r="KP63" s="198"/>
      <c r="KQ63" s="198"/>
      <c r="KR63" s="198"/>
      <c r="KS63" s="198"/>
      <c r="KT63" s="198"/>
      <c r="KU63" s="198"/>
      <c r="KV63" s="198"/>
      <c r="KW63" s="198"/>
      <c r="KX63" s="198"/>
      <c r="KY63" s="198"/>
      <c r="KZ63" s="198"/>
    </row>
    <row r="64" spans="2:312" x14ac:dyDescent="0.3">
      <c r="B64" s="198"/>
      <c r="C64" s="198"/>
      <c r="D64" s="198"/>
      <c r="E64" s="198"/>
      <c r="F64" s="198"/>
      <c r="G64" s="198"/>
      <c r="H64" s="198"/>
      <c r="I64" s="198"/>
      <c r="J64" s="198"/>
      <c r="K64" s="198"/>
      <c r="L64" s="198"/>
      <c r="M64" s="198"/>
      <c r="N64" s="198"/>
      <c r="O64" s="198"/>
      <c r="P64" s="198"/>
      <c r="Q64" s="202"/>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8"/>
      <c r="FU64" s="198"/>
      <c r="FV64" s="198"/>
      <c r="FW64" s="198"/>
      <c r="FX64" s="198"/>
      <c r="FY64" s="198"/>
      <c r="FZ64" s="198"/>
      <c r="GA64" s="198"/>
      <c r="GB64" s="198"/>
      <c r="GC64" s="198"/>
      <c r="GD64" s="198"/>
      <c r="GE64" s="198"/>
      <c r="GF64" s="198"/>
      <c r="GG64" s="198"/>
      <c r="GH64" s="198"/>
      <c r="GI64" s="198"/>
      <c r="GJ64" s="198"/>
      <c r="GK64" s="198"/>
      <c r="GL64" s="198"/>
      <c r="GM64" s="198"/>
      <c r="GN64" s="198"/>
      <c r="GO64" s="198"/>
      <c r="GP64" s="198"/>
      <c r="GQ64" s="198"/>
      <c r="GR64" s="198"/>
      <c r="GS64" s="198"/>
      <c r="GT64" s="198"/>
      <c r="GU64" s="198"/>
      <c r="GV64" s="198"/>
      <c r="GW64" s="198"/>
      <c r="GX64" s="198"/>
      <c r="GY64" s="198"/>
      <c r="GZ64" s="198"/>
      <c r="HA64" s="198"/>
      <c r="HB64" s="198"/>
      <c r="HC64" s="198"/>
      <c r="HD64" s="198"/>
      <c r="HE64" s="198"/>
      <c r="HF64" s="198"/>
      <c r="HG64" s="198"/>
      <c r="HH64" s="198"/>
      <c r="HI64" s="198"/>
      <c r="HJ64" s="198"/>
      <c r="HK64" s="198"/>
      <c r="HL64" s="198"/>
      <c r="HM64" s="198"/>
      <c r="HN64" s="198"/>
      <c r="HO64" s="198"/>
      <c r="HP64" s="198"/>
      <c r="HQ64" s="198"/>
      <c r="HR64" s="198"/>
      <c r="HS64" s="198"/>
      <c r="HT64" s="198"/>
      <c r="HU64" s="198"/>
      <c r="HV64" s="198"/>
      <c r="HW64" s="198"/>
      <c r="HX64" s="198"/>
      <c r="HY64" s="198"/>
      <c r="HZ64" s="198"/>
      <c r="IA64" s="198"/>
      <c r="IB64" s="198"/>
      <c r="IC64" s="198"/>
      <c r="ID64" s="198"/>
      <c r="IE64" s="198"/>
      <c r="IF64" s="198"/>
      <c r="IG64" s="198"/>
      <c r="IH64" s="198"/>
      <c r="II64" s="198"/>
      <c r="IJ64" s="198"/>
      <c r="IK64" s="198"/>
      <c r="IL64" s="198"/>
      <c r="IM64" s="198"/>
      <c r="IN64" s="198"/>
      <c r="IO64" s="198"/>
      <c r="IP64" s="198"/>
      <c r="IQ64" s="198"/>
      <c r="IR64" s="198"/>
      <c r="IS64" s="198"/>
      <c r="IT64" s="198"/>
      <c r="IU64" s="198"/>
      <c r="IV64" s="198"/>
      <c r="IW64" s="198"/>
      <c r="IX64" s="198"/>
      <c r="IY64" s="198"/>
      <c r="IZ64" s="198"/>
      <c r="JA64" s="198"/>
      <c r="JB64" s="198"/>
      <c r="JC64" s="198"/>
      <c r="JD64" s="198"/>
      <c r="JE64" s="198"/>
      <c r="JF64" s="198"/>
      <c r="JG64" s="198"/>
      <c r="JH64" s="198"/>
      <c r="JI64" s="198"/>
      <c r="JJ64" s="198"/>
      <c r="JK64" s="198"/>
      <c r="JL64" s="198"/>
      <c r="JM64" s="198"/>
      <c r="JN64" s="198"/>
      <c r="JO64" s="198"/>
      <c r="JP64" s="198"/>
      <c r="JQ64" s="198"/>
      <c r="JR64" s="198"/>
      <c r="JS64" s="198"/>
      <c r="JT64" s="198"/>
      <c r="JU64" s="198"/>
      <c r="JV64" s="198"/>
      <c r="JW64" s="198"/>
      <c r="JX64" s="198"/>
      <c r="JY64" s="198"/>
      <c r="JZ64" s="198"/>
      <c r="KA64" s="198"/>
      <c r="KB64" s="198"/>
      <c r="KC64" s="198"/>
      <c r="KD64" s="198"/>
      <c r="KE64" s="198"/>
      <c r="KF64" s="198"/>
      <c r="KG64" s="198"/>
      <c r="KH64" s="198"/>
      <c r="KI64" s="198"/>
      <c r="KJ64" s="198"/>
      <c r="KK64" s="198"/>
      <c r="KL64" s="198"/>
      <c r="KM64" s="198"/>
      <c r="KN64" s="198"/>
      <c r="KO64" s="198"/>
      <c r="KP64" s="198"/>
      <c r="KQ64" s="198"/>
      <c r="KR64" s="198"/>
      <c r="KS64" s="198"/>
      <c r="KT64" s="198"/>
      <c r="KU64" s="198"/>
      <c r="KV64" s="198"/>
      <c r="KW64" s="198"/>
      <c r="KX64" s="198"/>
      <c r="KY64" s="198"/>
      <c r="KZ64" s="198"/>
    </row>
    <row r="65" spans="2:312" x14ac:dyDescent="0.3">
      <c r="B65" s="198"/>
      <c r="C65" s="198"/>
      <c r="D65" s="198"/>
      <c r="E65" s="198"/>
      <c r="F65" s="198"/>
      <c r="G65" s="198"/>
      <c r="H65" s="198"/>
      <c r="I65" s="198"/>
      <c r="J65" s="198"/>
      <c r="K65" s="198"/>
      <c r="L65" s="198"/>
      <c r="M65" s="198"/>
      <c r="N65" s="198"/>
      <c r="O65" s="198"/>
      <c r="P65" s="198"/>
      <c r="Q65" s="202"/>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8"/>
      <c r="FU65" s="198"/>
      <c r="FV65" s="198"/>
      <c r="FW65" s="198"/>
      <c r="FX65" s="198"/>
      <c r="FY65" s="198"/>
      <c r="FZ65" s="198"/>
      <c r="GA65" s="198"/>
      <c r="GB65" s="198"/>
      <c r="GC65" s="198"/>
      <c r="GD65" s="198"/>
      <c r="GE65" s="198"/>
      <c r="GF65" s="198"/>
      <c r="GG65" s="198"/>
      <c r="GH65" s="198"/>
      <c r="GI65" s="198"/>
      <c r="GJ65" s="198"/>
      <c r="GK65" s="198"/>
      <c r="GL65" s="198"/>
      <c r="GM65" s="198"/>
      <c r="GN65" s="198"/>
      <c r="GO65" s="198"/>
      <c r="GP65" s="198"/>
      <c r="GQ65" s="198"/>
      <c r="GR65" s="198"/>
      <c r="GS65" s="198"/>
      <c r="GT65" s="198"/>
      <c r="GU65" s="198"/>
      <c r="GV65" s="198"/>
      <c r="GW65" s="198"/>
      <c r="GX65" s="198"/>
      <c r="GY65" s="198"/>
      <c r="GZ65" s="198"/>
      <c r="HA65" s="198"/>
      <c r="HB65" s="198"/>
      <c r="HC65" s="198"/>
      <c r="HD65" s="198"/>
      <c r="HE65" s="198"/>
      <c r="HF65" s="198"/>
      <c r="HG65" s="198"/>
      <c r="HH65" s="198"/>
      <c r="HI65" s="198"/>
      <c r="HJ65" s="198"/>
      <c r="HK65" s="198"/>
      <c r="HL65" s="198"/>
      <c r="HM65" s="198"/>
      <c r="HN65" s="198"/>
      <c r="HO65" s="198"/>
      <c r="HP65" s="198"/>
      <c r="HQ65" s="198"/>
      <c r="HR65" s="198"/>
      <c r="HS65" s="198"/>
      <c r="HT65" s="198"/>
      <c r="HU65" s="198"/>
      <c r="HV65" s="198"/>
      <c r="HW65" s="198"/>
      <c r="HX65" s="198"/>
      <c r="HY65" s="198"/>
      <c r="HZ65" s="198"/>
      <c r="IA65" s="198"/>
      <c r="IB65" s="198"/>
      <c r="IC65" s="198"/>
      <c r="ID65" s="198"/>
      <c r="IE65" s="198"/>
      <c r="IF65" s="198"/>
      <c r="IG65" s="198"/>
      <c r="IH65" s="198"/>
      <c r="II65" s="198"/>
      <c r="IJ65" s="198"/>
      <c r="IK65" s="198"/>
      <c r="IL65" s="198"/>
      <c r="IM65" s="198"/>
      <c r="IN65" s="198"/>
      <c r="IO65" s="198"/>
      <c r="IP65" s="198"/>
      <c r="IQ65" s="198"/>
      <c r="IR65" s="198"/>
      <c r="IS65" s="198"/>
      <c r="IT65" s="198"/>
      <c r="IU65" s="198"/>
      <c r="IV65" s="198"/>
      <c r="IW65" s="198"/>
      <c r="IX65" s="198"/>
      <c r="IY65" s="198"/>
      <c r="IZ65" s="198"/>
      <c r="JA65" s="198"/>
      <c r="JB65" s="198"/>
      <c r="JC65" s="198"/>
      <c r="JD65" s="198"/>
      <c r="JE65" s="198"/>
      <c r="JF65" s="198"/>
      <c r="JG65" s="198"/>
      <c r="JH65" s="198"/>
      <c r="JI65" s="198"/>
      <c r="JJ65" s="198"/>
      <c r="JK65" s="198"/>
      <c r="JL65" s="198"/>
      <c r="JM65" s="198"/>
      <c r="JN65" s="198"/>
      <c r="JO65" s="198"/>
      <c r="JP65" s="198"/>
      <c r="JQ65" s="198"/>
      <c r="JR65" s="198"/>
      <c r="JS65" s="198"/>
      <c r="JT65" s="198"/>
      <c r="JU65" s="198"/>
      <c r="JV65" s="198"/>
      <c r="JW65" s="198"/>
      <c r="JX65" s="198"/>
      <c r="JY65" s="198"/>
      <c r="JZ65" s="198"/>
      <c r="KA65" s="198"/>
      <c r="KB65" s="198"/>
      <c r="KC65" s="198"/>
      <c r="KD65" s="198"/>
      <c r="KE65" s="198"/>
      <c r="KF65" s="198"/>
      <c r="KG65" s="198"/>
      <c r="KH65" s="198"/>
      <c r="KI65" s="198"/>
      <c r="KJ65" s="198"/>
      <c r="KK65" s="198"/>
      <c r="KL65" s="198"/>
      <c r="KM65" s="198"/>
      <c r="KN65" s="198"/>
      <c r="KO65" s="198"/>
      <c r="KP65" s="198"/>
      <c r="KQ65" s="198"/>
      <c r="KR65" s="198"/>
      <c r="KS65" s="198"/>
      <c r="KT65" s="198"/>
      <c r="KU65" s="198"/>
      <c r="KV65" s="198"/>
      <c r="KW65" s="198"/>
      <c r="KX65" s="198"/>
      <c r="KY65" s="198"/>
      <c r="KZ65" s="198"/>
    </row>
    <row r="66" spans="2:312" x14ac:dyDescent="0.3">
      <c r="B66" s="198"/>
      <c r="C66" s="198"/>
      <c r="D66" s="198"/>
      <c r="E66" s="198"/>
      <c r="F66" s="198"/>
      <c r="G66" s="198"/>
      <c r="H66" s="198"/>
      <c r="I66" s="198"/>
      <c r="J66" s="198"/>
      <c r="K66" s="198"/>
      <c r="L66" s="198"/>
      <c r="M66" s="198"/>
      <c r="N66" s="198"/>
      <c r="O66" s="198"/>
      <c r="P66" s="198"/>
      <c r="Q66" s="202"/>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c r="IW66" s="198"/>
      <c r="IX66" s="198"/>
      <c r="IY66" s="198"/>
      <c r="IZ66" s="198"/>
      <c r="JA66" s="198"/>
      <c r="JB66" s="198"/>
      <c r="JC66" s="198"/>
      <c r="JD66" s="198"/>
      <c r="JE66" s="198"/>
      <c r="JF66" s="198"/>
      <c r="JG66" s="198"/>
      <c r="JH66" s="198"/>
      <c r="JI66" s="198"/>
      <c r="JJ66" s="198"/>
      <c r="JK66" s="198"/>
      <c r="JL66" s="198"/>
      <c r="JM66" s="198"/>
      <c r="JN66" s="198"/>
      <c r="JO66" s="198"/>
      <c r="JP66" s="198"/>
      <c r="JQ66" s="198"/>
      <c r="JR66" s="198"/>
      <c r="JS66" s="198"/>
      <c r="JT66" s="198"/>
      <c r="JU66" s="198"/>
      <c r="JV66" s="198"/>
      <c r="JW66" s="198"/>
      <c r="JX66" s="198"/>
      <c r="JY66" s="198"/>
      <c r="JZ66" s="198"/>
      <c r="KA66" s="198"/>
      <c r="KB66" s="198"/>
      <c r="KC66" s="198"/>
      <c r="KD66" s="198"/>
      <c r="KE66" s="198"/>
      <c r="KF66" s="198"/>
      <c r="KG66" s="198"/>
      <c r="KH66" s="198"/>
      <c r="KI66" s="198"/>
      <c r="KJ66" s="198"/>
      <c r="KK66" s="198"/>
      <c r="KL66" s="198"/>
      <c r="KM66" s="198"/>
      <c r="KN66" s="198"/>
      <c r="KO66" s="198"/>
      <c r="KP66" s="198"/>
      <c r="KQ66" s="198"/>
      <c r="KR66" s="198"/>
      <c r="KS66" s="198"/>
      <c r="KT66" s="198"/>
      <c r="KU66" s="198"/>
      <c r="KV66" s="198"/>
      <c r="KW66" s="198"/>
      <c r="KX66" s="198"/>
      <c r="KY66" s="198"/>
      <c r="KZ66" s="198"/>
    </row>
    <row r="67" spans="2:312" x14ac:dyDescent="0.3">
      <c r="B67" s="198"/>
      <c r="C67" s="198"/>
      <c r="D67" s="198"/>
      <c r="E67" s="198"/>
      <c r="F67" s="198"/>
      <c r="G67" s="198"/>
      <c r="H67" s="198"/>
      <c r="I67" s="198"/>
      <c r="J67" s="198"/>
      <c r="K67" s="198"/>
      <c r="L67" s="198"/>
      <c r="M67" s="198"/>
      <c r="N67" s="198"/>
      <c r="O67" s="198"/>
      <c r="P67" s="198"/>
      <c r="Q67" s="202"/>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c r="IW67" s="198"/>
      <c r="IX67" s="198"/>
      <c r="IY67" s="198"/>
      <c r="IZ67" s="198"/>
      <c r="JA67" s="198"/>
      <c r="JB67" s="198"/>
      <c r="JC67" s="198"/>
      <c r="JD67" s="198"/>
      <c r="JE67" s="198"/>
      <c r="JF67" s="198"/>
      <c r="JG67" s="198"/>
      <c r="JH67" s="198"/>
      <c r="JI67" s="198"/>
      <c r="JJ67" s="198"/>
      <c r="JK67" s="198"/>
      <c r="JL67" s="198"/>
      <c r="JM67" s="198"/>
      <c r="JN67" s="198"/>
      <c r="JO67" s="198"/>
      <c r="JP67" s="198"/>
      <c r="JQ67" s="198"/>
      <c r="JR67" s="198"/>
      <c r="JS67" s="198"/>
      <c r="JT67" s="198"/>
      <c r="JU67" s="198"/>
      <c r="JV67" s="198"/>
      <c r="JW67" s="198"/>
      <c r="JX67" s="198"/>
      <c r="JY67" s="198"/>
      <c r="JZ67" s="198"/>
      <c r="KA67" s="198"/>
      <c r="KB67" s="198"/>
      <c r="KC67" s="198"/>
      <c r="KD67" s="198"/>
      <c r="KE67" s="198"/>
      <c r="KF67" s="198"/>
      <c r="KG67" s="198"/>
      <c r="KH67" s="198"/>
      <c r="KI67" s="198"/>
      <c r="KJ67" s="198"/>
      <c r="KK67" s="198"/>
      <c r="KL67" s="198"/>
      <c r="KM67" s="198"/>
      <c r="KN67" s="198"/>
      <c r="KO67" s="198"/>
      <c r="KP67" s="198"/>
      <c r="KQ67" s="198"/>
      <c r="KR67" s="198"/>
      <c r="KS67" s="198"/>
      <c r="KT67" s="198"/>
      <c r="KU67" s="198"/>
      <c r="KV67" s="198"/>
      <c r="KW67" s="198"/>
      <c r="KX67" s="198"/>
      <c r="KY67" s="198"/>
      <c r="KZ67" s="198"/>
    </row>
    <row r="68" spans="2:312" x14ac:dyDescent="0.3">
      <c r="B68" s="198"/>
      <c r="C68" s="198"/>
      <c r="D68" s="198"/>
      <c r="E68" s="198"/>
      <c r="F68" s="198"/>
      <c r="G68" s="198"/>
      <c r="H68" s="198"/>
      <c r="I68" s="198"/>
      <c r="J68" s="198"/>
      <c r="K68" s="198"/>
      <c r="L68" s="198"/>
      <c r="M68" s="198"/>
      <c r="N68" s="198"/>
      <c r="O68" s="198"/>
      <c r="P68" s="198"/>
      <c r="Q68" s="202"/>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c r="IW68" s="198"/>
      <c r="IX68" s="198"/>
      <c r="IY68" s="198"/>
      <c r="IZ68" s="198"/>
      <c r="JA68" s="198"/>
      <c r="JB68" s="198"/>
      <c r="JC68" s="198"/>
      <c r="JD68" s="198"/>
      <c r="JE68" s="198"/>
      <c r="JF68" s="198"/>
      <c r="JG68" s="198"/>
      <c r="JH68" s="198"/>
      <c r="JI68" s="198"/>
      <c r="JJ68" s="198"/>
      <c r="JK68" s="198"/>
      <c r="JL68" s="198"/>
      <c r="JM68" s="198"/>
      <c r="JN68" s="198"/>
      <c r="JO68" s="198"/>
      <c r="JP68" s="198"/>
      <c r="JQ68" s="198"/>
      <c r="JR68" s="198"/>
      <c r="JS68" s="198"/>
      <c r="JT68" s="198"/>
      <c r="JU68" s="198"/>
      <c r="JV68" s="198"/>
      <c r="JW68" s="198"/>
      <c r="JX68" s="198"/>
      <c r="JY68" s="198"/>
      <c r="JZ68" s="198"/>
      <c r="KA68" s="198"/>
      <c r="KB68" s="198"/>
      <c r="KC68" s="198"/>
      <c r="KD68" s="198"/>
      <c r="KE68" s="198"/>
      <c r="KF68" s="198"/>
      <c r="KG68" s="198"/>
      <c r="KH68" s="198"/>
      <c r="KI68" s="198"/>
      <c r="KJ68" s="198"/>
      <c r="KK68" s="198"/>
      <c r="KL68" s="198"/>
      <c r="KM68" s="198"/>
      <c r="KN68" s="198"/>
      <c r="KO68" s="198"/>
      <c r="KP68" s="198"/>
      <c r="KQ68" s="198"/>
      <c r="KR68" s="198"/>
      <c r="KS68" s="198"/>
      <c r="KT68" s="198"/>
      <c r="KU68" s="198"/>
      <c r="KV68" s="198"/>
      <c r="KW68" s="198"/>
      <c r="KX68" s="198"/>
      <c r="KY68" s="198"/>
      <c r="KZ68" s="198"/>
    </row>
    <row r="69" spans="2:312" x14ac:dyDescent="0.3">
      <c r="B69" s="198"/>
      <c r="C69" s="198"/>
      <c r="D69" s="198"/>
      <c r="E69" s="198"/>
      <c r="F69" s="198"/>
      <c r="G69" s="198"/>
      <c r="H69" s="198"/>
      <c r="I69" s="198"/>
      <c r="J69" s="198"/>
      <c r="K69" s="198"/>
      <c r="L69" s="198"/>
      <c r="M69" s="198"/>
      <c r="N69" s="198"/>
      <c r="O69" s="198"/>
      <c r="P69" s="198"/>
      <c r="Q69" s="202"/>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c r="IW69" s="198"/>
      <c r="IX69" s="198"/>
      <c r="IY69" s="198"/>
      <c r="IZ69" s="198"/>
      <c r="JA69" s="198"/>
      <c r="JB69" s="198"/>
      <c r="JC69" s="198"/>
      <c r="JD69" s="198"/>
      <c r="JE69" s="198"/>
      <c r="JF69" s="198"/>
      <c r="JG69" s="198"/>
      <c r="JH69" s="198"/>
      <c r="JI69" s="198"/>
      <c r="JJ69" s="198"/>
      <c r="JK69" s="198"/>
      <c r="JL69" s="198"/>
      <c r="JM69" s="198"/>
      <c r="JN69" s="198"/>
      <c r="JO69" s="198"/>
      <c r="JP69" s="198"/>
      <c r="JQ69" s="198"/>
      <c r="JR69" s="198"/>
      <c r="JS69" s="198"/>
      <c r="JT69" s="198"/>
      <c r="JU69" s="198"/>
      <c r="JV69" s="198"/>
      <c r="JW69" s="198"/>
      <c r="JX69" s="198"/>
      <c r="JY69" s="198"/>
      <c r="JZ69" s="198"/>
      <c r="KA69" s="198"/>
      <c r="KB69" s="198"/>
      <c r="KC69" s="198"/>
      <c r="KD69" s="198"/>
      <c r="KE69" s="198"/>
      <c r="KF69" s="198"/>
      <c r="KG69" s="198"/>
      <c r="KH69" s="198"/>
      <c r="KI69" s="198"/>
      <c r="KJ69" s="198"/>
      <c r="KK69" s="198"/>
      <c r="KL69" s="198"/>
      <c r="KM69" s="198"/>
      <c r="KN69" s="198"/>
      <c r="KO69" s="198"/>
      <c r="KP69" s="198"/>
      <c r="KQ69" s="198"/>
      <c r="KR69" s="198"/>
      <c r="KS69" s="198"/>
      <c r="KT69" s="198"/>
      <c r="KU69" s="198"/>
      <c r="KV69" s="198"/>
      <c r="KW69" s="198"/>
      <c r="KX69" s="198"/>
      <c r="KY69" s="198"/>
      <c r="KZ69" s="198"/>
    </row>
    <row r="70" spans="2:312" x14ac:dyDescent="0.3">
      <c r="B70" s="198"/>
      <c r="C70" s="198"/>
      <c r="D70" s="198"/>
      <c r="E70" s="198"/>
      <c r="F70" s="198"/>
      <c r="G70" s="198"/>
      <c r="H70" s="198"/>
      <c r="I70" s="198"/>
      <c r="J70" s="198"/>
      <c r="K70" s="198"/>
      <c r="L70" s="198"/>
      <c r="M70" s="198"/>
      <c r="N70" s="198"/>
      <c r="O70" s="198"/>
      <c r="P70" s="198"/>
      <c r="Q70" s="202"/>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c r="IW70" s="198"/>
      <c r="IX70" s="198"/>
      <c r="IY70" s="198"/>
      <c r="IZ70" s="198"/>
      <c r="JA70" s="198"/>
      <c r="JB70" s="198"/>
      <c r="JC70" s="198"/>
      <c r="JD70" s="198"/>
      <c r="JE70" s="198"/>
      <c r="JF70" s="198"/>
      <c r="JG70" s="198"/>
      <c r="JH70" s="198"/>
      <c r="JI70" s="198"/>
      <c r="JJ70" s="198"/>
      <c r="JK70" s="198"/>
      <c r="JL70" s="198"/>
      <c r="JM70" s="198"/>
      <c r="JN70" s="198"/>
      <c r="JO70" s="198"/>
      <c r="JP70" s="198"/>
      <c r="JQ70" s="198"/>
      <c r="JR70" s="198"/>
      <c r="JS70" s="198"/>
      <c r="JT70" s="198"/>
      <c r="JU70" s="198"/>
      <c r="JV70" s="198"/>
      <c r="JW70" s="198"/>
      <c r="JX70" s="198"/>
      <c r="JY70" s="198"/>
      <c r="JZ70" s="198"/>
      <c r="KA70" s="198"/>
      <c r="KB70" s="198"/>
      <c r="KC70" s="198"/>
      <c r="KD70" s="198"/>
      <c r="KE70" s="198"/>
      <c r="KF70" s="198"/>
      <c r="KG70" s="198"/>
      <c r="KH70" s="198"/>
      <c r="KI70" s="198"/>
      <c r="KJ70" s="198"/>
      <c r="KK70" s="198"/>
      <c r="KL70" s="198"/>
      <c r="KM70" s="198"/>
      <c r="KN70" s="198"/>
      <c r="KO70" s="198"/>
      <c r="KP70" s="198"/>
      <c r="KQ70" s="198"/>
      <c r="KR70" s="198"/>
      <c r="KS70" s="198"/>
      <c r="KT70" s="198"/>
      <c r="KU70" s="198"/>
      <c r="KV70" s="198"/>
      <c r="KW70" s="198"/>
      <c r="KX70" s="198"/>
      <c r="KY70" s="198"/>
      <c r="KZ70" s="198"/>
    </row>
    <row r="71" spans="2:312" x14ac:dyDescent="0.3">
      <c r="B71" s="198"/>
      <c r="C71" s="198"/>
      <c r="D71" s="198"/>
      <c r="E71" s="198"/>
      <c r="F71" s="198"/>
      <c r="G71" s="198"/>
      <c r="H71" s="198"/>
      <c r="I71" s="198"/>
      <c r="J71" s="198"/>
      <c r="K71" s="198"/>
      <c r="L71" s="198"/>
      <c r="M71" s="198"/>
      <c r="N71" s="198"/>
      <c r="O71" s="198"/>
      <c r="P71" s="198"/>
      <c r="Q71" s="202"/>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c r="IW71" s="198"/>
      <c r="IX71" s="198"/>
      <c r="IY71" s="198"/>
      <c r="IZ71" s="198"/>
      <c r="JA71" s="198"/>
      <c r="JB71" s="198"/>
      <c r="JC71" s="198"/>
      <c r="JD71" s="198"/>
      <c r="JE71" s="198"/>
      <c r="JF71" s="198"/>
      <c r="JG71" s="198"/>
      <c r="JH71" s="198"/>
      <c r="JI71" s="198"/>
      <c r="JJ71" s="198"/>
      <c r="JK71" s="198"/>
      <c r="JL71" s="198"/>
      <c r="JM71" s="198"/>
      <c r="JN71" s="198"/>
      <c r="JO71" s="198"/>
      <c r="JP71" s="198"/>
      <c r="JQ71" s="198"/>
      <c r="JR71" s="198"/>
      <c r="JS71" s="198"/>
      <c r="JT71" s="198"/>
      <c r="JU71" s="198"/>
      <c r="JV71" s="198"/>
      <c r="JW71" s="198"/>
      <c r="JX71" s="198"/>
      <c r="JY71" s="198"/>
      <c r="JZ71" s="198"/>
      <c r="KA71" s="198"/>
      <c r="KB71" s="198"/>
      <c r="KC71" s="198"/>
      <c r="KD71" s="198"/>
      <c r="KE71" s="198"/>
      <c r="KF71" s="198"/>
      <c r="KG71" s="198"/>
      <c r="KH71" s="198"/>
      <c r="KI71" s="198"/>
      <c r="KJ71" s="198"/>
      <c r="KK71" s="198"/>
      <c r="KL71" s="198"/>
      <c r="KM71" s="198"/>
      <c r="KN71" s="198"/>
      <c r="KO71" s="198"/>
      <c r="KP71" s="198"/>
      <c r="KQ71" s="198"/>
      <c r="KR71" s="198"/>
      <c r="KS71" s="198"/>
      <c r="KT71" s="198"/>
      <c r="KU71" s="198"/>
      <c r="KV71" s="198"/>
      <c r="KW71" s="198"/>
      <c r="KX71" s="198"/>
      <c r="KY71" s="198"/>
      <c r="KZ71" s="198"/>
    </row>
    <row r="72" spans="2:312" x14ac:dyDescent="0.3">
      <c r="B72" s="198"/>
      <c r="C72" s="198"/>
      <c r="D72" s="198"/>
      <c r="E72" s="198"/>
      <c r="F72" s="198"/>
      <c r="G72" s="198"/>
      <c r="H72" s="198"/>
      <c r="I72" s="198"/>
      <c r="J72" s="198"/>
      <c r="K72" s="198"/>
      <c r="L72" s="198"/>
      <c r="M72" s="198"/>
      <c r="N72" s="198"/>
      <c r="O72" s="198"/>
      <c r="P72" s="198"/>
      <c r="Q72" s="202"/>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c r="IW72" s="198"/>
      <c r="IX72" s="198"/>
      <c r="IY72" s="198"/>
      <c r="IZ72" s="198"/>
      <c r="JA72" s="198"/>
      <c r="JB72" s="198"/>
      <c r="JC72" s="198"/>
      <c r="JD72" s="198"/>
      <c r="JE72" s="198"/>
      <c r="JF72" s="198"/>
      <c r="JG72" s="198"/>
      <c r="JH72" s="198"/>
      <c r="JI72" s="198"/>
      <c r="JJ72" s="198"/>
      <c r="JK72" s="198"/>
      <c r="JL72" s="198"/>
      <c r="JM72" s="198"/>
      <c r="JN72" s="198"/>
      <c r="JO72" s="198"/>
      <c r="JP72" s="198"/>
      <c r="JQ72" s="198"/>
      <c r="JR72" s="198"/>
      <c r="JS72" s="198"/>
      <c r="JT72" s="198"/>
      <c r="JU72" s="198"/>
      <c r="JV72" s="198"/>
      <c r="JW72" s="198"/>
      <c r="JX72" s="198"/>
      <c r="JY72" s="198"/>
      <c r="JZ72" s="198"/>
      <c r="KA72" s="198"/>
      <c r="KB72" s="198"/>
      <c r="KC72" s="198"/>
      <c r="KD72" s="198"/>
      <c r="KE72" s="198"/>
      <c r="KF72" s="198"/>
      <c r="KG72" s="198"/>
      <c r="KH72" s="198"/>
      <c r="KI72" s="198"/>
      <c r="KJ72" s="198"/>
      <c r="KK72" s="198"/>
      <c r="KL72" s="198"/>
      <c r="KM72" s="198"/>
      <c r="KN72" s="198"/>
      <c r="KO72" s="198"/>
      <c r="KP72" s="198"/>
      <c r="KQ72" s="198"/>
      <c r="KR72" s="198"/>
      <c r="KS72" s="198"/>
      <c r="KT72" s="198"/>
      <c r="KU72" s="198"/>
      <c r="KV72" s="198"/>
      <c r="KW72" s="198"/>
      <c r="KX72" s="198"/>
      <c r="KY72" s="198"/>
      <c r="KZ72" s="198"/>
    </row>
    <row r="73" spans="2:312" x14ac:dyDescent="0.3">
      <c r="B73" s="198"/>
      <c r="C73" s="198"/>
      <c r="D73" s="198"/>
      <c r="E73" s="198"/>
      <c r="F73" s="198"/>
      <c r="G73" s="198"/>
      <c r="H73" s="198"/>
      <c r="I73" s="198"/>
      <c r="J73" s="198"/>
      <c r="K73" s="198"/>
      <c r="L73" s="198"/>
      <c r="M73" s="198"/>
      <c r="N73" s="198"/>
      <c r="O73" s="198"/>
      <c r="P73" s="198"/>
      <c r="Q73" s="202"/>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c r="IW73" s="198"/>
      <c r="IX73" s="198"/>
      <c r="IY73" s="198"/>
      <c r="IZ73" s="198"/>
      <c r="JA73" s="198"/>
      <c r="JB73" s="198"/>
      <c r="JC73" s="198"/>
      <c r="JD73" s="198"/>
      <c r="JE73" s="198"/>
      <c r="JF73" s="198"/>
      <c r="JG73" s="198"/>
      <c r="JH73" s="198"/>
      <c r="JI73" s="198"/>
      <c r="JJ73" s="198"/>
      <c r="JK73" s="198"/>
      <c r="JL73" s="198"/>
      <c r="JM73" s="198"/>
      <c r="JN73" s="198"/>
      <c r="JO73" s="198"/>
      <c r="JP73" s="198"/>
      <c r="JQ73" s="198"/>
      <c r="JR73" s="198"/>
      <c r="JS73" s="198"/>
      <c r="JT73" s="198"/>
      <c r="JU73" s="198"/>
      <c r="JV73" s="198"/>
      <c r="JW73" s="198"/>
      <c r="JX73" s="198"/>
      <c r="JY73" s="198"/>
      <c r="JZ73" s="198"/>
      <c r="KA73" s="198"/>
      <c r="KB73" s="198"/>
      <c r="KC73" s="198"/>
      <c r="KD73" s="198"/>
      <c r="KE73" s="198"/>
      <c r="KF73" s="198"/>
      <c r="KG73" s="198"/>
      <c r="KH73" s="198"/>
      <c r="KI73" s="198"/>
      <c r="KJ73" s="198"/>
      <c r="KK73" s="198"/>
      <c r="KL73" s="198"/>
      <c r="KM73" s="198"/>
      <c r="KN73" s="198"/>
      <c r="KO73" s="198"/>
      <c r="KP73" s="198"/>
      <c r="KQ73" s="198"/>
      <c r="KR73" s="198"/>
      <c r="KS73" s="198"/>
      <c r="KT73" s="198"/>
      <c r="KU73" s="198"/>
      <c r="KV73" s="198"/>
      <c r="KW73" s="198"/>
      <c r="KX73" s="198"/>
      <c r="KY73" s="198"/>
      <c r="KZ73" s="198"/>
    </row>
    <row r="74" spans="2:312" x14ac:dyDescent="0.3">
      <c r="B74" s="198"/>
      <c r="C74" s="198"/>
      <c r="D74" s="198"/>
      <c r="E74" s="198"/>
      <c r="F74" s="198"/>
      <c r="G74" s="198"/>
      <c r="H74" s="198"/>
      <c r="I74" s="198"/>
      <c r="J74" s="198"/>
      <c r="K74" s="198"/>
      <c r="L74" s="198"/>
      <c r="M74" s="198"/>
      <c r="N74" s="198"/>
      <c r="O74" s="198"/>
      <c r="P74" s="198"/>
      <c r="Q74" s="202"/>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c r="IW74" s="198"/>
      <c r="IX74" s="198"/>
      <c r="IY74" s="198"/>
      <c r="IZ74" s="198"/>
      <c r="JA74" s="198"/>
      <c r="JB74" s="198"/>
      <c r="JC74" s="198"/>
      <c r="JD74" s="198"/>
      <c r="JE74" s="198"/>
      <c r="JF74" s="198"/>
      <c r="JG74" s="198"/>
      <c r="JH74" s="198"/>
      <c r="JI74" s="198"/>
      <c r="JJ74" s="198"/>
      <c r="JK74" s="198"/>
      <c r="JL74" s="198"/>
      <c r="JM74" s="198"/>
      <c r="JN74" s="198"/>
      <c r="JO74" s="198"/>
      <c r="JP74" s="198"/>
      <c r="JQ74" s="198"/>
      <c r="JR74" s="198"/>
      <c r="JS74" s="198"/>
      <c r="JT74" s="198"/>
      <c r="JU74" s="198"/>
      <c r="JV74" s="198"/>
      <c r="JW74" s="198"/>
      <c r="JX74" s="198"/>
      <c r="JY74" s="198"/>
      <c r="JZ74" s="198"/>
      <c r="KA74" s="198"/>
      <c r="KB74" s="198"/>
      <c r="KC74" s="198"/>
      <c r="KD74" s="198"/>
      <c r="KE74" s="198"/>
      <c r="KF74" s="198"/>
      <c r="KG74" s="198"/>
      <c r="KH74" s="198"/>
      <c r="KI74" s="198"/>
      <c r="KJ74" s="198"/>
      <c r="KK74" s="198"/>
      <c r="KL74" s="198"/>
      <c r="KM74" s="198"/>
      <c r="KN74" s="198"/>
      <c r="KO74" s="198"/>
      <c r="KP74" s="198"/>
      <c r="KQ74" s="198"/>
      <c r="KR74" s="198"/>
      <c r="KS74" s="198"/>
      <c r="KT74" s="198"/>
      <c r="KU74" s="198"/>
      <c r="KV74" s="198"/>
      <c r="KW74" s="198"/>
      <c r="KX74" s="198"/>
      <c r="KY74" s="198"/>
      <c r="KZ74" s="198"/>
    </row>
    <row r="75" spans="2:312" x14ac:dyDescent="0.3">
      <c r="B75" s="198"/>
      <c r="C75" s="198"/>
      <c r="D75" s="198"/>
      <c r="E75" s="198"/>
      <c r="F75" s="198"/>
      <c r="G75" s="198"/>
      <c r="H75" s="198"/>
      <c r="I75" s="198"/>
      <c r="J75" s="198"/>
      <c r="K75" s="198"/>
      <c r="L75" s="198"/>
      <c r="M75" s="198"/>
      <c r="N75" s="198"/>
      <c r="O75" s="198"/>
      <c r="P75" s="198"/>
      <c r="Q75" s="202"/>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c r="IW75" s="198"/>
      <c r="IX75" s="198"/>
      <c r="IY75" s="198"/>
      <c r="IZ75" s="198"/>
      <c r="JA75" s="198"/>
      <c r="JB75" s="198"/>
      <c r="JC75" s="198"/>
      <c r="JD75" s="198"/>
      <c r="JE75" s="198"/>
      <c r="JF75" s="198"/>
      <c r="JG75" s="198"/>
      <c r="JH75" s="198"/>
      <c r="JI75" s="198"/>
      <c r="JJ75" s="198"/>
      <c r="JK75" s="198"/>
      <c r="JL75" s="198"/>
      <c r="JM75" s="198"/>
      <c r="JN75" s="198"/>
      <c r="JO75" s="198"/>
      <c r="JP75" s="198"/>
      <c r="JQ75" s="198"/>
      <c r="JR75" s="198"/>
      <c r="JS75" s="198"/>
      <c r="JT75" s="198"/>
      <c r="JU75" s="198"/>
      <c r="JV75" s="198"/>
      <c r="JW75" s="198"/>
      <c r="JX75" s="198"/>
      <c r="JY75" s="198"/>
      <c r="JZ75" s="198"/>
      <c r="KA75" s="198"/>
      <c r="KB75" s="198"/>
      <c r="KC75" s="198"/>
      <c r="KD75" s="198"/>
      <c r="KE75" s="198"/>
      <c r="KF75" s="198"/>
      <c r="KG75" s="198"/>
      <c r="KH75" s="198"/>
      <c r="KI75" s="198"/>
      <c r="KJ75" s="198"/>
      <c r="KK75" s="198"/>
      <c r="KL75" s="198"/>
      <c r="KM75" s="198"/>
      <c r="KN75" s="198"/>
      <c r="KO75" s="198"/>
      <c r="KP75" s="198"/>
      <c r="KQ75" s="198"/>
      <c r="KR75" s="198"/>
      <c r="KS75" s="198"/>
      <c r="KT75" s="198"/>
      <c r="KU75" s="198"/>
      <c r="KV75" s="198"/>
      <c r="KW75" s="198"/>
      <c r="KX75" s="198"/>
      <c r="KY75" s="198"/>
      <c r="KZ75" s="198"/>
    </row>
    <row r="76" spans="2:312" x14ac:dyDescent="0.3">
      <c r="B76" s="198"/>
      <c r="C76" s="198"/>
      <c r="D76" s="198"/>
      <c r="E76" s="198"/>
      <c r="F76" s="198"/>
      <c r="G76" s="198"/>
      <c r="H76" s="198"/>
      <c r="I76" s="198"/>
      <c r="J76" s="198"/>
      <c r="K76" s="198"/>
      <c r="L76" s="198"/>
      <c r="M76" s="198"/>
      <c r="N76" s="198"/>
      <c r="O76" s="198"/>
      <c r="P76" s="198"/>
      <c r="Q76" s="202"/>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c r="IW76" s="198"/>
      <c r="IX76" s="198"/>
      <c r="IY76" s="198"/>
      <c r="IZ76" s="198"/>
      <c r="JA76" s="198"/>
      <c r="JB76" s="198"/>
      <c r="JC76" s="198"/>
      <c r="JD76" s="198"/>
      <c r="JE76" s="198"/>
      <c r="JF76" s="198"/>
      <c r="JG76" s="198"/>
      <c r="JH76" s="198"/>
      <c r="JI76" s="198"/>
      <c r="JJ76" s="198"/>
      <c r="JK76" s="198"/>
      <c r="JL76" s="198"/>
      <c r="JM76" s="198"/>
      <c r="JN76" s="198"/>
      <c r="JO76" s="198"/>
      <c r="JP76" s="198"/>
      <c r="JQ76" s="198"/>
      <c r="JR76" s="198"/>
      <c r="JS76" s="198"/>
      <c r="JT76" s="198"/>
      <c r="JU76" s="198"/>
      <c r="JV76" s="198"/>
      <c r="JW76" s="198"/>
      <c r="JX76" s="198"/>
      <c r="JY76" s="198"/>
      <c r="JZ76" s="198"/>
      <c r="KA76" s="198"/>
      <c r="KB76" s="198"/>
      <c r="KC76" s="198"/>
      <c r="KD76" s="198"/>
      <c r="KE76" s="198"/>
      <c r="KF76" s="198"/>
      <c r="KG76" s="198"/>
      <c r="KH76" s="198"/>
      <c r="KI76" s="198"/>
      <c r="KJ76" s="198"/>
      <c r="KK76" s="198"/>
      <c r="KL76" s="198"/>
      <c r="KM76" s="198"/>
      <c r="KN76" s="198"/>
      <c r="KO76" s="198"/>
      <c r="KP76" s="198"/>
      <c r="KQ76" s="198"/>
      <c r="KR76" s="198"/>
      <c r="KS76" s="198"/>
      <c r="KT76" s="198"/>
      <c r="KU76" s="198"/>
      <c r="KV76" s="198"/>
      <c r="KW76" s="198"/>
      <c r="KX76" s="198"/>
      <c r="KY76" s="198"/>
      <c r="KZ76" s="198"/>
    </row>
    <row r="77" spans="2:312" x14ac:dyDescent="0.3">
      <c r="B77" s="198"/>
      <c r="C77" s="198"/>
      <c r="D77" s="198"/>
      <c r="E77" s="198"/>
      <c r="F77" s="198"/>
      <c r="G77" s="198"/>
      <c r="H77" s="198"/>
      <c r="I77" s="198"/>
      <c r="J77" s="198"/>
      <c r="K77" s="198"/>
      <c r="L77" s="198"/>
      <c r="M77" s="198"/>
      <c r="N77" s="198"/>
      <c r="O77" s="198"/>
      <c r="P77" s="198"/>
      <c r="Q77" s="202"/>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c r="IW77" s="198"/>
      <c r="IX77" s="198"/>
      <c r="IY77" s="198"/>
      <c r="IZ77" s="198"/>
      <c r="JA77" s="198"/>
      <c r="JB77" s="198"/>
      <c r="JC77" s="198"/>
      <c r="JD77" s="198"/>
      <c r="JE77" s="198"/>
      <c r="JF77" s="198"/>
      <c r="JG77" s="198"/>
      <c r="JH77" s="198"/>
      <c r="JI77" s="198"/>
      <c r="JJ77" s="198"/>
      <c r="JK77" s="198"/>
      <c r="JL77" s="198"/>
      <c r="JM77" s="198"/>
      <c r="JN77" s="198"/>
      <c r="JO77" s="198"/>
      <c r="JP77" s="198"/>
      <c r="JQ77" s="198"/>
      <c r="JR77" s="198"/>
      <c r="JS77" s="198"/>
      <c r="JT77" s="198"/>
      <c r="JU77" s="198"/>
      <c r="JV77" s="198"/>
      <c r="JW77" s="198"/>
      <c r="JX77" s="198"/>
      <c r="JY77" s="198"/>
      <c r="JZ77" s="198"/>
      <c r="KA77" s="198"/>
      <c r="KB77" s="198"/>
      <c r="KC77" s="198"/>
      <c r="KD77" s="198"/>
      <c r="KE77" s="198"/>
      <c r="KF77" s="198"/>
      <c r="KG77" s="198"/>
      <c r="KH77" s="198"/>
      <c r="KI77" s="198"/>
      <c r="KJ77" s="198"/>
      <c r="KK77" s="198"/>
      <c r="KL77" s="198"/>
      <c r="KM77" s="198"/>
      <c r="KN77" s="198"/>
      <c r="KO77" s="198"/>
      <c r="KP77" s="198"/>
      <c r="KQ77" s="198"/>
      <c r="KR77" s="198"/>
      <c r="KS77" s="198"/>
      <c r="KT77" s="198"/>
      <c r="KU77" s="198"/>
      <c r="KV77" s="198"/>
      <c r="KW77" s="198"/>
      <c r="KX77" s="198"/>
      <c r="KY77" s="198"/>
      <c r="KZ77" s="198"/>
    </row>
    <row r="78" spans="2:312" x14ac:dyDescent="0.3">
      <c r="B78" s="198"/>
      <c r="C78" s="198"/>
      <c r="D78" s="198"/>
      <c r="E78" s="198"/>
      <c r="F78" s="198"/>
      <c r="G78" s="198"/>
      <c r="H78" s="198"/>
      <c r="I78" s="198"/>
      <c r="J78" s="198"/>
      <c r="K78" s="198"/>
      <c r="L78" s="198"/>
      <c r="M78" s="198"/>
      <c r="N78" s="198"/>
      <c r="O78" s="198"/>
      <c r="P78" s="198"/>
      <c r="Q78" s="202"/>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c r="IW78" s="198"/>
      <c r="IX78" s="198"/>
      <c r="IY78" s="198"/>
      <c r="IZ78" s="198"/>
      <c r="JA78" s="198"/>
      <c r="JB78" s="198"/>
      <c r="JC78" s="198"/>
      <c r="JD78" s="198"/>
      <c r="JE78" s="198"/>
      <c r="JF78" s="198"/>
      <c r="JG78" s="198"/>
      <c r="JH78" s="198"/>
      <c r="JI78" s="198"/>
      <c r="JJ78" s="198"/>
      <c r="JK78" s="198"/>
      <c r="JL78" s="198"/>
      <c r="JM78" s="198"/>
      <c r="JN78" s="198"/>
      <c r="JO78" s="198"/>
      <c r="JP78" s="198"/>
      <c r="JQ78" s="198"/>
      <c r="JR78" s="198"/>
      <c r="JS78" s="198"/>
      <c r="JT78" s="198"/>
      <c r="JU78" s="198"/>
      <c r="JV78" s="198"/>
      <c r="JW78" s="198"/>
      <c r="JX78" s="198"/>
      <c r="JY78" s="198"/>
      <c r="JZ78" s="198"/>
      <c r="KA78" s="198"/>
      <c r="KB78" s="198"/>
      <c r="KC78" s="198"/>
      <c r="KD78" s="198"/>
      <c r="KE78" s="198"/>
      <c r="KF78" s="198"/>
      <c r="KG78" s="198"/>
      <c r="KH78" s="198"/>
      <c r="KI78" s="198"/>
      <c r="KJ78" s="198"/>
      <c r="KK78" s="198"/>
      <c r="KL78" s="198"/>
      <c r="KM78" s="198"/>
      <c r="KN78" s="198"/>
      <c r="KO78" s="198"/>
      <c r="KP78" s="198"/>
      <c r="KQ78" s="198"/>
      <c r="KR78" s="198"/>
      <c r="KS78" s="198"/>
      <c r="KT78" s="198"/>
      <c r="KU78" s="198"/>
      <c r="KV78" s="198"/>
      <c r="KW78" s="198"/>
      <c r="KX78" s="198"/>
      <c r="KY78" s="198"/>
      <c r="KZ78" s="198"/>
    </row>
    <row r="79" spans="2:312" x14ac:dyDescent="0.3">
      <c r="B79" s="198"/>
      <c r="C79" s="198"/>
      <c r="D79" s="198"/>
      <c r="E79" s="198"/>
      <c r="F79" s="198"/>
      <c r="G79" s="198"/>
      <c r="H79" s="198"/>
      <c r="I79" s="198"/>
      <c r="J79" s="198"/>
      <c r="K79" s="198"/>
      <c r="L79" s="198"/>
      <c r="M79" s="198"/>
      <c r="N79" s="198"/>
      <c r="O79" s="198"/>
      <c r="P79" s="198"/>
      <c r="Q79" s="202"/>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c r="IW79" s="198"/>
      <c r="IX79" s="198"/>
      <c r="IY79" s="198"/>
      <c r="IZ79" s="198"/>
      <c r="JA79" s="198"/>
      <c r="JB79" s="198"/>
      <c r="JC79" s="198"/>
      <c r="JD79" s="198"/>
      <c r="JE79" s="198"/>
      <c r="JF79" s="198"/>
      <c r="JG79" s="198"/>
      <c r="JH79" s="198"/>
      <c r="JI79" s="198"/>
      <c r="JJ79" s="198"/>
      <c r="JK79" s="198"/>
      <c r="JL79" s="198"/>
      <c r="JM79" s="198"/>
      <c r="JN79" s="198"/>
      <c r="JO79" s="198"/>
      <c r="JP79" s="198"/>
      <c r="JQ79" s="198"/>
      <c r="JR79" s="198"/>
      <c r="JS79" s="198"/>
      <c r="JT79" s="198"/>
      <c r="JU79" s="198"/>
      <c r="JV79" s="198"/>
      <c r="JW79" s="198"/>
      <c r="JX79" s="198"/>
      <c r="JY79" s="198"/>
      <c r="JZ79" s="198"/>
      <c r="KA79" s="198"/>
      <c r="KB79" s="198"/>
      <c r="KC79" s="198"/>
      <c r="KD79" s="198"/>
      <c r="KE79" s="198"/>
      <c r="KF79" s="198"/>
      <c r="KG79" s="198"/>
      <c r="KH79" s="198"/>
      <c r="KI79" s="198"/>
      <c r="KJ79" s="198"/>
      <c r="KK79" s="198"/>
      <c r="KL79" s="198"/>
      <c r="KM79" s="198"/>
      <c r="KN79" s="198"/>
      <c r="KO79" s="198"/>
      <c r="KP79" s="198"/>
      <c r="KQ79" s="198"/>
      <c r="KR79" s="198"/>
      <c r="KS79" s="198"/>
      <c r="KT79" s="198"/>
      <c r="KU79" s="198"/>
      <c r="KV79" s="198"/>
      <c r="KW79" s="198"/>
      <c r="KX79" s="198"/>
      <c r="KY79" s="198"/>
      <c r="KZ79" s="198"/>
    </row>
    <row r="80" spans="2:312" x14ac:dyDescent="0.3">
      <c r="B80" s="198"/>
      <c r="C80" s="198"/>
      <c r="D80" s="198"/>
      <c r="E80" s="198"/>
      <c r="F80" s="198"/>
      <c r="G80" s="198"/>
      <c r="H80" s="198"/>
      <c r="I80" s="198"/>
      <c r="J80" s="198"/>
      <c r="K80" s="198"/>
      <c r="L80" s="198"/>
      <c r="M80" s="198"/>
      <c r="N80" s="198"/>
      <c r="O80" s="198"/>
      <c r="P80" s="198"/>
      <c r="Q80" s="202"/>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c r="IW80" s="198"/>
      <c r="IX80" s="198"/>
      <c r="IY80" s="198"/>
      <c r="IZ80" s="198"/>
      <c r="JA80" s="198"/>
      <c r="JB80" s="198"/>
      <c r="JC80" s="198"/>
      <c r="JD80" s="198"/>
      <c r="JE80" s="198"/>
      <c r="JF80" s="198"/>
      <c r="JG80" s="198"/>
      <c r="JH80" s="198"/>
      <c r="JI80" s="198"/>
      <c r="JJ80" s="198"/>
      <c r="JK80" s="198"/>
      <c r="JL80" s="198"/>
      <c r="JM80" s="198"/>
      <c r="JN80" s="198"/>
      <c r="JO80" s="198"/>
      <c r="JP80" s="198"/>
      <c r="JQ80" s="198"/>
      <c r="JR80" s="198"/>
      <c r="JS80" s="198"/>
      <c r="JT80" s="198"/>
      <c r="JU80" s="198"/>
      <c r="JV80" s="198"/>
      <c r="JW80" s="198"/>
      <c r="JX80" s="198"/>
      <c r="JY80" s="198"/>
      <c r="JZ80" s="198"/>
      <c r="KA80" s="198"/>
      <c r="KB80" s="198"/>
      <c r="KC80" s="198"/>
      <c r="KD80" s="198"/>
      <c r="KE80" s="198"/>
      <c r="KF80" s="198"/>
      <c r="KG80" s="198"/>
      <c r="KH80" s="198"/>
      <c r="KI80" s="198"/>
      <c r="KJ80" s="198"/>
      <c r="KK80" s="198"/>
      <c r="KL80" s="198"/>
      <c r="KM80" s="198"/>
      <c r="KN80" s="198"/>
      <c r="KO80" s="198"/>
      <c r="KP80" s="198"/>
      <c r="KQ80" s="198"/>
      <c r="KR80" s="198"/>
      <c r="KS80" s="198"/>
      <c r="KT80" s="198"/>
      <c r="KU80" s="198"/>
      <c r="KV80" s="198"/>
      <c r="KW80" s="198"/>
      <c r="KX80" s="198"/>
      <c r="KY80" s="198"/>
      <c r="KZ80" s="198"/>
    </row>
    <row r="81" spans="2:312" x14ac:dyDescent="0.3">
      <c r="B81" s="198"/>
      <c r="C81" s="198"/>
      <c r="D81" s="198"/>
      <c r="E81" s="198"/>
      <c r="F81" s="198"/>
      <c r="G81" s="198"/>
      <c r="H81" s="198"/>
      <c r="I81" s="198"/>
      <c r="J81" s="198"/>
      <c r="K81" s="198"/>
      <c r="L81" s="198"/>
      <c r="M81" s="198"/>
      <c r="N81" s="198"/>
      <c r="O81" s="198"/>
      <c r="P81" s="198"/>
      <c r="Q81" s="202"/>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c r="IW81" s="198"/>
      <c r="IX81" s="198"/>
      <c r="IY81" s="198"/>
      <c r="IZ81" s="198"/>
      <c r="JA81" s="198"/>
      <c r="JB81" s="198"/>
      <c r="JC81" s="198"/>
      <c r="JD81" s="198"/>
      <c r="JE81" s="198"/>
      <c r="JF81" s="198"/>
      <c r="JG81" s="198"/>
      <c r="JH81" s="198"/>
      <c r="JI81" s="198"/>
      <c r="JJ81" s="198"/>
      <c r="JK81" s="198"/>
      <c r="JL81" s="198"/>
      <c r="JM81" s="198"/>
      <c r="JN81" s="198"/>
      <c r="JO81" s="198"/>
      <c r="JP81" s="198"/>
      <c r="JQ81" s="198"/>
      <c r="JR81" s="198"/>
      <c r="JS81" s="198"/>
      <c r="JT81" s="198"/>
      <c r="JU81" s="198"/>
      <c r="JV81" s="198"/>
      <c r="JW81" s="198"/>
      <c r="JX81" s="198"/>
      <c r="JY81" s="198"/>
      <c r="JZ81" s="198"/>
      <c r="KA81" s="198"/>
      <c r="KB81" s="198"/>
      <c r="KC81" s="198"/>
      <c r="KD81" s="198"/>
      <c r="KE81" s="198"/>
      <c r="KF81" s="198"/>
      <c r="KG81" s="198"/>
      <c r="KH81" s="198"/>
      <c r="KI81" s="198"/>
      <c r="KJ81" s="198"/>
      <c r="KK81" s="198"/>
      <c r="KL81" s="198"/>
      <c r="KM81" s="198"/>
      <c r="KN81" s="198"/>
      <c r="KO81" s="198"/>
      <c r="KP81" s="198"/>
      <c r="KQ81" s="198"/>
      <c r="KR81" s="198"/>
      <c r="KS81" s="198"/>
      <c r="KT81" s="198"/>
      <c r="KU81" s="198"/>
      <c r="KV81" s="198"/>
      <c r="KW81" s="198"/>
      <c r="KX81" s="198"/>
      <c r="KY81" s="198"/>
      <c r="KZ81" s="198"/>
    </row>
    <row r="82" spans="2:312" x14ac:dyDescent="0.3">
      <c r="B82" s="198"/>
      <c r="C82" s="198"/>
      <c r="D82" s="198"/>
      <c r="E82" s="198"/>
      <c r="F82" s="198"/>
      <c r="G82" s="198"/>
      <c r="H82" s="198"/>
      <c r="I82" s="198"/>
      <c r="J82" s="198"/>
      <c r="K82" s="198"/>
      <c r="L82" s="198"/>
      <c r="M82" s="198"/>
      <c r="N82" s="198"/>
      <c r="O82" s="198"/>
      <c r="P82" s="198"/>
      <c r="Q82" s="202"/>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c r="IW82" s="198"/>
      <c r="IX82" s="198"/>
      <c r="IY82" s="198"/>
      <c r="IZ82" s="198"/>
      <c r="JA82" s="198"/>
      <c r="JB82" s="198"/>
      <c r="JC82" s="198"/>
      <c r="JD82" s="198"/>
      <c r="JE82" s="198"/>
      <c r="JF82" s="198"/>
      <c r="JG82" s="198"/>
      <c r="JH82" s="198"/>
      <c r="JI82" s="198"/>
      <c r="JJ82" s="198"/>
      <c r="JK82" s="198"/>
      <c r="JL82" s="198"/>
      <c r="JM82" s="198"/>
      <c r="JN82" s="198"/>
      <c r="JO82" s="198"/>
      <c r="JP82" s="198"/>
      <c r="JQ82" s="198"/>
      <c r="JR82" s="198"/>
      <c r="JS82" s="198"/>
      <c r="JT82" s="198"/>
      <c r="JU82" s="198"/>
      <c r="JV82" s="198"/>
      <c r="JW82" s="198"/>
      <c r="JX82" s="198"/>
      <c r="JY82" s="198"/>
      <c r="JZ82" s="198"/>
      <c r="KA82" s="198"/>
      <c r="KB82" s="198"/>
      <c r="KC82" s="198"/>
      <c r="KD82" s="198"/>
      <c r="KE82" s="198"/>
      <c r="KF82" s="198"/>
      <c r="KG82" s="198"/>
      <c r="KH82" s="198"/>
      <c r="KI82" s="198"/>
      <c r="KJ82" s="198"/>
      <c r="KK82" s="198"/>
      <c r="KL82" s="198"/>
      <c r="KM82" s="198"/>
      <c r="KN82" s="198"/>
      <c r="KO82" s="198"/>
      <c r="KP82" s="198"/>
      <c r="KQ82" s="198"/>
      <c r="KR82" s="198"/>
      <c r="KS82" s="198"/>
      <c r="KT82" s="198"/>
      <c r="KU82" s="198"/>
      <c r="KV82" s="198"/>
      <c r="KW82" s="198"/>
      <c r="KX82" s="198"/>
      <c r="KY82" s="198"/>
      <c r="KZ82" s="198"/>
    </row>
    <row r="83" spans="2:312" x14ac:dyDescent="0.3">
      <c r="B83" s="198"/>
      <c r="C83" s="198"/>
      <c r="D83" s="198"/>
      <c r="E83" s="198"/>
      <c r="F83" s="198"/>
      <c r="G83" s="198"/>
      <c r="H83" s="198"/>
      <c r="I83" s="198"/>
      <c r="J83" s="198"/>
      <c r="K83" s="198"/>
      <c r="L83" s="198"/>
      <c r="M83" s="198"/>
      <c r="N83" s="198"/>
      <c r="O83" s="198"/>
      <c r="P83" s="198"/>
      <c r="Q83" s="202"/>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c r="IW83" s="198"/>
      <c r="IX83" s="198"/>
      <c r="IY83" s="198"/>
      <c r="IZ83" s="198"/>
      <c r="JA83" s="198"/>
      <c r="JB83" s="198"/>
      <c r="JC83" s="198"/>
      <c r="JD83" s="198"/>
      <c r="JE83" s="198"/>
      <c r="JF83" s="198"/>
      <c r="JG83" s="198"/>
      <c r="JH83" s="198"/>
      <c r="JI83" s="198"/>
      <c r="JJ83" s="198"/>
      <c r="JK83" s="198"/>
      <c r="JL83" s="198"/>
      <c r="JM83" s="198"/>
      <c r="JN83" s="198"/>
      <c r="JO83" s="198"/>
      <c r="JP83" s="198"/>
      <c r="JQ83" s="198"/>
      <c r="JR83" s="198"/>
      <c r="JS83" s="198"/>
      <c r="JT83" s="198"/>
      <c r="JU83" s="198"/>
      <c r="JV83" s="198"/>
      <c r="JW83" s="198"/>
      <c r="JX83" s="198"/>
      <c r="JY83" s="198"/>
      <c r="JZ83" s="198"/>
      <c r="KA83" s="198"/>
      <c r="KB83" s="198"/>
      <c r="KC83" s="198"/>
      <c r="KD83" s="198"/>
      <c r="KE83" s="198"/>
      <c r="KF83" s="198"/>
      <c r="KG83" s="198"/>
      <c r="KH83" s="198"/>
      <c r="KI83" s="198"/>
      <c r="KJ83" s="198"/>
      <c r="KK83" s="198"/>
      <c r="KL83" s="198"/>
      <c r="KM83" s="198"/>
      <c r="KN83" s="198"/>
      <c r="KO83" s="198"/>
      <c r="KP83" s="198"/>
      <c r="KQ83" s="198"/>
      <c r="KR83" s="198"/>
      <c r="KS83" s="198"/>
      <c r="KT83" s="198"/>
      <c r="KU83" s="198"/>
      <c r="KV83" s="198"/>
      <c r="KW83" s="198"/>
      <c r="KX83" s="198"/>
      <c r="KY83" s="198"/>
      <c r="KZ83" s="198"/>
    </row>
    <row r="84" spans="2:312" x14ac:dyDescent="0.3">
      <c r="B84" s="198"/>
      <c r="C84" s="198"/>
      <c r="D84" s="198"/>
      <c r="E84" s="198"/>
      <c r="F84" s="198"/>
      <c r="G84" s="198"/>
      <c r="H84" s="198"/>
      <c r="I84" s="198"/>
      <c r="J84" s="198"/>
      <c r="K84" s="198"/>
      <c r="L84" s="198"/>
      <c r="M84" s="198"/>
      <c r="N84" s="198"/>
      <c r="O84" s="198"/>
      <c r="P84" s="198"/>
      <c r="Q84" s="202"/>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c r="IW84" s="198"/>
      <c r="IX84" s="198"/>
      <c r="IY84" s="198"/>
      <c r="IZ84" s="198"/>
      <c r="JA84" s="198"/>
      <c r="JB84" s="198"/>
      <c r="JC84" s="198"/>
      <c r="JD84" s="198"/>
      <c r="JE84" s="198"/>
      <c r="JF84" s="198"/>
      <c r="JG84" s="198"/>
      <c r="JH84" s="198"/>
      <c r="JI84" s="198"/>
      <c r="JJ84" s="198"/>
      <c r="JK84" s="198"/>
      <c r="JL84" s="198"/>
      <c r="JM84" s="198"/>
      <c r="JN84" s="198"/>
      <c r="JO84" s="198"/>
      <c r="JP84" s="198"/>
      <c r="JQ84" s="198"/>
      <c r="JR84" s="198"/>
      <c r="JS84" s="198"/>
      <c r="JT84" s="198"/>
      <c r="JU84" s="198"/>
      <c r="JV84" s="198"/>
      <c r="JW84" s="198"/>
      <c r="JX84" s="198"/>
      <c r="JY84" s="198"/>
      <c r="JZ84" s="198"/>
      <c r="KA84" s="198"/>
      <c r="KB84" s="198"/>
      <c r="KC84" s="198"/>
      <c r="KD84" s="198"/>
      <c r="KE84" s="198"/>
      <c r="KF84" s="198"/>
      <c r="KG84" s="198"/>
      <c r="KH84" s="198"/>
      <c r="KI84" s="198"/>
      <c r="KJ84" s="198"/>
      <c r="KK84" s="198"/>
      <c r="KL84" s="198"/>
      <c r="KM84" s="198"/>
      <c r="KN84" s="198"/>
      <c r="KO84" s="198"/>
      <c r="KP84" s="198"/>
      <c r="KQ84" s="198"/>
      <c r="KR84" s="198"/>
      <c r="KS84" s="198"/>
      <c r="KT84" s="198"/>
      <c r="KU84" s="198"/>
      <c r="KV84" s="198"/>
      <c r="KW84" s="198"/>
      <c r="KX84" s="198"/>
      <c r="KY84" s="198"/>
      <c r="KZ84" s="198"/>
    </row>
    <row r="85" spans="2:312" x14ac:dyDescent="0.3">
      <c r="B85" s="198"/>
      <c r="C85" s="198"/>
      <c r="D85" s="198"/>
      <c r="E85" s="198"/>
      <c r="F85" s="198"/>
      <c r="G85" s="198"/>
      <c r="H85" s="198"/>
      <c r="I85" s="198"/>
      <c r="J85" s="198"/>
      <c r="K85" s="198"/>
      <c r="L85" s="198"/>
      <c r="M85" s="198"/>
      <c r="N85" s="198"/>
      <c r="O85" s="198"/>
      <c r="P85" s="198"/>
      <c r="Q85" s="202"/>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c r="IW85" s="198"/>
      <c r="IX85" s="198"/>
      <c r="IY85" s="198"/>
      <c r="IZ85" s="198"/>
      <c r="JA85" s="198"/>
      <c r="JB85" s="198"/>
      <c r="JC85" s="198"/>
      <c r="JD85" s="198"/>
      <c r="JE85" s="198"/>
      <c r="JF85" s="198"/>
      <c r="JG85" s="198"/>
      <c r="JH85" s="198"/>
      <c r="JI85" s="198"/>
      <c r="JJ85" s="198"/>
      <c r="JK85" s="198"/>
      <c r="JL85" s="198"/>
      <c r="JM85" s="198"/>
      <c r="JN85" s="198"/>
      <c r="JO85" s="198"/>
      <c r="JP85" s="198"/>
      <c r="JQ85" s="198"/>
      <c r="JR85" s="198"/>
      <c r="JS85" s="198"/>
      <c r="JT85" s="198"/>
      <c r="JU85" s="198"/>
      <c r="JV85" s="198"/>
      <c r="JW85" s="198"/>
      <c r="JX85" s="198"/>
      <c r="JY85" s="198"/>
      <c r="JZ85" s="198"/>
      <c r="KA85" s="198"/>
      <c r="KB85" s="198"/>
      <c r="KC85" s="198"/>
      <c r="KD85" s="198"/>
      <c r="KE85" s="198"/>
      <c r="KF85" s="198"/>
      <c r="KG85" s="198"/>
      <c r="KH85" s="198"/>
      <c r="KI85" s="198"/>
      <c r="KJ85" s="198"/>
      <c r="KK85" s="198"/>
      <c r="KL85" s="198"/>
      <c r="KM85" s="198"/>
      <c r="KN85" s="198"/>
      <c r="KO85" s="198"/>
      <c r="KP85" s="198"/>
      <c r="KQ85" s="198"/>
      <c r="KR85" s="198"/>
      <c r="KS85" s="198"/>
      <c r="KT85" s="198"/>
      <c r="KU85" s="198"/>
      <c r="KV85" s="198"/>
      <c r="KW85" s="198"/>
      <c r="KX85" s="198"/>
      <c r="KY85" s="198"/>
      <c r="KZ85" s="198"/>
    </row>
    <row r="86" spans="2:312" x14ac:dyDescent="0.3">
      <c r="B86" s="198"/>
      <c r="C86" s="198"/>
      <c r="D86" s="198"/>
      <c r="E86" s="198"/>
      <c r="F86" s="198"/>
      <c r="G86" s="198"/>
      <c r="H86" s="198"/>
      <c r="I86" s="198"/>
      <c r="J86" s="198"/>
      <c r="K86" s="198"/>
      <c r="L86" s="198"/>
      <c r="M86" s="198"/>
      <c r="N86" s="198"/>
      <c r="O86" s="198"/>
      <c r="P86" s="198"/>
      <c r="Q86" s="202"/>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c r="IW86" s="198"/>
      <c r="IX86" s="198"/>
      <c r="IY86" s="198"/>
      <c r="IZ86" s="198"/>
      <c r="JA86" s="198"/>
      <c r="JB86" s="198"/>
      <c r="JC86" s="198"/>
      <c r="JD86" s="198"/>
      <c r="JE86" s="198"/>
      <c r="JF86" s="198"/>
      <c r="JG86" s="198"/>
      <c r="JH86" s="198"/>
      <c r="JI86" s="198"/>
      <c r="JJ86" s="198"/>
      <c r="JK86" s="198"/>
      <c r="JL86" s="198"/>
      <c r="JM86" s="198"/>
      <c r="JN86" s="198"/>
      <c r="JO86" s="198"/>
      <c r="JP86" s="198"/>
      <c r="JQ86" s="198"/>
      <c r="JR86" s="198"/>
      <c r="JS86" s="198"/>
      <c r="JT86" s="198"/>
      <c r="JU86" s="198"/>
      <c r="JV86" s="198"/>
      <c r="JW86" s="198"/>
      <c r="JX86" s="198"/>
      <c r="JY86" s="198"/>
      <c r="JZ86" s="198"/>
      <c r="KA86" s="198"/>
      <c r="KB86" s="198"/>
      <c r="KC86" s="198"/>
      <c r="KD86" s="198"/>
      <c r="KE86" s="198"/>
      <c r="KF86" s="198"/>
      <c r="KG86" s="198"/>
      <c r="KH86" s="198"/>
      <c r="KI86" s="198"/>
      <c r="KJ86" s="198"/>
      <c r="KK86" s="198"/>
      <c r="KL86" s="198"/>
      <c r="KM86" s="198"/>
      <c r="KN86" s="198"/>
      <c r="KO86" s="198"/>
      <c r="KP86" s="198"/>
      <c r="KQ86" s="198"/>
      <c r="KR86" s="198"/>
      <c r="KS86" s="198"/>
      <c r="KT86" s="198"/>
      <c r="KU86" s="198"/>
      <c r="KV86" s="198"/>
      <c r="KW86" s="198"/>
      <c r="KX86" s="198"/>
      <c r="KY86" s="198"/>
      <c r="KZ86" s="198"/>
    </row>
    <row r="87" spans="2:312" x14ac:dyDescent="0.3">
      <c r="B87" s="198"/>
      <c r="C87" s="198"/>
      <c r="D87" s="198"/>
      <c r="E87" s="198"/>
      <c r="F87" s="198"/>
      <c r="G87" s="198"/>
      <c r="H87" s="198"/>
      <c r="I87" s="198"/>
      <c r="J87" s="198"/>
      <c r="K87" s="198"/>
      <c r="L87" s="198"/>
      <c r="M87" s="198"/>
      <c r="N87" s="198"/>
      <c r="O87" s="198"/>
      <c r="P87" s="198"/>
      <c r="Q87" s="202"/>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c r="IW87" s="198"/>
      <c r="IX87" s="198"/>
      <c r="IY87" s="198"/>
      <c r="IZ87" s="198"/>
      <c r="JA87" s="198"/>
      <c r="JB87" s="198"/>
      <c r="JC87" s="198"/>
      <c r="JD87" s="198"/>
      <c r="JE87" s="198"/>
      <c r="JF87" s="198"/>
      <c r="JG87" s="198"/>
      <c r="JH87" s="198"/>
      <c r="JI87" s="198"/>
      <c r="JJ87" s="198"/>
      <c r="JK87" s="198"/>
      <c r="JL87" s="198"/>
      <c r="JM87" s="198"/>
      <c r="JN87" s="198"/>
      <c r="JO87" s="198"/>
      <c r="JP87" s="198"/>
      <c r="JQ87" s="198"/>
      <c r="JR87" s="198"/>
      <c r="JS87" s="198"/>
      <c r="JT87" s="198"/>
      <c r="JU87" s="198"/>
      <c r="JV87" s="198"/>
      <c r="JW87" s="198"/>
      <c r="JX87" s="198"/>
      <c r="JY87" s="198"/>
      <c r="JZ87" s="198"/>
      <c r="KA87" s="198"/>
      <c r="KB87" s="198"/>
      <c r="KC87" s="198"/>
      <c r="KD87" s="198"/>
      <c r="KE87" s="198"/>
      <c r="KF87" s="198"/>
      <c r="KG87" s="198"/>
      <c r="KH87" s="198"/>
      <c r="KI87" s="198"/>
      <c r="KJ87" s="198"/>
      <c r="KK87" s="198"/>
      <c r="KL87" s="198"/>
      <c r="KM87" s="198"/>
      <c r="KN87" s="198"/>
      <c r="KO87" s="198"/>
      <c r="KP87" s="198"/>
      <c r="KQ87" s="198"/>
      <c r="KR87" s="198"/>
      <c r="KS87" s="198"/>
      <c r="KT87" s="198"/>
      <c r="KU87" s="198"/>
      <c r="KV87" s="198"/>
      <c r="KW87" s="198"/>
      <c r="KX87" s="198"/>
      <c r="KY87" s="198"/>
      <c r="KZ87" s="198"/>
    </row>
    <row r="88" spans="2:312" x14ac:dyDescent="0.3">
      <c r="B88" s="198"/>
      <c r="C88" s="198"/>
      <c r="D88" s="198"/>
      <c r="E88" s="198"/>
      <c r="F88" s="198"/>
      <c r="G88" s="198"/>
      <c r="H88" s="198"/>
      <c r="I88" s="198"/>
      <c r="J88" s="198"/>
      <c r="K88" s="198"/>
      <c r="L88" s="198"/>
      <c r="M88" s="198"/>
      <c r="N88" s="198"/>
      <c r="O88" s="198"/>
      <c r="P88" s="198"/>
      <c r="Q88" s="202"/>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c r="IW88" s="198"/>
      <c r="IX88" s="198"/>
      <c r="IY88" s="198"/>
      <c r="IZ88" s="198"/>
      <c r="JA88" s="198"/>
      <c r="JB88" s="198"/>
      <c r="JC88" s="198"/>
      <c r="JD88" s="198"/>
      <c r="JE88" s="198"/>
      <c r="JF88" s="198"/>
      <c r="JG88" s="198"/>
      <c r="JH88" s="198"/>
      <c r="JI88" s="198"/>
      <c r="JJ88" s="198"/>
      <c r="JK88" s="198"/>
      <c r="JL88" s="198"/>
      <c r="JM88" s="198"/>
      <c r="JN88" s="198"/>
      <c r="JO88" s="198"/>
      <c r="JP88" s="198"/>
      <c r="JQ88" s="198"/>
      <c r="JR88" s="198"/>
      <c r="JS88" s="198"/>
      <c r="JT88" s="198"/>
      <c r="JU88" s="198"/>
      <c r="JV88" s="198"/>
      <c r="JW88" s="198"/>
      <c r="JX88" s="198"/>
      <c r="JY88" s="198"/>
      <c r="JZ88" s="198"/>
      <c r="KA88" s="198"/>
      <c r="KB88" s="198"/>
      <c r="KC88" s="198"/>
      <c r="KD88" s="198"/>
      <c r="KE88" s="198"/>
      <c r="KF88" s="198"/>
      <c r="KG88" s="198"/>
      <c r="KH88" s="198"/>
      <c r="KI88" s="198"/>
      <c r="KJ88" s="198"/>
      <c r="KK88" s="198"/>
      <c r="KL88" s="198"/>
      <c r="KM88" s="198"/>
      <c r="KN88" s="198"/>
      <c r="KO88" s="198"/>
      <c r="KP88" s="198"/>
      <c r="KQ88" s="198"/>
      <c r="KR88" s="198"/>
      <c r="KS88" s="198"/>
      <c r="KT88" s="198"/>
      <c r="KU88" s="198"/>
      <c r="KV88" s="198"/>
      <c r="KW88" s="198"/>
      <c r="KX88" s="198"/>
      <c r="KY88" s="198"/>
      <c r="KZ88" s="198"/>
    </row>
    <row r="89" spans="2:312" x14ac:dyDescent="0.3">
      <c r="B89" s="198"/>
      <c r="C89" s="198"/>
      <c r="D89" s="198"/>
      <c r="E89" s="198"/>
      <c r="F89" s="198"/>
      <c r="G89" s="198"/>
      <c r="H89" s="198"/>
      <c r="I89" s="198"/>
      <c r="J89" s="198"/>
      <c r="K89" s="198"/>
      <c r="L89" s="198"/>
      <c r="M89" s="198"/>
      <c r="N89" s="198"/>
      <c r="O89" s="198"/>
      <c r="P89" s="198"/>
      <c r="Q89" s="202"/>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c r="IW89" s="198"/>
      <c r="IX89" s="198"/>
      <c r="IY89" s="198"/>
      <c r="IZ89" s="198"/>
      <c r="JA89" s="198"/>
      <c r="JB89" s="198"/>
      <c r="JC89" s="198"/>
      <c r="JD89" s="198"/>
      <c r="JE89" s="198"/>
      <c r="JF89" s="198"/>
      <c r="JG89" s="198"/>
      <c r="JH89" s="198"/>
      <c r="JI89" s="198"/>
      <c r="JJ89" s="198"/>
      <c r="JK89" s="198"/>
      <c r="JL89" s="198"/>
      <c r="JM89" s="198"/>
      <c r="JN89" s="198"/>
      <c r="JO89" s="198"/>
      <c r="JP89" s="198"/>
      <c r="JQ89" s="198"/>
      <c r="JR89" s="198"/>
      <c r="JS89" s="198"/>
      <c r="JT89" s="198"/>
      <c r="JU89" s="198"/>
      <c r="JV89" s="198"/>
      <c r="JW89" s="198"/>
      <c r="JX89" s="198"/>
      <c r="JY89" s="198"/>
      <c r="JZ89" s="198"/>
      <c r="KA89" s="198"/>
      <c r="KB89" s="198"/>
      <c r="KC89" s="198"/>
      <c r="KD89" s="198"/>
      <c r="KE89" s="198"/>
      <c r="KF89" s="198"/>
      <c r="KG89" s="198"/>
      <c r="KH89" s="198"/>
      <c r="KI89" s="198"/>
      <c r="KJ89" s="198"/>
      <c r="KK89" s="198"/>
      <c r="KL89" s="198"/>
      <c r="KM89" s="198"/>
      <c r="KN89" s="198"/>
      <c r="KO89" s="198"/>
      <c r="KP89" s="198"/>
      <c r="KQ89" s="198"/>
      <c r="KR89" s="198"/>
      <c r="KS89" s="198"/>
      <c r="KT89" s="198"/>
      <c r="KU89" s="198"/>
      <c r="KV89" s="198"/>
      <c r="KW89" s="198"/>
      <c r="KX89" s="198"/>
      <c r="KY89" s="198"/>
      <c r="KZ89" s="198"/>
    </row>
    <row r="90" spans="2:312" x14ac:dyDescent="0.3">
      <c r="B90" s="198"/>
      <c r="C90" s="198"/>
      <c r="D90" s="198"/>
      <c r="E90" s="198"/>
      <c r="F90" s="198"/>
      <c r="G90" s="198"/>
      <c r="H90" s="198"/>
      <c r="I90" s="198"/>
      <c r="J90" s="198"/>
      <c r="K90" s="198"/>
      <c r="L90" s="198"/>
      <c r="M90" s="198"/>
      <c r="N90" s="198"/>
      <c r="O90" s="198"/>
      <c r="P90" s="198"/>
      <c r="Q90" s="202"/>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c r="IW90" s="198"/>
      <c r="IX90" s="198"/>
      <c r="IY90" s="198"/>
      <c r="IZ90" s="198"/>
      <c r="JA90" s="198"/>
      <c r="JB90" s="198"/>
      <c r="JC90" s="198"/>
      <c r="JD90" s="198"/>
      <c r="JE90" s="198"/>
      <c r="JF90" s="198"/>
      <c r="JG90" s="198"/>
      <c r="JH90" s="198"/>
      <c r="JI90" s="198"/>
      <c r="JJ90" s="198"/>
      <c r="JK90" s="198"/>
      <c r="JL90" s="198"/>
      <c r="JM90" s="198"/>
      <c r="JN90" s="198"/>
      <c r="JO90" s="198"/>
      <c r="JP90" s="198"/>
      <c r="JQ90" s="198"/>
      <c r="JR90" s="198"/>
      <c r="JS90" s="198"/>
      <c r="JT90" s="198"/>
      <c r="JU90" s="198"/>
      <c r="JV90" s="198"/>
      <c r="JW90" s="198"/>
      <c r="JX90" s="198"/>
      <c r="JY90" s="198"/>
      <c r="JZ90" s="198"/>
      <c r="KA90" s="198"/>
      <c r="KB90" s="198"/>
      <c r="KC90" s="198"/>
      <c r="KD90" s="198"/>
      <c r="KE90" s="198"/>
      <c r="KF90" s="198"/>
      <c r="KG90" s="198"/>
      <c r="KH90" s="198"/>
      <c r="KI90" s="198"/>
      <c r="KJ90" s="198"/>
      <c r="KK90" s="198"/>
      <c r="KL90" s="198"/>
      <c r="KM90" s="198"/>
      <c r="KN90" s="198"/>
      <c r="KO90" s="198"/>
      <c r="KP90" s="198"/>
      <c r="KQ90" s="198"/>
      <c r="KR90" s="198"/>
      <c r="KS90" s="198"/>
      <c r="KT90" s="198"/>
      <c r="KU90" s="198"/>
      <c r="KV90" s="198"/>
      <c r="KW90" s="198"/>
      <c r="KX90" s="198"/>
      <c r="KY90" s="198"/>
      <c r="KZ90" s="198"/>
    </row>
    <row r="91" spans="2:312" x14ac:dyDescent="0.3">
      <c r="B91" s="198"/>
      <c r="C91" s="198"/>
      <c r="D91" s="198"/>
      <c r="E91" s="198"/>
      <c r="F91" s="198"/>
      <c r="G91" s="198"/>
      <c r="H91" s="198"/>
      <c r="I91" s="198"/>
      <c r="J91" s="198"/>
      <c r="K91" s="198"/>
      <c r="L91" s="198"/>
      <c r="M91" s="198"/>
      <c r="N91" s="198"/>
      <c r="O91" s="198"/>
      <c r="P91" s="198"/>
      <c r="Q91" s="202"/>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c r="IW91" s="198"/>
      <c r="IX91" s="198"/>
      <c r="IY91" s="198"/>
      <c r="IZ91" s="198"/>
      <c r="JA91" s="198"/>
      <c r="JB91" s="198"/>
      <c r="JC91" s="198"/>
      <c r="JD91" s="198"/>
      <c r="JE91" s="198"/>
      <c r="JF91" s="198"/>
      <c r="JG91" s="198"/>
      <c r="JH91" s="198"/>
      <c r="JI91" s="198"/>
      <c r="JJ91" s="198"/>
      <c r="JK91" s="198"/>
      <c r="JL91" s="198"/>
      <c r="JM91" s="198"/>
      <c r="JN91" s="198"/>
      <c r="JO91" s="198"/>
      <c r="JP91" s="198"/>
      <c r="JQ91" s="198"/>
      <c r="JR91" s="198"/>
      <c r="JS91" s="198"/>
      <c r="JT91" s="198"/>
      <c r="JU91" s="198"/>
      <c r="JV91" s="198"/>
      <c r="JW91" s="198"/>
      <c r="JX91" s="198"/>
      <c r="JY91" s="198"/>
      <c r="JZ91" s="198"/>
      <c r="KA91" s="198"/>
      <c r="KB91" s="198"/>
      <c r="KC91" s="198"/>
      <c r="KD91" s="198"/>
      <c r="KE91" s="198"/>
      <c r="KF91" s="198"/>
      <c r="KG91" s="198"/>
      <c r="KH91" s="198"/>
      <c r="KI91" s="198"/>
      <c r="KJ91" s="198"/>
      <c r="KK91" s="198"/>
      <c r="KL91" s="198"/>
      <c r="KM91" s="198"/>
      <c r="KN91" s="198"/>
      <c r="KO91" s="198"/>
      <c r="KP91" s="198"/>
      <c r="KQ91" s="198"/>
      <c r="KR91" s="198"/>
      <c r="KS91" s="198"/>
      <c r="KT91" s="198"/>
      <c r="KU91" s="198"/>
      <c r="KV91" s="198"/>
      <c r="KW91" s="198"/>
      <c r="KX91" s="198"/>
      <c r="KY91" s="198"/>
      <c r="KZ91" s="198"/>
    </row>
    <row r="92" spans="2:312" x14ac:dyDescent="0.3">
      <c r="B92" s="198"/>
      <c r="C92" s="198"/>
      <c r="D92" s="198"/>
      <c r="E92" s="198"/>
      <c r="F92" s="198"/>
      <c r="G92" s="198"/>
      <c r="H92" s="198"/>
      <c r="I92" s="198"/>
      <c r="J92" s="198"/>
      <c r="K92" s="198"/>
      <c r="L92" s="198"/>
      <c r="M92" s="198"/>
      <c r="N92" s="198"/>
      <c r="O92" s="198"/>
      <c r="P92" s="198"/>
      <c r="Q92" s="202"/>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c r="IW92" s="198"/>
      <c r="IX92" s="198"/>
      <c r="IY92" s="198"/>
      <c r="IZ92" s="198"/>
      <c r="JA92" s="198"/>
      <c r="JB92" s="198"/>
      <c r="JC92" s="198"/>
      <c r="JD92" s="198"/>
      <c r="JE92" s="198"/>
      <c r="JF92" s="198"/>
      <c r="JG92" s="198"/>
      <c r="JH92" s="198"/>
      <c r="JI92" s="198"/>
      <c r="JJ92" s="198"/>
      <c r="JK92" s="198"/>
      <c r="JL92" s="198"/>
      <c r="JM92" s="198"/>
      <c r="JN92" s="198"/>
      <c r="JO92" s="198"/>
      <c r="JP92" s="198"/>
      <c r="JQ92" s="198"/>
      <c r="JR92" s="198"/>
      <c r="JS92" s="198"/>
      <c r="JT92" s="198"/>
      <c r="JU92" s="198"/>
      <c r="JV92" s="198"/>
      <c r="JW92" s="198"/>
      <c r="JX92" s="198"/>
      <c r="JY92" s="198"/>
      <c r="JZ92" s="198"/>
      <c r="KA92" s="198"/>
      <c r="KB92" s="198"/>
      <c r="KC92" s="198"/>
      <c r="KD92" s="198"/>
      <c r="KE92" s="198"/>
      <c r="KF92" s="198"/>
      <c r="KG92" s="198"/>
      <c r="KH92" s="198"/>
      <c r="KI92" s="198"/>
      <c r="KJ92" s="198"/>
      <c r="KK92" s="198"/>
      <c r="KL92" s="198"/>
      <c r="KM92" s="198"/>
      <c r="KN92" s="198"/>
      <c r="KO92" s="198"/>
      <c r="KP92" s="198"/>
      <c r="KQ92" s="198"/>
      <c r="KR92" s="198"/>
      <c r="KS92" s="198"/>
      <c r="KT92" s="198"/>
      <c r="KU92" s="198"/>
      <c r="KV92" s="198"/>
      <c r="KW92" s="198"/>
      <c r="KX92" s="198"/>
      <c r="KY92" s="198"/>
      <c r="KZ92" s="198"/>
    </row>
    <row r="93" spans="2:312" x14ac:dyDescent="0.3">
      <c r="B93" s="198"/>
      <c r="C93" s="198"/>
      <c r="D93" s="198"/>
      <c r="E93" s="198"/>
      <c r="F93" s="198"/>
      <c r="G93" s="198"/>
      <c r="H93" s="198"/>
      <c r="I93" s="198"/>
      <c r="J93" s="198"/>
      <c r="K93" s="198"/>
      <c r="L93" s="198"/>
      <c r="M93" s="198"/>
      <c r="N93" s="198"/>
      <c r="O93" s="198"/>
      <c r="P93" s="198"/>
      <c r="Q93" s="202"/>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c r="IW93" s="198"/>
      <c r="IX93" s="198"/>
      <c r="IY93" s="198"/>
      <c r="IZ93" s="198"/>
      <c r="JA93" s="198"/>
      <c r="JB93" s="198"/>
      <c r="JC93" s="198"/>
      <c r="JD93" s="198"/>
      <c r="JE93" s="198"/>
      <c r="JF93" s="198"/>
      <c r="JG93" s="198"/>
      <c r="JH93" s="198"/>
      <c r="JI93" s="198"/>
      <c r="JJ93" s="198"/>
      <c r="JK93" s="198"/>
      <c r="JL93" s="198"/>
      <c r="JM93" s="198"/>
      <c r="JN93" s="198"/>
      <c r="JO93" s="198"/>
      <c r="JP93" s="198"/>
      <c r="JQ93" s="198"/>
      <c r="JR93" s="198"/>
      <c r="JS93" s="198"/>
      <c r="JT93" s="198"/>
      <c r="JU93" s="198"/>
      <c r="JV93" s="198"/>
      <c r="JW93" s="198"/>
      <c r="JX93" s="198"/>
      <c r="JY93" s="198"/>
      <c r="JZ93" s="198"/>
      <c r="KA93" s="198"/>
      <c r="KB93" s="198"/>
      <c r="KC93" s="198"/>
      <c r="KD93" s="198"/>
      <c r="KE93" s="198"/>
      <c r="KF93" s="198"/>
      <c r="KG93" s="198"/>
      <c r="KH93" s="198"/>
      <c r="KI93" s="198"/>
      <c r="KJ93" s="198"/>
      <c r="KK93" s="198"/>
      <c r="KL93" s="198"/>
      <c r="KM93" s="198"/>
      <c r="KN93" s="198"/>
      <c r="KO93" s="198"/>
      <c r="KP93" s="198"/>
      <c r="KQ93" s="198"/>
      <c r="KR93" s="198"/>
      <c r="KS93" s="198"/>
      <c r="KT93" s="198"/>
      <c r="KU93" s="198"/>
      <c r="KV93" s="198"/>
      <c r="KW93" s="198"/>
      <c r="KX93" s="198"/>
      <c r="KY93" s="198"/>
      <c r="KZ93" s="198"/>
    </row>
    <row r="94" spans="2:312" x14ac:dyDescent="0.3">
      <c r="B94" s="198"/>
      <c r="C94" s="198"/>
      <c r="D94" s="198"/>
      <c r="E94" s="198"/>
      <c r="F94" s="198"/>
      <c r="G94" s="198"/>
      <c r="H94" s="198"/>
      <c r="I94" s="198"/>
      <c r="J94" s="198"/>
      <c r="K94" s="198"/>
      <c r="L94" s="198"/>
      <c r="M94" s="198"/>
      <c r="N94" s="198"/>
      <c r="O94" s="198"/>
      <c r="P94" s="198"/>
      <c r="Q94" s="202"/>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c r="IW94" s="198"/>
      <c r="IX94" s="198"/>
      <c r="IY94" s="198"/>
      <c r="IZ94" s="198"/>
      <c r="JA94" s="198"/>
      <c r="JB94" s="198"/>
      <c r="JC94" s="198"/>
      <c r="JD94" s="198"/>
      <c r="JE94" s="198"/>
      <c r="JF94" s="198"/>
      <c r="JG94" s="198"/>
      <c r="JH94" s="198"/>
      <c r="JI94" s="198"/>
      <c r="JJ94" s="198"/>
      <c r="JK94" s="198"/>
      <c r="JL94" s="198"/>
      <c r="JM94" s="198"/>
      <c r="JN94" s="198"/>
      <c r="JO94" s="198"/>
      <c r="JP94" s="198"/>
      <c r="JQ94" s="198"/>
      <c r="JR94" s="198"/>
      <c r="JS94" s="198"/>
      <c r="JT94" s="198"/>
      <c r="JU94" s="198"/>
      <c r="JV94" s="198"/>
      <c r="JW94" s="198"/>
      <c r="JX94" s="198"/>
      <c r="JY94" s="198"/>
      <c r="JZ94" s="198"/>
      <c r="KA94" s="198"/>
      <c r="KB94" s="198"/>
      <c r="KC94" s="198"/>
      <c r="KD94" s="198"/>
      <c r="KE94" s="198"/>
      <c r="KF94" s="198"/>
      <c r="KG94" s="198"/>
      <c r="KH94" s="198"/>
      <c r="KI94" s="198"/>
      <c r="KJ94" s="198"/>
      <c r="KK94" s="198"/>
      <c r="KL94" s="198"/>
      <c r="KM94" s="198"/>
      <c r="KN94" s="198"/>
      <c r="KO94" s="198"/>
      <c r="KP94" s="198"/>
      <c r="KQ94" s="198"/>
      <c r="KR94" s="198"/>
      <c r="KS94" s="198"/>
      <c r="KT94" s="198"/>
      <c r="KU94" s="198"/>
      <c r="KV94" s="198"/>
      <c r="KW94" s="198"/>
      <c r="KX94" s="198"/>
      <c r="KY94" s="198"/>
      <c r="KZ94" s="198"/>
    </row>
    <row r="95" spans="2:312" x14ac:dyDescent="0.3">
      <c r="B95" s="198"/>
      <c r="C95" s="198"/>
      <c r="D95" s="198"/>
      <c r="E95" s="198"/>
      <c r="F95" s="198"/>
      <c r="G95" s="198"/>
      <c r="H95" s="198"/>
      <c r="I95" s="198"/>
      <c r="J95" s="198"/>
      <c r="K95" s="198"/>
      <c r="L95" s="198"/>
      <c r="M95" s="198"/>
      <c r="N95" s="198"/>
      <c r="O95" s="198"/>
      <c r="P95" s="198"/>
      <c r="Q95" s="202"/>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c r="IW95" s="198"/>
      <c r="IX95" s="198"/>
      <c r="IY95" s="198"/>
      <c r="IZ95" s="198"/>
      <c r="JA95" s="198"/>
      <c r="JB95" s="198"/>
      <c r="JC95" s="198"/>
      <c r="JD95" s="198"/>
      <c r="JE95" s="198"/>
      <c r="JF95" s="198"/>
      <c r="JG95" s="198"/>
      <c r="JH95" s="198"/>
      <c r="JI95" s="198"/>
      <c r="JJ95" s="198"/>
      <c r="JK95" s="198"/>
      <c r="JL95" s="198"/>
      <c r="JM95" s="198"/>
      <c r="JN95" s="198"/>
      <c r="JO95" s="198"/>
      <c r="JP95" s="198"/>
      <c r="JQ95" s="198"/>
      <c r="JR95" s="198"/>
      <c r="JS95" s="198"/>
      <c r="JT95" s="198"/>
      <c r="JU95" s="198"/>
      <c r="JV95" s="198"/>
      <c r="JW95" s="198"/>
      <c r="JX95" s="198"/>
      <c r="JY95" s="198"/>
      <c r="JZ95" s="198"/>
      <c r="KA95" s="198"/>
      <c r="KB95" s="198"/>
      <c r="KC95" s="198"/>
      <c r="KD95" s="198"/>
      <c r="KE95" s="198"/>
      <c r="KF95" s="198"/>
      <c r="KG95" s="198"/>
      <c r="KH95" s="198"/>
      <c r="KI95" s="198"/>
      <c r="KJ95" s="198"/>
      <c r="KK95" s="198"/>
      <c r="KL95" s="198"/>
      <c r="KM95" s="198"/>
      <c r="KN95" s="198"/>
      <c r="KO95" s="198"/>
      <c r="KP95" s="198"/>
      <c r="KQ95" s="198"/>
      <c r="KR95" s="198"/>
      <c r="KS95" s="198"/>
      <c r="KT95" s="198"/>
      <c r="KU95" s="198"/>
      <c r="KV95" s="198"/>
      <c r="KW95" s="198"/>
      <c r="KX95" s="198"/>
      <c r="KY95" s="198"/>
      <c r="KZ95" s="198"/>
    </row>
    <row r="96" spans="2:312" x14ac:dyDescent="0.3">
      <c r="B96" s="198"/>
      <c r="C96" s="198"/>
      <c r="D96" s="198"/>
      <c r="E96" s="198"/>
      <c r="F96" s="198"/>
      <c r="G96" s="198"/>
      <c r="H96" s="198"/>
      <c r="I96" s="198"/>
      <c r="J96" s="198"/>
      <c r="K96" s="198"/>
      <c r="L96" s="198"/>
      <c r="M96" s="198"/>
      <c r="N96" s="198"/>
      <c r="O96" s="198"/>
      <c r="P96" s="198"/>
      <c r="Q96" s="202"/>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c r="IW96" s="198"/>
      <c r="IX96" s="198"/>
      <c r="IY96" s="198"/>
      <c r="IZ96" s="198"/>
      <c r="JA96" s="198"/>
      <c r="JB96" s="198"/>
      <c r="JC96" s="198"/>
      <c r="JD96" s="198"/>
      <c r="JE96" s="198"/>
      <c r="JF96" s="198"/>
      <c r="JG96" s="198"/>
      <c r="JH96" s="198"/>
      <c r="JI96" s="198"/>
      <c r="JJ96" s="198"/>
      <c r="JK96" s="198"/>
      <c r="JL96" s="198"/>
      <c r="JM96" s="198"/>
      <c r="JN96" s="198"/>
      <c r="JO96" s="198"/>
      <c r="JP96" s="198"/>
      <c r="JQ96" s="198"/>
      <c r="JR96" s="198"/>
      <c r="JS96" s="198"/>
      <c r="JT96" s="198"/>
      <c r="JU96" s="198"/>
      <c r="JV96" s="198"/>
      <c r="JW96" s="198"/>
      <c r="JX96" s="198"/>
      <c r="JY96" s="198"/>
      <c r="JZ96" s="198"/>
      <c r="KA96" s="198"/>
      <c r="KB96" s="198"/>
      <c r="KC96" s="198"/>
      <c r="KD96" s="198"/>
      <c r="KE96" s="198"/>
      <c r="KF96" s="198"/>
      <c r="KG96" s="198"/>
      <c r="KH96" s="198"/>
      <c r="KI96" s="198"/>
      <c r="KJ96" s="198"/>
      <c r="KK96" s="198"/>
      <c r="KL96" s="198"/>
      <c r="KM96" s="198"/>
      <c r="KN96" s="198"/>
      <c r="KO96" s="198"/>
      <c r="KP96" s="198"/>
      <c r="KQ96" s="198"/>
      <c r="KR96" s="198"/>
      <c r="KS96" s="198"/>
      <c r="KT96" s="198"/>
      <c r="KU96" s="198"/>
      <c r="KV96" s="198"/>
      <c r="KW96" s="198"/>
      <c r="KX96" s="198"/>
      <c r="KY96" s="198"/>
      <c r="KZ96" s="198"/>
    </row>
    <row r="97" spans="2:312" x14ac:dyDescent="0.3">
      <c r="B97" s="198"/>
      <c r="C97" s="198"/>
      <c r="D97" s="198"/>
      <c r="E97" s="198"/>
      <c r="F97" s="198"/>
      <c r="G97" s="198"/>
      <c r="H97" s="198"/>
      <c r="I97" s="198"/>
      <c r="J97" s="198"/>
      <c r="K97" s="198"/>
      <c r="L97" s="198"/>
      <c r="M97" s="198"/>
      <c r="N97" s="198"/>
      <c r="O97" s="198"/>
      <c r="P97" s="198"/>
      <c r="Q97" s="202"/>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c r="IW97" s="198"/>
      <c r="IX97" s="198"/>
      <c r="IY97" s="198"/>
      <c r="IZ97" s="198"/>
      <c r="JA97" s="198"/>
      <c r="JB97" s="198"/>
      <c r="JC97" s="198"/>
      <c r="JD97" s="198"/>
      <c r="JE97" s="198"/>
      <c r="JF97" s="198"/>
      <c r="JG97" s="198"/>
      <c r="JH97" s="198"/>
      <c r="JI97" s="198"/>
      <c r="JJ97" s="198"/>
      <c r="JK97" s="198"/>
      <c r="JL97" s="198"/>
      <c r="JM97" s="198"/>
      <c r="JN97" s="198"/>
      <c r="JO97" s="198"/>
      <c r="JP97" s="198"/>
      <c r="JQ97" s="198"/>
      <c r="JR97" s="198"/>
      <c r="JS97" s="198"/>
      <c r="JT97" s="198"/>
      <c r="JU97" s="198"/>
      <c r="JV97" s="198"/>
      <c r="JW97" s="198"/>
      <c r="JX97" s="198"/>
      <c r="JY97" s="198"/>
      <c r="JZ97" s="198"/>
      <c r="KA97" s="198"/>
      <c r="KB97" s="198"/>
      <c r="KC97" s="198"/>
      <c r="KD97" s="198"/>
      <c r="KE97" s="198"/>
      <c r="KF97" s="198"/>
      <c r="KG97" s="198"/>
      <c r="KH97" s="198"/>
      <c r="KI97" s="198"/>
      <c r="KJ97" s="198"/>
      <c r="KK97" s="198"/>
      <c r="KL97" s="198"/>
      <c r="KM97" s="198"/>
      <c r="KN97" s="198"/>
      <c r="KO97" s="198"/>
      <c r="KP97" s="198"/>
      <c r="KQ97" s="198"/>
      <c r="KR97" s="198"/>
      <c r="KS97" s="198"/>
      <c r="KT97" s="198"/>
      <c r="KU97" s="198"/>
      <c r="KV97" s="198"/>
      <c r="KW97" s="198"/>
      <c r="KX97" s="198"/>
      <c r="KY97" s="198"/>
      <c r="KZ97" s="198"/>
    </row>
    <row r="98" spans="2:312" x14ac:dyDescent="0.3">
      <c r="B98" s="198"/>
      <c r="C98" s="198"/>
      <c r="D98" s="198"/>
      <c r="E98" s="198"/>
      <c r="F98" s="198"/>
      <c r="G98" s="198"/>
      <c r="H98" s="198"/>
      <c r="I98" s="198"/>
      <c r="J98" s="198"/>
      <c r="K98" s="198"/>
      <c r="L98" s="198"/>
      <c r="M98" s="198"/>
      <c r="N98" s="198"/>
      <c r="O98" s="198"/>
      <c r="P98" s="198"/>
      <c r="Q98" s="202"/>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c r="IW98" s="198"/>
      <c r="IX98" s="198"/>
      <c r="IY98" s="198"/>
      <c r="IZ98" s="198"/>
      <c r="JA98" s="198"/>
      <c r="JB98" s="198"/>
      <c r="JC98" s="198"/>
      <c r="JD98" s="198"/>
      <c r="JE98" s="198"/>
      <c r="JF98" s="198"/>
      <c r="JG98" s="198"/>
      <c r="JH98" s="198"/>
      <c r="JI98" s="198"/>
      <c r="JJ98" s="198"/>
      <c r="JK98" s="198"/>
      <c r="JL98" s="198"/>
      <c r="JM98" s="198"/>
      <c r="JN98" s="198"/>
      <c r="JO98" s="198"/>
      <c r="JP98" s="198"/>
      <c r="JQ98" s="198"/>
      <c r="JR98" s="198"/>
      <c r="JS98" s="198"/>
      <c r="JT98" s="198"/>
      <c r="JU98" s="198"/>
      <c r="JV98" s="198"/>
      <c r="JW98" s="198"/>
      <c r="JX98" s="198"/>
      <c r="JY98" s="198"/>
      <c r="JZ98" s="198"/>
      <c r="KA98" s="198"/>
      <c r="KB98" s="198"/>
      <c r="KC98" s="198"/>
      <c r="KD98" s="198"/>
      <c r="KE98" s="198"/>
      <c r="KF98" s="198"/>
      <c r="KG98" s="198"/>
      <c r="KH98" s="198"/>
      <c r="KI98" s="198"/>
      <c r="KJ98" s="198"/>
      <c r="KK98" s="198"/>
      <c r="KL98" s="198"/>
      <c r="KM98" s="198"/>
      <c r="KN98" s="198"/>
      <c r="KO98" s="198"/>
      <c r="KP98" s="198"/>
      <c r="KQ98" s="198"/>
      <c r="KR98" s="198"/>
      <c r="KS98" s="198"/>
      <c r="KT98" s="198"/>
      <c r="KU98" s="198"/>
      <c r="KV98" s="198"/>
      <c r="KW98" s="198"/>
      <c r="KX98" s="198"/>
      <c r="KY98" s="198"/>
      <c r="KZ98" s="198"/>
    </row>
    <row r="99" spans="2:312" x14ac:dyDescent="0.3">
      <c r="B99" s="198"/>
      <c r="C99" s="198"/>
      <c r="D99" s="198"/>
      <c r="E99" s="198"/>
      <c r="F99" s="198"/>
      <c r="G99" s="198"/>
      <c r="H99" s="198"/>
      <c r="I99" s="198"/>
      <c r="J99" s="198"/>
      <c r="K99" s="198"/>
      <c r="L99" s="198"/>
      <c r="M99" s="198"/>
      <c r="N99" s="198"/>
      <c r="O99" s="198"/>
      <c r="P99" s="198"/>
      <c r="Q99" s="202"/>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c r="IW99" s="198"/>
      <c r="IX99" s="198"/>
      <c r="IY99" s="198"/>
      <c r="IZ99" s="198"/>
      <c r="JA99" s="198"/>
      <c r="JB99" s="198"/>
      <c r="JC99" s="198"/>
      <c r="JD99" s="198"/>
      <c r="JE99" s="198"/>
      <c r="JF99" s="198"/>
      <c r="JG99" s="198"/>
      <c r="JH99" s="198"/>
      <c r="JI99" s="198"/>
      <c r="JJ99" s="198"/>
      <c r="JK99" s="198"/>
      <c r="JL99" s="198"/>
      <c r="JM99" s="198"/>
      <c r="JN99" s="198"/>
      <c r="JO99" s="198"/>
      <c r="JP99" s="198"/>
      <c r="JQ99" s="198"/>
      <c r="JR99" s="198"/>
      <c r="JS99" s="198"/>
      <c r="JT99" s="198"/>
      <c r="JU99" s="198"/>
      <c r="JV99" s="198"/>
      <c r="JW99" s="198"/>
      <c r="JX99" s="198"/>
      <c r="JY99" s="198"/>
      <c r="JZ99" s="198"/>
      <c r="KA99" s="198"/>
      <c r="KB99" s="198"/>
      <c r="KC99" s="198"/>
      <c r="KD99" s="198"/>
      <c r="KE99" s="198"/>
      <c r="KF99" s="198"/>
      <c r="KG99" s="198"/>
      <c r="KH99" s="198"/>
      <c r="KI99" s="198"/>
      <c r="KJ99" s="198"/>
      <c r="KK99" s="198"/>
      <c r="KL99" s="198"/>
      <c r="KM99" s="198"/>
      <c r="KN99" s="198"/>
      <c r="KO99" s="198"/>
      <c r="KP99" s="198"/>
      <c r="KQ99" s="198"/>
      <c r="KR99" s="198"/>
      <c r="KS99" s="198"/>
      <c r="KT99" s="198"/>
      <c r="KU99" s="198"/>
      <c r="KV99" s="198"/>
      <c r="KW99" s="198"/>
      <c r="KX99" s="198"/>
      <c r="KY99" s="198"/>
      <c r="KZ99" s="198"/>
    </row>
    <row r="100" spans="2:312" x14ac:dyDescent="0.3">
      <c r="B100" s="198"/>
      <c r="C100" s="198"/>
      <c r="D100" s="198"/>
      <c r="E100" s="198"/>
      <c r="F100" s="198"/>
      <c r="G100" s="198"/>
      <c r="H100" s="198"/>
      <c r="I100" s="198"/>
      <c r="J100" s="198"/>
      <c r="K100" s="198"/>
      <c r="L100" s="198"/>
      <c r="M100" s="198"/>
      <c r="N100" s="198"/>
      <c r="O100" s="198"/>
      <c r="P100" s="198"/>
      <c r="Q100" s="202"/>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c r="IW100" s="198"/>
      <c r="IX100" s="198"/>
      <c r="IY100" s="198"/>
      <c r="IZ100" s="198"/>
      <c r="JA100" s="198"/>
      <c r="JB100" s="198"/>
      <c r="JC100" s="198"/>
      <c r="JD100" s="198"/>
      <c r="JE100" s="198"/>
      <c r="JF100" s="198"/>
      <c r="JG100" s="198"/>
      <c r="JH100" s="198"/>
      <c r="JI100" s="198"/>
      <c r="JJ100" s="198"/>
      <c r="JK100" s="198"/>
      <c r="JL100" s="198"/>
      <c r="JM100" s="198"/>
      <c r="JN100" s="198"/>
      <c r="JO100" s="198"/>
      <c r="JP100" s="198"/>
      <c r="JQ100" s="198"/>
      <c r="JR100" s="198"/>
      <c r="JS100" s="198"/>
      <c r="JT100" s="198"/>
      <c r="JU100" s="198"/>
      <c r="JV100" s="198"/>
      <c r="JW100" s="198"/>
      <c r="JX100" s="198"/>
      <c r="JY100" s="198"/>
      <c r="JZ100" s="198"/>
      <c r="KA100" s="198"/>
      <c r="KB100" s="198"/>
      <c r="KC100" s="198"/>
      <c r="KD100" s="198"/>
      <c r="KE100" s="198"/>
      <c r="KF100" s="198"/>
      <c r="KG100" s="198"/>
      <c r="KH100" s="198"/>
      <c r="KI100" s="198"/>
      <c r="KJ100" s="198"/>
      <c r="KK100" s="198"/>
      <c r="KL100" s="198"/>
      <c r="KM100" s="198"/>
      <c r="KN100" s="198"/>
      <c r="KO100" s="198"/>
      <c r="KP100" s="198"/>
      <c r="KQ100" s="198"/>
      <c r="KR100" s="198"/>
      <c r="KS100" s="198"/>
      <c r="KT100" s="198"/>
      <c r="KU100" s="198"/>
      <c r="KV100" s="198"/>
      <c r="KW100" s="198"/>
      <c r="KX100" s="198"/>
      <c r="KY100" s="198"/>
      <c r="KZ100" s="198"/>
    </row>
    <row r="101" spans="2:312" x14ac:dyDescent="0.3">
      <c r="B101" s="198"/>
      <c r="C101" s="198"/>
      <c r="D101" s="198"/>
      <c r="E101" s="198"/>
      <c r="F101" s="198"/>
      <c r="G101" s="198"/>
      <c r="H101" s="198"/>
      <c r="I101" s="198"/>
      <c r="J101" s="198"/>
      <c r="K101" s="198"/>
      <c r="L101" s="198"/>
      <c r="M101" s="198"/>
      <c r="N101" s="198"/>
      <c r="O101" s="198"/>
      <c r="P101" s="198"/>
      <c r="Q101" s="202"/>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c r="IW101" s="198"/>
      <c r="IX101" s="198"/>
      <c r="IY101" s="198"/>
      <c r="IZ101" s="198"/>
      <c r="JA101" s="198"/>
      <c r="JB101" s="198"/>
      <c r="JC101" s="198"/>
      <c r="JD101" s="198"/>
      <c r="JE101" s="198"/>
      <c r="JF101" s="198"/>
      <c r="JG101" s="198"/>
      <c r="JH101" s="198"/>
      <c r="JI101" s="198"/>
      <c r="JJ101" s="198"/>
      <c r="JK101" s="198"/>
      <c r="JL101" s="198"/>
      <c r="JM101" s="198"/>
      <c r="JN101" s="198"/>
      <c r="JO101" s="198"/>
      <c r="JP101" s="198"/>
      <c r="JQ101" s="198"/>
      <c r="JR101" s="198"/>
      <c r="JS101" s="198"/>
      <c r="JT101" s="198"/>
      <c r="JU101" s="198"/>
      <c r="JV101" s="198"/>
      <c r="JW101" s="198"/>
      <c r="JX101" s="198"/>
      <c r="JY101" s="198"/>
      <c r="JZ101" s="198"/>
      <c r="KA101" s="198"/>
      <c r="KB101" s="198"/>
      <c r="KC101" s="198"/>
      <c r="KD101" s="198"/>
      <c r="KE101" s="198"/>
      <c r="KF101" s="198"/>
      <c r="KG101" s="198"/>
      <c r="KH101" s="198"/>
      <c r="KI101" s="198"/>
      <c r="KJ101" s="198"/>
      <c r="KK101" s="198"/>
      <c r="KL101" s="198"/>
      <c r="KM101" s="198"/>
      <c r="KN101" s="198"/>
      <c r="KO101" s="198"/>
      <c r="KP101" s="198"/>
      <c r="KQ101" s="198"/>
      <c r="KR101" s="198"/>
      <c r="KS101" s="198"/>
      <c r="KT101" s="198"/>
      <c r="KU101" s="198"/>
      <c r="KV101" s="198"/>
      <c r="KW101" s="198"/>
      <c r="KX101" s="198"/>
      <c r="KY101" s="198"/>
      <c r="KZ101" s="198"/>
    </row>
    <row r="102" spans="2:312" x14ac:dyDescent="0.3">
      <c r="B102" s="198"/>
      <c r="C102" s="198"/>
      <c r="D102" s="198"/>
      <c r="E102" s="198"/>
      <c r="F102" s="198"/>
      <c r="G102" s="198"/>
      <c r="H102" s="198"/>
      <c r="I102" s="198"/>
      <c r="J102" s="198"/>
      <c r="K102" s="198"/>
      <c r="L102" s="198"/>
      <c r="M102" s="198"/>
      <c r="N102" s="198"/>
      <c r="O102" s="198"/>
      <c r="P102" s="198"/>
      <c r="Q102" s="202"/>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c r="IW102" s="198"/>
      <c r="IX102" s="198"/>
      <c r="IY102" s="198"/>
      <c r="IZ102" s="198"/>
      <c r="JA102" s="198"/>
      <c r="JB102" s="198"/>
      <c r="JC102" s="198"/>
      <c r="JD102" s="198"/>
      <c r="JE102" s="198"/>
      <c r="JF102" s="198"/>
      <c r="JG102" s="198"/>
      <c r="JH102" s="198"/>
      <c r="JI102" s="198"/>
      <c r="JJ102" s="198"/>
      <c r="JK102" s="198"/>
      <c r="JL102" s="198"/>
      <c r="JM102" s="198"/>
      <c r="JN102" s="198"/>
      <c r="JO102" s="198"/>
      <c r="JP102" s="198"/>
      <c r="JQ102" s="198"/>
      <c r="JR102" s="198"/>
      <c r="JS102" s="198"/>
      <c r="JT102" s="198"/>
      <c r="JU102" s="198"/>
      <c r="JV102" s="198"/>
      <c r="JW102" s="198"/>
      <c r="JX102" s="198"/>
      <c r="JY102" s="198"/>
      <c r="JZ102" s="198"/>
      <c r="KA102" s="198"/>
      <c r="KB102" s="198"/>
      <c r="KC102" s="198"/>
      <c r="KD102" s="198"/>
      <c r="KE102" s="198"/>
      <c r="KF102" s="198"/>
      <c r="KG102" s="198"/>
      <c r="KH102" s="198"/>
      <c r="KI102" s="198"/>
      <c r="KJ102" s="198"/>
      <c r="KK102" s="198"/>
      <c r="KL102" s="198"/>
      <c r="KM102" s="198"/>
      <c r="KN102" s="198"/>
      <c r="KO102" s="198"/>
      <c r="KP102" s="198"/>
      <c r="KQ102" s="198"/>
      <c r="KR102" s="198"/>
      <c r="KS102" s="198"/>
      <c r="KT102" s="198"/>
      <c r="KU102" s="198"/>
      <c r="KV102" s="198"/>
      <c r="KW102" s="198"/>
      <c r="KX102" s="198"/>
      <c r="KY102" s="198"/>
      <c r="KZ102" s="198"/>
    </row>
    <row r="103" spans="2:312" x14ac:dyDescent="0.3">
      <c r="B103" s="198"/>
      <c r="C103" s="198"/>
      <c r="D103" s="198"/>
      <c r="E103" s="198"/>
      <c r="F103" s="198"/>
      <c r="G103" s="198"/>
      <c r="H103" s="198"/>
      <c r="I103" s="198"/>
      <c r="J103" s="198"/>
      <c r="K103" s="198"/>
      <c r="L103" s="198"/>
      <c r="M103" s="198"/>
      <c r="N103" s="198"/>
      <c r="O103" s="198"/>
      <c r="P103" s="198"/>
      <c r="Q103" s="202"/>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8"/>
      <c r="IZ103" s="198"/>
      <c r="JA103" s="198"/>
      <c r="JB103" s="198"/>
      <c r="JC103" s="198"/>
      <c r="JD103" s="198"/>
      <c r="JE103" s="198"/>
      <c r="JF103" s="198"/>
      <c r="JG103" s="198"/>
      <c r="JH103" s="198"/>
      <c r="JI103" s="198"/>
      <c r="JJ103" s="198"/>
      <c r="JK103" s="198"/>
      <c r="JL103" s="198"/>
      <c r="JM103" s="198"/>
      <c r="JN103" s="198"/>
      <c r="JO103" s="198"/>
      <c r="JP103" s="198"/>
      <c r="JQ103" s="198"/>
      <c r="JR103" s="198"/>
      <c r="JS103" s="198"/>
      <c r="JT103" s="198"/>
      <c r="JU103" s="198"/>
      <c r="JV103" s="198"/>
      <c r="JW103" s="198"/>
      <c r="JX103" s="198"/>
      <c r="JY103" s="198"/>
      <c r="JZ103" s="198"/>
      <c r="KA103" s="198"/>
      <c r="KB103" s="198"/>
      <c r="KC103" s="198"/>
      <c r="KD103" s="198"/>
      <c r="KE103" s="198"/>
      <c r="KF103" s="198"/>
      <c r="KG103" s="198"/>
      <c r="KH103" s="198"/>
      <c r="KI103" s="198"/>
      <c r="KJ103" s="198"/>
      <c r="KK103" s="198"/>
      <c r="KL103" s="198"/>
      <c r="KM103" s="198"/>
      <c r="KN103" s="198"/>
      <c r="KO103" s="198"/>
      <c r="KP103" s="198"/>
      <c r="KQ103" s="198"/>
      <c r="KR103" s="198"/>
      <c r="KS103" s="198"/>
      <c r="KT103" s="198"/>
      <c r="KU103" s="198"/>
      <c r="KV103" s="198"/>
      <c r="KW103" s="198"/>
      <c r="KX103" s="198"/>
      <c r="KY103" s="198"/>
      <c r="KZ103" s="198"/>
    </row>
    <row r="104" spans="2:312" x14ac:dyDescent="0.3">
      <c r="B104" s="198"/>
      <c r="C104" s="198"/>
      <c r="D104" s="198"/>
      <c r="E104" s="198"/>
      <c r="F104" s="198"/>
      <c r="G104" s="198"/>
      <c r="H104" s="198"/>
      <c r="I104" s="198"/>
      <c r="J104" s="198"/>
      <c r="K104" s="198"/>
      <c r="L104" s="198"/>
      <c r="M104" s="198"/>
      <c r="N104" s="198"/>
      <c r="O104" s="198"/>
      <c r="P104" s="198"/>
      <c r="Q104" s="202"/>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8"/>
      <c r="IZ104" s="198"/>
      <c r="JA104" s="198"/>
      <c r="JB104" s="198"/>
      <c r="JC104" s="198"/>
      <c r="JD104" s="198"/>
      <c r="JE104" s="198"/>
      <c r="JF104" s="198"/>
      <c r="JG104" s="198"/>
      <c r="JH104" s="198"/>
      <c r="JI104" s="198"/>
      <c r="JJ104" s="198"/>
      <c r="JK104" s="198"/>
      <c r="JL104" s="198"/>
      <c r="JM104" s="198"/>
      <c r="JN104" s="198"/>
      <c r="JO104" s="198"/>
      <c r="JP104" s="198"/>
      <c r="JQ104" s="198"/>
      <c r="JR104" s="198"/>
      <c r="JS104" s="198"/>
      <c r="JT104" s="198"/>
      <c r="JU104" s="198"/>
      <c r="JV104" s="198"/>
      <c r="JW104" s="198"/>
      <c r="JX104" s="198"/>
      <c r="JY104" s="198"/>
      <c r="JZ104" s="198"/>
      <c r="KA104" s="198"/>
      <c r="KB104" s="198"/>
      <c r="KC104" s="198"/>
      <c r="KD104" s="198"/>
      <c r="KE104" s="198"/>
      <c r="KF104" s="198"/>
      <c r="KG104" s="198"/>
      <c r="KH104" s="198"/>
      <c r="KI104" s="198"/>
      <c r="KJ104" s="198"/>
      <c r="KK104" s="198"/>
      <c r="KL104" s="198"/>
      <c r="KM104" s="198"/>
      <c r="KN104" s="198"/>
      <c r="KO104" s="198"/>
      <c r="KP104" s="198"/>
      <c r="KQ104" s="198"/>
      <c r="KR104" s="198"/>
      <c r="KS104" s="198"/>
      <c r="KT104" s="198"/>
      <c r="KU104" s="198"/>
      <c r="KV104" s="198"/>
      <c r="KW104" s="198"/>
      <c r="KX104" s="198"/>
      <c r="KY104" s="198"/>
      <c r="KZ104" s="198"/>
    </row>
    <row r="105" spans="2:312" x14ac:dyDescent="0.3">
      <c r="B105" s="198"/>
      <c r="C105" s="198"/>
      <c r="D105" s="198"/>
      <c r="E105" s="198"/>
      <c r="F105" s="198"/>
      <c r="G105" s="198"/>
      <c r="H105" s="198"/>
      <c r="I105" s="198"/>
      <c r="J105" s="198"/>
      <c r="K105" s="198"/>
      <c r="L105" s="198"/>
      <c r="M105" s="198"/>
      <c r="N105" s="198"/>
      <c r="O105" s="198"/>
      <c r="P105" s="198"/>
      <c r="Q105" s="202"/>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c r="IW105" s="198"/>
      <c r="IX105" s="198"/>
      <c r="IY105" s="198"/>
      <c r="IZ105" s="198"/>
      <c r="JA105" s="198"/>
      <c r="JB105" s="198"/>
      <c r="JC105" s="198"/>
      <c r="JD105" s="198"/>
      <c r="JE105" s="198"/>
      <c r="JF105" s="198"/>
      <c r="JG105" s="198"/>
      <c r="JH105" s="198"/>
      <c r="JI105" s="198"/>
      <c r="JJ105" s="198"/>
      <c r="JK105" s="198"/>
      <c r="JL105" s="198"/>
      <c r="JM105" s="198"/>
      <c r="JN105" s="198"/>
      <c r="JO105" s="198"/>
      <c r="JP105" s="198"/>
      <c r="JQ105" s="198"/>
      <c r="JR105" s="198"/>
      <c r="JS105" s="198"/>
      <c r="JT105" s="198"/>
      <c r="JU105" s="198"/>
      <c r="JV105" s="198"/>
      <c r="JW105" s="198"/>
      <c r="JX105" s="198"/>
      <c r="JY105" s="198"/>
      <c r="JZ105" s="198"/>
      <c r="KA105" s="198"/>
      <c r="KB105" s="198"/>
      <c r="KC105" s="198"/>
      <c r="KD105" s="198"/>
      <c r="KE105" s="198"/>
      <c r="KF105" s="198"/>
      <c r="KG105" s="198"/>
      <c r="KH105" s="198"/>
      <c r="KI105" s="198"/>
      <c r="KJ105" s="198"/>
      <c r="KK105" s="198"/>
      <c r="KL105" s="198"/>
      <c r="KM105" s="198"/>
      <c r="KN105" s="198"/>
      <c r="KO105" s="198"/>
      <c r="KP105" s="198"/>
      <c r="KQ105" s="198"/>
      <c r="KR105" s="198"/>
      <c r="KS105" s="198"/>
      <c r="KT105" s="198"/>
      <c r="KU105" s="198"/>
      <c r="KV105" s="198"/>
      <c r="KW105" s="198"/>
      <c r="KX105" s="198"/>
      <c r="KY105" s="198"/>
      <c r="KZ105" s="198"/>
    </row>
    <row r="106" spans="2:312" x14ac:dyDescent="0.3">
      <c r="B106" s="198"/>
      <c r="C106" s="198"/>
      <c r="D106" s="198"/>
      <c r="E106" s="198"/>
      <c r="F106" s="198"/>
      <c r="G106" s="198"/>
      <c r="H106" s="198"/>
      <c r="I106" s="198"/>
      <c r="J106" s="198"/>
      <c r="K106" s="198"/>
      <c r="L106" s="198"/>
      <c r="M106" s="198"/>
      <c r="N106" s="198"/>
      <c r="O106" s="198"/>
      <c r="P106" s="198"/>
      <c r="Q106" s="202"/>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c r="IW106" s="198"/>
      <c r="IX106" s="198"/>
      <c r="IY106" s="198"/>
      <c r="IZ106" s="198"/>
      <c r="JA106" s="198"/>
      <c r="JB106" s="198"/>
      <c r="JC106" s="198"/>
      <c r="JD106" s="198"/>
      <c r="JE106" s="198"/>
      <c r="JF106" s="198"/>
      <c r="JG106" s="198"/>
      <c r="JH106" s="198"/>
      <c r="JI106" s="198"/>
      <c r="JJ106" s="198"/>
      <c r="JK106" s="198"/>
      <c r="JL106" s="198"/>
      <c r="JM106" s="198"/>
      <c r="JN106" s="198"/>
      <c r="JO106" s="198"/>
      <c r="JP106" s="198"/>
      <c r="JQ106" s="198"/>
      <c r="JR106" s="198"/>
      <c r="JS106" s="198"/>
      <c r="JT106" s="198"/>
      <c r="JU106" s="198"/>
      <c r="JV106" s="198"/>
      <c r="JW106" s="198"/>
      <c r="JX106" s="198"/>
      <c r="JY106" s="198"/>
      <c r="JZ106" s="198"/>
      <c r="KA106" s="198"/>
      <c r="KB106" s="198"/>
      <c r="KC106" s="198"/>
      <c r="KD106" s="198"/>
      <c r="KE106" s="198"/>
      <c r="KF106" s="198"/>
      <c r="KG106" s="198"/>
      <c r="KH106" s="198"/>
      <c r="KI106" s="198"/>
      <c r="KJ106" s="198"/>
      <c r="KK106" s="198"/>
      <c r="KL106" s="198"/>
      <c r="KM106" s="198"/>
      <c r="KN106" s="198"/>
      <c r="KO106" s="198"/>
      <c r="KP106" s="198"/>
      <c r="KQ106" s="198"/>
      <c r="KR106" s="198"/>
      <c r="KS106" s="198"/>
      <c r="KT106" s="198"/>
      <c r="KU106" s="198"/>
      <c r="KV106" s="198"/>
      <c r="KW106" s="198"/>
      <c r="KX106" s="198"/>
      <c r="KY106" s="198"/>
      <c r="KZ106" s="198"/>
    </row>
    <row r="107" spans="2:312" x14ac:dyDescent="0.3">
      <c r="B107" s="198"/>
      <c r="C107" s="198"/>
      <c r="D107" s="198"/>
      <c r="E107" s="198"/>
      <c r="F107" s="198"/>
      <c r="G107" s="198"/>
      <c r="H107" s="198"/>
      <c r="I107" s="198"/>
      <c r="J107" s="198"/>
      <c r="K107" s="198"/>
      <c r="L107" s="198"/>
      <c r="M107" s="198"/>
      <c r="N107" s="198"/>
      <c r="O107" s="198"/>
      <c r="P107" s="198"/>
      <c r="Q107" s="202"/>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c r="IW107" s="198"/>
      <c r="IX107" s="198"/>
      <c r="IY107" s="198"/>
      <c r="IZ107" s="198"/>
      <c r="JA107" s="198"/>
      <c r="JB107" s="198"/>
      <c r="JC107" s="198"/>
      <c r="JD107" s="198"/>
      <c r="JE107" s="198"/>
      <c r="JF107" s="198"/>
      <c r="JG107" s="198"/>
      <c r="JH107" s="198"/>
      <c r="JI107" s="198"/>
      <c r="JJ107" s="198"/>
      <c r="JK107" s="198"/>
      <c r="JL107" s="198"/>
      <c r="JM107" s="198"/>
      <c r="JN107" s="198"/>
      <c r="JO107" s="198"/>
      <c r="JP107" s="198"/>
      <c r="JQ107" s="198"/>
      <c r="JR107" s="198"/>
      <c r="JS107" s="198"/>
      <c r="JT107" s="198"/>
      <c r="JU107" s="198"/>
      <c r="JV107" s="198"/>
      <c r="JW107" s="198"/>
      <c r="JX107" s="198"/>
      <c r="JY107" s="198"/>
      <c r="JZ107" s="198"/>
      <c r="KA107" s="198"/>
      <c r="KB107" s="198"/>
      <c r="KC107" s="198"/>
      <c r="KD107" s="198"/>
      <c r="KE107" s="198"/>
      <c r="KF107" s="198"/>
      <c r="KG107" s="198"/>
      <c r="KH107" s="198"/>
      <c r="KI107" s="198"/>
      <c r="KJ107" s="198"/>
      <c r="KK107" s="198"/>
      <c r="KL107" s="198"/>
      <c r="KM107" s="198"/>
      <c r="KN107" s="198"/>
      <c r="KO107" s="198"/>
      <c r="KP107" s="198"/>
      <c r="KQ107" s="198"/>
      <c r="KR107" s="198"/>
      <c r="KS107" s="198"/>
      <c r="KT107" s="198"/>
      <c r="KU107" s="198"/>
      <c r="KV107" s="198"/>
      <c r="KW107" s="198"/>
      <c r="KX107" s="198"/>
      <c r="KY107" s="198"/>
      <c r="KZ107" s="198"/>
    </row>
    <row r="108" spans="2:312" x14ac:dyDescent="0.3">
      <c r="B108" s="198"/>
      <c r="C108" s="198"/>
      <c r="D108" s="198"/>
      <c r="E108" s="198"/>
      <c r="F108" s="198"/>
      <c r="G108" s="198"/>
      <c r="H108" s="198"/>
      <c r="I108" s="198"/>
      <c r="J108" s="198"/>
      <c r="K108" s="198"/>
      <c r="L108" s="198"/>
      <c r="M108" s="198"/>
      <c r="N108" s="198"/>
      <c r="O108" s="198"/>
      <c r="P108" s="198"/>
      <c r="Q108" s="202"/>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c r="IW108" s="198"/>
      <c r="IX108" s="198"/>
      <c r="IY108" s="198"/>
      <c r="IZ108" s="198"/>
      <c r="JA108" s="198"/>
      <c r="JB108" s="198"/>
      <c r="JC108" s="198"/>
      <c r="JD108" s="198"/>
      <c r="JE108" s="198"/>
      <c r="JF108" s="198"/>
      <c r="JG108" s="198"/>
      <c r="JH108" s="198"/>
      <c r="JI108" s="198"/>
      <c r="JJ108" s="198"/>
      <c r="JK108" s="198"/>
      <c r="JL108" s="198"/>
      <c r="JM108" s="198"/>
      <c r="JN108" s="198"/>
      <c r="JO108" s="198"/>
      <c r="JP108" s="198"/>
      <c r="JQ108" s="198"/>
      <c r="JR108" s="198"/>
      <c r="JS108" s="198"/>
      <c r="JT108" s="198"/>
      <c r="JU108" s="198"/>
      <c r="JV108" s="198"/>
      <c r="JW108" s="198"/>
      <c r="JX108" s="198"/>
      <c r="JY108" s="198"/>
      <c r="JZ108" s="198"/>
      <c r="KA108" s="198"/>
      <c r="KB108" s="198"/>
      <c r="KC108" s="198"/>
      <c r="KD108" s="198"/>
      <c r="KE108" s="198"/>
      <c r="KF108" s="198"/>
      <c r="KG108" s="198"/>
      <c r="KH108" s="198"/>
      <c r="KI108" s="198"/>
      <c r="KJ108" s="198"/>
      <c r="KK108" s="198"/>
      <c r="KL108" s="198"/>
      <c r="KM108" s="198"/>
      <c r="KN108" s="198"/>
      <c r="KO108" s="198"/>
      <c r="KP108" s="198"/>
      <c r="KQ108" s="198"/>
      <c r="KR108" s="198"/>
      <c r="KS108" s="198"/>
      <c r="KT108" s="198"/>
      <c r="KU108" s="198"/>
      <c r="KV108" s="198"/>
      <c r="KW108" s="198"/>
      <c r="KX108" s="198"/>
      <c r="KY108" s="198"/>
      <c r="KZ108" s="198"/>
    </row>
    <row r="109" spans="2:312" x14ac:dyDescent="0.3">
      <c r="B109" s="198"/>
      <c r="C109" s="198"/>
      <c r="D109" s="198"/>
      <c r="E109" s="198"/>
      <c r="F109" s="198"/>
      <c r="G109" s="198"/>
      <c r="H109" s="198"/>
      <c r="I109" s="198"/>
      <c r="J109" s="198"/>
      <c r="K109" s="198"/>
      <c r="L109" s="198"/>
      <c r="M109" s="198"/>
      <c r="N109" s="198"/>
      <c r="O109" s="198"/>
      <c r="P109" s="198"/>
      <c r="Q109" s="202"/>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c r="IW109" s="198"/>
      <c r="IX109" s="198"/>
      <c r="IY109" s="198"/>
      <c r="IZ109" s="198"/>
      <c r="JA109" s="198"/>
      <c r="JB109" s="198"/>
      <c r="JC109" s="198"/>
      <c r="JD109" s="198"/>
      <c r="JE109" s="198"/>
      <c r="JF109" s="198"/>
      <c r="JG109" s="198"/>
      <c r="JH109" s="198"/>
      <c r="JI109" s="198"/>
      <c r="JJ109" s="198"/>
      <c r="JK109" s="198"/>
      <c r="JL109" s="198"/>
      <c r="JM109" s="198"/>
      <c r="JN109" s="198"/>
      <c r="JO109" s="198"/>
      <c r="JP109" s="198"/>
      <c r="JQ109" s="198"/>
      <c r="JR109" s="198"/>
      <c r="JS109" s="198"/>
      <c r="JT109" s="198"/>
      <c r="JU109" s="198"/>
      <c r="JV109" s="198"/>
      <c r="JW109" s="198"/>
      <c r="JX109" s="198"/>
      <c r="JY109" s="198"/>
      <c r="JZ109" s="198"/>
      <c r="KA109" s="198"/>
      <c r="KB109" s="198"/>
      <c r="KC109" s="198"/>
      <c r="KD109" s="198"/>
      <c r="KE109" s="198"/>
      <c r="KF109" s="198"/>
      <c r="KG109" s="198"/>
      <c r="KH109" s="198"/>
      <c r="KI109" s="198"/>
      <c r="KJ109" s="198"/>
      <c r="KK109" s="198"/>
      <c r="KL109" s="198"/>
      <c r="KM109" s="198"/>
      <c r="KN109" s="198"/>
      <c r="KO109" s="198"/>
      <c r="KP109" s="198"/>
      <c r="KQ109" s="198"/>
      <c r="KR109" s="198"/>
      <c r="KS109" s="198"/>
      <c r="KT109" s="198"/>
      <c r="KU109" s="198"/>
      <c r="KV109" s="198"/>
      <c r="KW109" s="198"/>
      <c r="KX109" s="198"/>
      <c r="KY109" s="198"/>
      <c r="KZ109" s="198"/>
    </row>
    <row r="110" spans="2:312" x14ac:dyDescent="0.3">
      <c r="B110" s="198"/>
      <c r="C110" s="198"/>
      <c r="D110" s="198"/>
      <c r="E110" s="198"/>
      <c r="F110" s="198"/>
      <c r="G110" s="198"/>
      <c r="H110" s="198"/>
      <c r="I110" s="198"/>
      <c r="J110" s="198"/>
      <c r="K110" s="198"/>
      <c r="L110" s="198"/>
      <c r="M110" s="198"/>
      <c r="N110" s="198"/>
      <c r="O110" s="198"/>
      <c r="P110" s="198"/>
      <c r="Q110" s="202"/>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c r="IW110" s="198"/>
      <c r="IX110" s="198"/>
      <c r="IY110" s="198"/>
      <c r="IZ110" s="198"/>
      <c r="JA110" s="198"/>
      <c r="JB110" s="198"/>
      <c r="JC110" s="198"/>
      <c r="JD110" s="198"/>
      <c r="JE110" s="198"/>
      <c r="JF110" s="198"/>
      <c r="JG110" s="198"/>
      <c r="JH110" s="198"/>
      <c r="JI110" s="198"/>
      <c r="JJ110" s="198"/>
      <c r="JK110" s="198"/>
      <c r="JL110" s="198"/>
      <c r="JM110" s="198"/>
      <c r="JN110" s="198"/>
      <c r="JO110" s="198"/>
      <c r="JP110" s="198"/>
      <c r="JQ110" s="198"/>
      <c r="JR110" s="198"/>
      <c r="JS110" s="198"/>
      <c r="JT110" s="198"/>
      <c r="JU110" s="198"/>
      <c r="JV110" s="198"/>
      <c r="JW110" s="198"/>
      <c r="JX110" s="198"/>
      <c r="JY110" s="198"/>
      <c r="JZ110" s="198"/>
      <c r="KA110" s="198"/>
      <c r="KB110" s="198"/>
      <c r="KC110" s="198"/>
      <c r="KD110" s="198"/>
      <c r="KE110" s="198"/>
      <c r="KF110" s="198"/>
      <c r="KG110" s="198"/>
      <c r="KH110" s="198"/>
      <c r="KI110" s="198"/>
      <c r="KJ110" s="198"/>
      <c r="KK110" s="198"/>
      <c r="KL110" s="198"/>
      <c r="KM110" s="198"/>
      <c r="KN110" s="198"/>
      <c r="KO110" s="198"/>
      <c r="KP110" s="198"/>
      <c r="KQ110" s="198"/>
      <c r="KR110" s="198"/>
      <c r="KS110" s="198"/>
      <c r="KT110" s="198"/>
      <c r="KU110" s="198"/>
      <c r="KV110" s="198"/>
      <c r="KW110" s="198"/>
      <c r="KX110" s="198"/>
      <c r="KY110" s="198"/>
      <c r="KZ110" s="198"/>
    </row>
    <row r="111" spans="2:312" x14ac:dyDescent="0.3">
      <c r="B111" s="198"/>
      <c r="C111" s="198"/>
      <c r="D111" s="198"/>
      <c r="E111" s="198"/>
      <c r="F111" s="198"/>
      <c r="G111" s="198"/>
      <c r="H111" s="198"/>
      <c r="I111" s="198"/>
      <c r="J111" s="198"/>
      <c r="K111" s="198"/>
      <c r="L111" s="198"/>
      <c r="M111" s="198"/>
      <c r="N111" s="198"/>
      <c r="O111" s="198"/>
      <c r="P111" s="198"/>
      <c r="Q111" s="202"/>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c r="IW111" s="198"/>
      <c r="IX111" s="198"/>
      <c r="IY111" s="198"/>
      <c r="IZ111" s="198"/>
      <c r="JA111" s="198"/>
      <c r="JB111" s="198"/>
      <c r="JC111" s="198"/>
      <c r="JD111" s="198"/>
      <c r="JE111" s="198"/>
      <c r="JF111" s="198"/>
      <c r="JG111" s="198"/>
      <c r="JH111" s="198"/>
      <c r="JI111" s="198"/>
      <c r="JJ111" s="198"/>
      <c r="JK111" s="198"/>
      <c r="JL111" s="198"/>
      <c r="JM111" s="198"/>
      <c r="JN111" s="198"/>
      <c r="JO111" s="198"/>
      <c r="JP111" s="198"/>
      <c r="JQ111" s="198"/>
      <c r="JR111" s="198"/>
      <c r="JS111" s="198"/>
      <c r="JT111" s="198"/>
      <c r="JU111" s="198"/>
      <c r="JV111" s="198"/>
      <c r="JW111" s="198"/>
      <c r="JX111" s="198"/>
      <c r="JY111" s="198"/>
      <c r="JZ111" s="198"/>
      <c r="KA111" s="198"/>
      <c r="KB111" s="198"/>
      <c r="KC111" s="198"/>
      <c r="KD111" s="198"/>
      <c r="KE111" s="198"/>
      <c r="KF111" s="198"/>
      <c r="KG111" s="198"/>
      <c r="KH111" s="198"/>
      <c r="KI111" s="198"/>
      <c r="KJ111" s="198"/>
      <c r="KK111" s="198"/>
      <c r="KL111" s="198"/>
      <c r="KM111" s="198"/>
      <c r="KN111" s="198"/>
      <c r="KO111" s="198"/>
      <c r="KP111" s="198"/>
      <c r="KQ111" s="198"/>
      <c r="KR111" s="198"/>
      <c r="KS111" s="198"/>
      <c r="KT111" s="198"/>
      <c r="KU111" s="198"/>
      <c r="KV111" s="198"/>
      <c r="KW111" s="198"/>
      <c r="KX111" s="198"/>
      <c r="KY111" s="198"/>
      <c r="KZ111" s="198"/>
    </row>
    <row r="112" spans="2:312" x14ac:dyDescent="0.3">
      <c r="B112" s="198"/>
      <c r="C112" s="198"/>
      <c r="D112" s="198"/>
      <c r="E112" s="198"/>
      <c r="F112" s="198"/>
      <c r="G112" s="198"/>
      <c r="H112" s="198"/>
      <c r="I112" s="198"/>
      <c r="J112" s="198"/>
      <c r="K112" s="198"/>
      <c r="L112" s="198"/>
      <c r="M112" s="198"/>
      <c r="N112" s="198"/>
      <c r="O112" s="198"/>
      <c r="P112" s="198"/>
      <c r="Q112" s="202"/>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c r="IW112" s="198"/>
      <c r="IX112" s="198"/>
      <c r="IY112" s="198"/>
      <c r="IZ112" s="198"/>
      <c r="JA112" s="198"/>
      <c r="JB112" s="198"/>
      <c r="JC112" s="198"/>
      <c r="JD112" s="198"/>
      <c r="JE112" s="198"/>
      <c r="JF112" s="198"/>
      <c r="JG112" s="198"/>
      <c r="JH112" s="198"/>
      <c r="JI112" s="198"/>
      <c r="JJ112" s="198"/>
      <c r="JK112" s="198"/>
      <c r="JL112" s="198"/>
      <c r="JM112" s="198"/>
      <c r="JN112" s="198"/>
      <c r="JO112" s="198"/>
      <c r="JP112" s="198"/>
      <c r="JQ112" s="198"/>
      <c r="JR112" s="198"/>
      <c r="JS112" s="198"/>
      <c r="JT112" s="198"/>
      <c r="JU112" s="198"/>
      <c r="JV112" s="198"/>
      <c r="JW112" s="198"/>
      <c r="JX112" s="198"/>
      <c r="JY112" s="198"/>
      <c r="JZ112" s="198"/>
      <c r="KA112" s="198"/>
      <c r="KB112" s="198"/>
      <c r="KC112" s="198"/>
      <c r="KD112" s="198"/>
      <c r="KE112" s="198"/>
      <c r="KF112" s="198"/>
      <c r="KG112" s="198"/>
      <c r="KH112" s="198"/>
      <c r="KI112" s="198"/>
      <c r="KJ112" s="198"/>
      <c r="KK112" s="198"/>
      <c r="KL112" s="198"/>
      <c r="KM112" s="198"/>
      <c r="KN112" s="198"/>
      <c r="KO112" s="198"/>
      <c r="KP112" s="198"/>
      <c r="KQ112" s="198"/>
      <c r="KR112" s="198"/>
      <c r="KS112" s="198"/>
      <c r="KT112" s="198"/>
      <c r="KU112" s="198"/>
      <c r="KV112" s="198"/>
      <c r="KW112" s="198"/>
      <c r="KX112" s="198"/>
      <c r="KY112" s="198"/>
      <c r="KZ112" s="198"/>
    </row>
    <row r="113" spans="2:312" x14ac:dyDescent="0.3">
      <c r="B113" s="198"/>
      <c r="C113" s="198"/>
      <c r="D113" s="198"/>
      <c r="E113" s="198"/>
      <c r="F113" s="198"/>
      <c r="G113" s="198"/>
      <c r="H113" s="198"/>
      <c r="I113" s="198"/>
      <c r="J113" s="198"/>
      <c r="K113" s="198"/>
      <c r="L113" s="198"/>
      <c r="M113" s="198"/>
      <c r="N113" s="198"/>
      <c r="O113" s="198"/>
      <c r="P113" s="198"/>
      <c r="Q113" s="202"/>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c r="IW113" s="198"/>
      <c r="IX113" s="198"/>
      <c r="IY113" s="198"/>
      <c r="IZ113" s="198"/>
      <c r="JA113" s="198"/>
      <c r="JB113" s="198"/>
      <c r="JC113" s="198"/>
      <c r="JD113" s="198"/>
      <c r="JE113" s="198"/>
      <c r="JF113" s="198"/>
      <c r="JG113" s="198"/>
      <c r="JH113" s="198"/>
      <c r="JI113" s="198"/>
      <c r="JJ113" s="198"/>
      <c r="JK113" s="198"/>
      <c r="JL113" s="198"/>
      <c r="JM113" s="198"/>
      <c r="JN113" s="198"/>
      <c r="JO113" s="198"/>
      <c r="JP113" s="198"/>
      <c r="JQ113" s="198"/>
      <c r="JR113" s="198"/>
      <c r="JS113" s="198"/>
      <c r="JT113" s="198"/>
      <c r="JU113" s="198"/>
      <c r="JV113" s="198"/>
      <c r="JW113" s="198"/>
      <c r="JX113" s="198"/>
      <c r="JY113" s="198"/>
      <c r="JZ113" s="198"/>
      <c r="KA113" s="198"/>
      <c r="KB113" s="198"/>
      <c r="KC113" s="198"/>
      <c r="KD113" s="198"/>
      <c r="KE113" s="198"/>
      <c r="KF113" s="198"/>
      <c r="KG113" s="198"/>
      <c r="KH113" s="198"/>
      <c r="KI113" s="198"/>
      <c r="KJ113" s="198"/>
      <c r="KK113" s="198"/>
      <c r="KL113" s="198"/>
      <c r="KM113" s="198"/>
      <c r="KN113" s="198"/>
      <c r="KO113" s="198"/>
      <c r="KP113" s="198"/>
      <c r="KQ113" s="198"/>
      <c r="KR113" s="198"/>
      <c r="KS113" s="198"/>
      <c r="KT113" s="198"/>
      <c r="KU113" s="198"/>
      <c r="KV113" s="198"/>
      <c r="KW113" s="198"/>
      <c r="KX113" s="198"/>
      <c r="KY113" s="198"/>
      <c r="KZ113" s="198"/>
    </row>
    <row r="114" spans="2:312" x14ac:dyDescent="0.3">
      <c r="B114" s="198"/>
      <c r="C114" s="198"/>
      <c r="D114" s="198"/>
      <c r="E114" s="198"/>
      <c r="F114" s="198"/>
      <c r="G114" s="198"/>
      <c r="H114" s="198"/>
      <c r="I114" s="198"/>
      <c r="J114" s="198"/>
      <c r="K114" s="198"/>
      <c r="L114" s="198"/>
      <c r="M114" s="198"/>
      <c r="N114" s="198"/>
      <c r="O114" s="198"/>
      <c r="P114" s="198"/>
      <c r="Q114" s="202"/>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c r="IW114" s="198"/>
      <c r="IX114" s="198"/>
      <c r="IY114" s="198"/>
      <c r="IZ114" s="198"/>
      <c r="JA114" s="198"/>
      <c r="JB114" s="198"/>
      <c r="JC114" s="198"/>
      <c r="JD114" s="198"/>
      <c r="JE114" s="198"/>
      <c r="JF114" s="198"/>
      <c r="JG114" s="198"/>
      <c r="JH114" s="198"/>
      <c r="JI114" s="198"/>
      <c r="JJ114" s="198"/>
      <c r="JK114" s="198"/>
      <c r="JL114" s="198"/>
      <c r="JM114" s="198"/>
      <c r="JN114" s="198"/>
      <c r="JO114" s="198"/>
      <c r="JP114" s="198"/>
      <c r="JQ114" s="198"/>
      <c r="JR114" s="198"/>
      <c r="JS114" s="198"/>
      <c r="JT114" s="198"/>
      <c r="JU114" s="198"/>
      <c r="JV114" s="198"/>
      <c r="JW114" s="198"/>
      <c r="JX114" s="198"/>
      <c r="JY114" s="198"/>
      <c r="JZ114" s="198"/>
      <c r="KA114" s="198"/>
      <c r="KB114" s="198"/>
      <c r="KC114" s="198"/>
      <c r="KD114" s="198"/>
      <c r="KE114" s="198"/>
      <c r="KF114" s="198"/>
      <c r="KG114" s="198"/>
      <c r="KH114" s="198"/>
      <c r="KI114" s="198"/>
      <c r="KJ114" s="198"/>
      <c r="KK114" s="198"/>
      <c r="KL114" s="198"/>
      <c r="KM114" s="198"/>
      <c r="KN114" s="198"/>
      <c r="KO114" s="198"/>
      <c r="KP114" s="198"/>
      <c r="KQ114" s="198"/>
      <c r="KR114" s="198"/>
      <c r="KS114" s="198"/>
      <c r="KT114" s="198"/>
      <c r="KU114" s="198"/>
      <c r="KV114" s="198"/>
      <c r="KW114" s="198"/>
      <c r="KX114" s="198"/>
      <c r="KY114" s="198"/>
      <c r="KZ114" s="198"/>
    </row>
    <row r="115" spans="2:312" x14ac:dyDescent="0.3">
      <c r="B115" s="198"/>
      <c r="C115" s="198"/>
      <c r="D115" s="198"/>
      <c r="E115" s="198"/>
      <c r="F115" s="198"/>
      <c r="G115" s="198"/>
      <c r="H115" s="198"/>
      <c r="I115" s="198"/>
      <c r="J115" s="198"/>
      <c r="K115" s="198"/>
      <c r="L115" s="198"/>
      <c r="M115" s="198"/>
      <c r="N115" s="198"/>
      <c r="O115" s="198"/>
      <c r="P115" s="198"/>
      <c r="Q115" s="202"/>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c r="IW115" s="198"/>
      <c r="IX115" s="198"/>
      <c r="IY115" s="198"/>
      <c r="IZ115" s="198"/>
      <c r="JA115" s="198"/>
      <c r="JB115" s="198"/>
      <c r="JC115" s="198"/>
      <c r="JD115" s="198"/>
      <c r="JE115" s="198"/>
      <c r="JF115" s="198"/>
      <c r="JG115" s="198"/>
      <c r="JH115" s="198"/>
      <c r="JI115" s="198"/>
      <c r="JJ115" s="198"/>
      <c r="JK115" s="198"/>
      <c r="JL115" s="198"/>
      <c r="JM115" s="198"/>
      <c r="JN115" s="198"/>
      <c r="JO115" s="198"/>
      <c r="JP115" s="198"/>
      <c r="JQ115" s="198"/>
      <c r="JR115" s="198"/>
      <c r="JS115" s="198"/>
      <c r="JT115" s="198"/>
      <c r="JU115" s="198"/>
      <c r="JV115" s="198"/>
      <c r="JW115" s="198"/>
      <c r="JX115" s="198"/>
      <c r="JY115" s="198"/>
      <c r="JZ115" s="198"/>
      <c r="KA115" s="198"/>
      <c r="KB115" s="198"/>
      <c r="KC115" s="198"/>
      <c r="KD115" s="198"/>
      <c r="KE115" s="198"/>
      <c r="KF115" s="198"/>
      <c r="KG115" s="198"/>
      <c r="KH115" s="198"/>
      <c r="KI115" s="198"/>
      <c r="KJ115" s="198"/>
      <c r="KK115" s="198"/>
      <c r="KL115" s="198"/>
      <c r="KM115" s="198"/>
      <c r="KN115" s="198"/>
      <c r="KO115" s="198"/>
      <c r="KP115" s="198"/>
      <c r="KQ115" s="198"/>
      <c r="KR115" s="198"/>
      <c r="KS115" s="198"/>
      <c r="KT115" s="198"/>
      <c r="KU115" s="198"/>
      <c r="KV115" s="198"/>
      <c r="KW115" s="198"/>
      <c r="KX115" s="198"/>
      <c r="KY115" s="198"/>
      <c r="KZ115" s="198"/>
    </row>
    <row r="116" spans="2:312" x14ac:dyDescent="0.3">
      <c r="B116" s="198"/>
      <c r="C116" s="198"/>
      <c r="D116" s="198"/>
      <c r="E116" s="198"/>
      <c r="F116" s="198"/>
      <c r="G116" s="198"/>
      <c r="H116" s="198"/>
      <c r="I116" s="198"/>
      <c r="J116" s="198"/>
      <c r="K116" s="198"/>
      <c r="L116" s="198"/>
      <c r="M116" s="198"/>
      <c r="N116" s="198"/>
      <c r="O116" s="198"/>
      <c r="P116" s="198"/>
      <c r="Q116" s="202"/>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c r="IW116" s="198"/>
      <c r="IX116" s="198"/>
      <c r="IY116" s="198"/>
      <c r="IZ116" s="198"/>
      <c r="JA116" s="198"/>
      <c r="JB116" s="198"/>
      <c r="JC116" s="198"/>
      <c r="JD116" s="198"/>
      <c r="JE116" s="198"/>
      <c r="JF116" s="198"/>
      <c r="JG116" s="198"/>
      <c r="JH116" s="198"/>
      <c r="JI116" s="198"/>
      <c r="JJ116" s="198"/>
      <c r="JK116" s="198"/>
      <c r="JL116" s="198"/>
      <c r="JM116" s="198"/>
      <c r="JN116" s="198"/>
      <c r="JO116" s="198"/>
      <c r="JP116" s="198"/>
      <c r="JQ116" s="198"/>
      <c r="JR116" s="198"/>
      <c r="JS116" s="198"/>
      <c r="JT116" s="198"/>
      <c r="JU116" s="198"/>
      <c r="JV116" s="198"/>
      <c r="JW116" s="198"/>
      <c r="JX116" s="198"/>
      <c r="JY116" s="198"/>
      <c r="JZ116" s="198"/>
      <c r="KA116" s="198"/>
      <c r="KB116" s="198"/>
      <c r="KC116" s="198"/>
      <c r="KD116" s="198"/>
      <c r="KE116" s="198"/>
      <c r="KF116" s="198"/>
      <c r="KG116" s="198"/>
      <c r="KH116" s="198"/>
      <c r="KI116" s="198"/>
      <c r="KJ116" s="198"/>
      <c r="KK116" s="198"/>
      <c r="KL116" s="198"/>
      <c r="KM116" s="198"/>
      <c r="KN116" s="198"/>
      <c r="KO116" s="198"/>
      <c r="KP116" s="198"/>
      <c r="KQ116" s="198"/>
      <c r="KR116" s="198"/>
      <c r="KS116" s="198"/>
      <c r="KT116" s="198"/>
      <c r="KU116" s="198"/>
      <c r="KV116" s="198"/>
      <c r="KW116" s="198"/>
      <c r="KX116" s="198"/>
      <c r="KY116" s="198"/>
      <c r="KZ116" s="198"/>
    </row>
    <row r="117" spans="2:312" x14ac:dyDescent="0.3">
      <c r="B117" s="198"/>
      <c r="C117" s="198"/>
      <c r="D117" s="198"/>
      <c r="E117" s="198"/>
      <c r="F117" s="198"/>
      <c r="G117" s="198"/>
      <c r="H117" s="198"/>
      <c r="I117" s="198"/>
      <c r="J117" s="198"/>
      <c r="K117" s="198"/>
      <c r="L117" s="198"/>
      <c r="M117" s="198"/>
      <c r="N117" s="198"/>
      <c r="O117" s="198"/>
      <c r="P117" s="198"/>
      <c r="Q117" s="202"/>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c r="IW117" s="198"/>
      <c r="IX117" s="198"/>
      <c r="IY117" s="198"/>
      <c r="IZ117" s="198"/>
      <c r="JA117" s="198"/>
      <c r="JB117" s="198"/>
      <c r="JC117" s="198"/>
      <c r="JD117" s="198"/>
      <c r="JE117" s="198"/>
      <c r="JF117" s="198"/>
      <c r="JG117" s="198"/>
      <c r="JH117" s="198"/>
      <c r="JI117" s="198"/>
      <c r="JJ117" s="198"/>
      <c r="JK117" s="198"/>
      <c r="JL117" s="198"/>
      <c r="JM117" s="198"/>
      <c r="JN117" s="198"/>
      <c r="JO117" s="198"/>
      <c r="JP117" s="198"/>
      <c r="JQ117" s="198"/>
      <c r="JR117" s="198"/>
      <c r="JS117" s="198"/>
      <c r="JT117" s="198"/>
      <c r="JU117" s="198"/>
      <c r="JV117" s="198"/>
      <c r="JW117" s="198"/>
      <c r="JX117" s="198"/>
      <c r="JY117" s="198"/>
      <c r="JZ117" s="198"/>
      <c r="KA117" s="198"/>
      <c r="KB117" s="198"/>
      <c r="KC117" s="198"/>
      <c r="KD117" s="198"/>
      <c r="KE117" s="198"/>
      <c r="KF117" s="198"/>
      <c r="KG117" s="198"/>
      <c r="KH117" s="198"/>
      <c r="KI117" s="198"/>
      <c r="KJ117" s="198"/>
      <c r="KK117" s="198"/>
      <c r="KL117" s="198"/>
      <c r="KM117" s="198"/>
      <c r="KN117" s="198"/>
      <c r="KO117" s="198"/>
      <c r="KP117" s="198"/>
      <c r="KQ117" s="198"/>
      <c r="KR117" s="198"/>
      <c r="KS117" s="198"/>
      <c r="KT117" s="198"/>
      <c r="KU117" s="198"/>
      <c r="KV117" s="198"/>
      <c r="KW117" s="198"/>
      <c r="KX117" s="198"/>
      <c r="KY117" s="198"/>
      <c r="KZ117" s="198"/>
    </row>
    <row r="118" spans="2:312" x14ac:dyDescent="0.3">
      <c r="B118" s="198"/>
      <c r="C118" s="198"/>
      <c r="D118" s="198"/>
      <c r="E118" s="198"/>
      <c r="F118" s="198"/>
      <c r="G118" s="198"/>
      <c r="H118" s="198"/>
      <c r="I118" s="198"/>
      <c r="J118" s="198"/>
      <c r="K118" s="198"/>
      <c r="L118" s="198"/>
      <c r="M118" s="198"/>
      <c r="N118" s="198"/>
      <c r="O118" s="198"/>
      <c r="P118" s="198"/>
      <c r="Q118" s="202"/>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c r="IW118" s="198"/>
      <c r="IX118" s="198"/>
      <c r="IY118" s="198"/>
      <c r="IZ118" s="198"/>
      <c r="JA118" s="198"/>
      <c r="JB118" s="198"/>
      <c r="JC118" s="198"/>
      <c r="JD118" s="198"/>
      <c r="JE118" s="198"/>
      <c r="JF118" s="198"/>
      <c r="JG118" s="198"/>
      <c r="JH118" s="198"/>
      <c r="JI118" s="198"/>
      <c r="JJ118" s="198"/>
      <c r="JK118" s="198"/>
      <c r="JL118" s="198"/>
      <c r="JM118" s="198"/>
      <c r="JN118" s="198"/>
      <c r="JO118" s="198"/>
      <c r="JP118" s="198"/>
      <c r="JQ118" s="198"/>
      <c r="JR118" s="198"/>
      <c r="JS118" s="198"/>
      <c r="JT118" s="198"/>
      <c r="JU118" s="198"/>
      <c r="JV118" s="198"/>
      <c r="JW118" s="198"/>
      <c r="JX118" s="198"/>
      <c r="JY118" s="198"/>
      <c r="JZ118" s="198"/>
      <c r="KA118" s="198"/>
      <c r="KB118" s="198"/>
      <c r="KC118" s="198"/>
      <c r="KD118" s="198"/>
      <c r="KE118" s="198"/>
      <c r="KF118" s="198"/>
      <c r="KG118" s="198"/>
      <c r="KH118" s="198"/>
      <c r="KI118" s="198"/>
      <c r="KJ118" s="198"/>
      <c r="KK118" s="198"/>
      <c r="KL118" s="198"/>
      <c r="KM118" s="198"/>
      <c r="KN118" s="198"/>
      <c r="KO118" s="198"/>
      <c r="KP118" s="198"/>
      <c r="KQ118" s="198"/>
      <c r="KR118" s="198"/>
      <c r="KS118" s="198"/>
      <c r="KT118" s="198"/>
      <c r="KU118" s="198"/>
      <c r="KV118" s="198"/>
      <c r="KW118" s="198"/>
      <c r="KX118" s="198"/>
      <c r="KY118" s="198"/>
      <c r="KZ118" s="198"/>
    </row>
    <row r="119" spans="2:312" x14ac:dyDescent="0.3">
      <c r="B119" s="198"/>
      <c r="C119" s="198"/>
      <c r="D119" s="198"/>
      <c r="E119" s="198"/>
      <c r="F119" s="198"/>
      <c r="G119" s="198"/>
      <c r="H119" s="198"/>
      <c r="I119" s="198"/>
      <c r="J119" s="198"/>
      <c r="K119" s="198"/>
      <c r="L119" s="198"/>
      <c r="M119" s="198"/>
      <c r="N119" s="198"/>
      <c r="O119" s="198"/>
      <c r="P119" s="198"/>
      <c r="Q119" s="202"/>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c r="IW119" s="198"/>
      <c r="IX119" s="198"/>
      <c r="IY119" s="198"/>
      <c r="IZ119" s="198"/>
      <c r="JA119" s="198"/>
      <c r="JB119" s="198"/>
      <c r="JC119" s="198"/>
      <c r="JD119" s="198"/>
      <c r="JE119" s="198"/>
      <c r="JF119" s="198"/>
      <c r="JG119" s="198"/>
      <c r="JH119" s="198"/>
      <c r="JI119" s="198"/>
      <c r="JJ119" s="198"/>
      <c r="JK119" s="198"/>
      <c r="JL119" s="198"/>
      <c r="JM119" s="198"/>
      <c r="JN119" s="198"/>
      <c r="JO119" s="198"/>
      <c r="JP119" s="198"/>
      <c r="JQ119" s="198"/>
      <c r="JR119" s="198"/>
      <c r="JS119" s="198"/>
      <c r="JT119" s="198"/>
      <c r="JU119" s="198"/>
      <c r="JV119" s="198"/>
      <c r="JW119" s="198"/>
      <c r="JX119" s="198"/>
      <c r="JY119" s="198"/>
      <c r="JZ119" s="198"/>
      <c r="KA119" s="198"/>
      <c r="KB119" s="198"/>
      <c r="KC119" s="198"/>
      <c r="KD119" s="198"/>
      <c r="KE119" s="198"/>
      <c r="KF119" s="198"/>
      <c r="KG119" s="198"/>
      <c r="KH119" s="198"/>
      <c r="KI119" s="198"/>
      <c r="KJ119" s="198"/>
      <c r="KK119" s="198"/>
      <c r="KL119" s="198"/>
      <c r="KM119" s="198"/>
      <c r="KN119" s="198"/>
      <c r="KO119" s="198"/>
      <c r="KP119" s="198"/>
      <c r="KQ119" s="198"/>
      <c r="KR119" s="198"/>
      <c r="KS119" s="198"/>
      <c r="KT119" s="198"/>
      <c r="KU119" s="198"/>
      <c r="KV119" s="198"/>
      <c r="KW119" s="198"/>
      <c r="KX119" s="198"/>
      <c r="KY119" s="198"/>
      <c r="KZ119" s="198"/>
    </row>
    <row r="120" spans="2:312" x14ac:dyDescent="0.3">
      <c r="B120" s="198"/>
      <c r="C120" s="198"/>
      <c r="D120" s="198"/>
      <c r="E120" s="198"/>
      <c r="F120" s="198"/>
      <c r="G120" s="198"/>
      <c r="H120" s="198"/>
      <c r="I120" s="198"/>
      <c r="J120" s="198"/>
      <c r="K120" s="198"/>
      <c r="L120" s="198"/>
      <c r="M120" s="198"/>
      <c r="N120" s="198"/>
      <c r="O120" s="198"/>
      <c r="P120" s="198"/>
      <c r="Q120" s="202"/>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c r="IW120" s="198"/>
      <c r="IX120" s="198"/>
      <c r="IY120" s="198"/>
      <c r="IZ120" s="198"/>
      <c r="JA120" s="198"/>
      <c r="JB120" s="198"/>
      <c r="JC120" s="198"/>
      <c r="JD120" s="198"/>
      <c r="JE120" s="198"/>
      <c r="JF120" s="198"/>
      <c r="JG120" s="198"/>
      <c r="JH120" s="198"/>
      <c r="JI120" s="198"/>
      <c r="JJ120" s="198"/>
      <c r="JK120" s="198"/>
      <c r="JL120" s="198"/>
      <c r="JM120" s="198"/>
      <c r="JN120" s="198"/>
      <c r="JO120" s="198"/>
      <c r="JP120" s="198"/>
      <c r="JQ120" s="198"/>
      <c r="JR120" s="198"/>
      <c r="JS120" s="198"/>
      <c r="JT120" s="198"/>
      <c r="JU120" s="198"/>
      <c r="JV120" s="198"/>
      <c r="JW120" s="198"/>
      <c r="JX120" s="198"/>
      <c r="JY120" s="198"/>
      <c r="JZ120" s="198"/>
      <c r="KA120" s="198"/>
      <c r="KB120" s="198"/>
      <c r="KC120" s="198"/>
      <c r="KD120" s="198"/>
      <c r="KE120" s="198"/>
      <c r="KF120" s="198"/>
      <c r="KG120" s="198"/>
      <c r="KH120" s="198"/>
      <c r="KI120" s="198"/>
      <c r="KJ120" s="198"/>
      <c r="KK120" s="198"/>
      <c r="KL120" s="198"/>
      <c r="KM120" s="198"/>
      <c r="KN120" s="198"/>
      <c r="KO120" s="198"/>
      <c r="KP120" s="198"/>
      <c r="KQ120" s="198"/>
      <c r="KR120" s="198"/>
      <c r="KS120" s="198"/>
      <c r="KT120" s="198"/>
      <c r="KU120" s="198"/>
      <c r="KV120" s="198"/>
      <c r="KW120" s="198"/>
      <c r="KX120" s="198"/>
      <c r="KY120" s="198"/>
      <c r="KZ120" s="198"/>
    </row>
    <row r="121" spans="2:312" x14ac:dyDescent="0.3">
      <c r="B121" s="198"/>
      <c r="C121" s="198"/>
      <c r="D121" s="198"/>
      <c r="E121" s="198"/>
      <c r="F121" s="198"/>
      <c r="G121" s="198"/>
      <c r="H121" s="198"/>
      <c r="I121" s="198"/>
      <c r="J121" s="198"/>
      <c r="K121" s="198"/>
      <c r="L121" s="198"/>
      <c r="M121" s="198"/>
      <c r="N121" s="198"/>
      <c r="O121" s="198"/>
      <c r="P121" s="198"/>
      <c r="Q121" s="202"/>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c r="IW121" s="198"/>
      <c r="IX121" s="198"/>
      <c r="IY121" s="198"/>
      <c r="IZ121" s="198"/>
      <c r="JA121" s="198"/>
      <c r="JB121" s="198"/>
      <c r="JC121" s="198"/>
      <c r="JD121" s="198"/>
      <c r="JE121" s="198"/>
      <c r="JF121" s="198"/>
      <c r="JG121" s="198"/>
      <c r="JH121" s="198"/>
      <c r="JI121" s="198"/>
      <c r="JJ121" s="198"/>
      <c r="JK121" s="198"/>
      <c r="JL121" s="198"/>
      <c r="JM121" s="198"/>
      <c r="JN121" s="198"/>
      <c r="JO121" s="198"/>
      <c r="JP121" s="198"/>
      <c r="JQ121" s="198"/>
      <c r="JR121" s="198"/>
      <c r="JS121" s="198"/>
      <c r="JT121" s="198"/>
      <c r="JU121" s="198"/>
      <c r="JV121" s="198"/>
      <c r="JW121" s="198"/>
      <c r="JX121" s="198"/>
      <c r="JY121" s="198"/>
      <c r="JZ121" s="198"/>
      <c r="KA121" s="198"/>
      <c r="KB121" s="198"/>
      <c r="KC121" s="198"/>
      <c r="KD121" s="198"/>
      <c r="KE121" s="198"/>
      <c r="KF121" s="198"/>
      <c r="KG121" s="198"/>
      <c r="KH121" s="198"/>
      <c r="KI121" s="198"/>
      <c r="KJ121" s="198"/>
      <c r="KK121" s="198"/>
      <c r="KL121" s="198"/>
      <c r="KM121" s="198"/>
      <c r="KN121" s="198"/>
      <c r="KO121" s="198"/>
      <c r="KP121" s="198"/>
      <c r="KQ121" s="198"/>
      <c r="KR121" s="198"/>
      <c r="KS121" s="198"/>
      <c r="KT121" s="198"/>
      <c r="KU121" s="198"/>
      <c r="KV121" s="198"/>
      <c r="KW121" s="198"/>
      <c r="KX121" s="198"/>
      <c r="KY121" s="198"/>
      <c r="KZ121" s="198"/>
    </row>
    <row r="122" spans="2:312" x14ac:dyDescent="0.3">
      <c r="B122" s="198"/>
      <c r="C122" s="198"/>
      <c r="D122" s="198"/>
      <c r="E122" s="198"/>
      <c r="F122" s="198"/>
      <c r="G122" s="198"/>
      <c r="H122" s="198"/>
      <c r="I122" s="198"/>
      <c r="J122" s="198"/>
      <c r="K122" s="198"/>
      <c r="L122" s="198"/>
      <c r="M122" s="198"/>
      <c r="N122" s="198"/>
      <c r="O122" s="198"/>
      <c r="P122" s="198"/>
      <c r="Q122" s="202"/>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8"/>
      <c r="IZ122" s="198"/>
      <c r="JA122" s="198"/>
      <c r="JB122" s="198"/>
      <c r="JC122" s="198"/>
      <c r="JD122" s="198"/>
      <c r="JE122" s="198"/>
      <c r="JF122" s="198"/>
      <c r="JG122" s="198"/>
      <c r="JH122" s="198"/>
      <c r="JI122" s="198"/>
      <c r="JJ122" s="198"/>
      <c r="JK122" s="198"/>
      <c r="JL122" s="198"/>
      <c r="JM122" s="198"/>
      <c r="JN122" s="198"/>
      <c r="JO122" s="198"/>
      <c r="JP122" s="198"/>
      <c r="JQ122" s="198"/>
      <c r="JR122" s="198"/>
      <c r="JS122" s="198"/>
      <c r="JT122" s="198"/>
      <c r="JU122" s="198"/>
      <c r="JV122" s="198"/>
      <c r="JW122" s="198"/>
      <c r="JX122" s="198"/>
      <c r="JY122" s="198"/>
      <c r="JZ122" s="198"/>
      <c r="KA122" s="198"/>
      <c r="KB122" s="198"/>
      <c r="KC122" s="198"/>
      <c r="KD122" s="198"/>
      <c r="KE122" s="198"/>
      <c r="KF122" s="198"/>
      <c r="KG122" s="198"/>
      <c r="KH122" s="198"/>
      <c r="KI122" s="198"/>
      <c r="KJ122" s="198"/>
      <c r="KK122" s="198"/>
      <c r="KL122" s="198"/>
      <c r="KM122" s="198"/>
      <c r="KN122" s="198"/>
      <c r="KO122" s="198"/>
      <c r="KP122" s="198"/>
      <c r="KQ122" s="198"/>
      <c r="KR122" s="198"/>
      <c r="KS122" s="198"/>
      <c r="KT122" s="198"/>
      <c r="KU122" s="198"/>
      <c r="KV122" s="198"/>
      <c r="KW122" s="198"/>
      <c r="KX122" s="198"/>
      <c r="KY122" s="198"/>
      <c r="KZ122" s="198"/>
    </row>
    <row r="123" spans="2:312" x14ac:dyDescent="0.3">
      <c r="B123" s="198"/>
      <c r="C123" s="198"/>
      <c r="D123" s="198"/>
      <c r="E123" s="198"/>
      <c r="F123" s="198"/>
      <c r="G123" s="198"/>
      <c r="H123" s="198"/>
      <c r="I123" s="198"/>
      <c r="J123" s="198"/>
      <c r="K123" s="198"/>
      <c r="L123" s="198"/>
      <c r="M123" s="198"/>
      <c r="N123" s="198"/>
      <c r="O123" s="198"/>
      <c r="P123" s="198"/>
      <c r="Q123" s="202"/>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c r="IW123" s="198"/>
      <c r="IX123" s="198"/>
      <c r="IY123" s="198"/>
      <c r="IZ123" s="198"/>
      <c r="JA123" s="198"/>
      <c r="JB123" s="198"/>
      <c r="JC123" s="198"/>
      <c r="JD123" s="198"/>
      <c r="JE123" s="198"/>
      <c r="JF123" s="198"/>
      <c r="JG123" s="198"/>
      <c r="JH123" s="198"/>
      <c r="JI123" s="198"/>
      <c r="JJ123" s="198"/>
      <c r="JK123" s="198"/>
      <c r="JL123" s="198"/>
      <c r="JM123" s="198"/>
      <c r="JN123" s="198"/>
      <c r="JO123" s="198"/>
      <c r="JP123" s="198"/>
      <c r="JQ123" s="198"/>
      <c r="JR123" s="198"/>
      <c r="JS123" s="198"/>
      <c r="JT123" s="198"/>
      <c r="JU123" s="198"/>
      <c r="JV123" s="198"/>
      <c r="JW123" s="198"/>
      <c r="JX123" s="198"/>
      <c r="JY123" s="198"/>
      <c r="JZ123" s="198"/>
      <c r="KA123" s="198"/>
      <c r="KB123" s="198"/>
      <c r="KC123" s="198"/>
      <c r="KD123" s="198"/>
      <c r="KE123" s="198"/>
      <c r="KF123" s="198"/>
      <c r="KG123" s="198"/>
      <c r="KH123" s="198"/>
      <c r="KI123" s="198"/>
      <c r="KJ123" s="198"/>
      <c r="KK123" s="198"/>
      <c r="KL123" s="198"/>
      <c r="KM123" s="198"/>
      <c r="KN123" s="198"/>
      <c r="KO123" s="198"/>
      <c r="KP123" s="198"/>
      <c r="KQ123" s="198"/>
      <c r="KR123" s="198"/>
      <c r="KS123" s="198"/>
      <c r="KT123" s="198"/>
      <c r="KU123" s="198"/>
      <c r="KV123" s="198"/>
      <c r="KW123" s="198"/>
      <c r="KX123" s="198"/>
      <c r="KY123" s="198"/>
      <c r="KZ123" s="198"/>
    </row>
    <row r="124" spans="2:312" x14ac:dyDescent="0.3">
      <c r="B124" s="198"/>
      <c r="C124" s="198"/>
      <c r="D124" s="198"/>
      <c r="E124" s="198"/>
      <c r="F124" s="198"/>
      <c r="G124" s="198"/>
      <c r="H124" s="198"/>
      <c r="I124" s="198"/>
      <c r="J124" s="198"/>
      <c r="K124" s="198"/>
      <c r="L124" s="198"/>
      <c r="M124" s="198"/>
      <c r="N124" s="198"/>
      <c r="O124" s="198"/>
      <c r="P124" s="198"/>
      <c r="Q124" s="202"/>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c r="IW124" s="198"/>
      <c r="IX124" s="198"/>
      <c r="IY124" s="198"/>
      <c r="IZ124" s="198"/>
      <c r="JA124" s="198"/>
      <c r="JB124" s="198"/>
      <c r="JC124" s="198"/>
      <c r="JD124" s="198"/>
      <c r="JE124" s="198"/>
      <c r="JF124" s="198"/>
      <c r="JG124" s="198"/>
      <c r="JH124" s="198"/>
      <c r="JI124" s="198"/>
      <c r="JJ124" s="198"/>
      <c r="JK124" s="198"/>
      <c r="JL124" s="198"/>
      <c r="JM124" s="198"/>
      <c r="JN124" s="198"/>
      <c r="JO124" s="198"/>
      <c r="JP124" s="198"/>
      <c r="JQ124" s="198"/>
      <c r="JR124" s="198"/>
      <c r="JS124" s="198"/>
      <c r="JT124" s="198"/>
      <c r="JU124" s="198"/>
      <c r="JV124" s="198"/>
      <c r="JW124" s="198"/>
      <c r="JX124" s="198"/>
      <c r="JY124" s="198"/>
      <c r="JZ124" s="198"/>
      <c r="KA124" s="198"/>
      <c r="KB124" s="198"/>
      <c r="KC124" s="198"/>
      <c r="KD124" s="198"/>
      <c r="KE124" s="198"/>
      <c r="KF124" s="198"/>
      <c r="KG124" s="198"/>
      <c r="KH124" s="198"/>
      <c r="KI124" s="198"/>
      <c r="KJ124" s="198"/>
      <c r="KK124" s="198"/>
      <c r="KL124" s="198"/>
      <c r="KM124" s="198"/>
      <c r="KN124" s="198"/>
      <c r="KO124" s="198"/>
      <c r="KP124" s="198"/>
      <c r="KQ124" s="198"/>
      <c r="KR124" s="198"/>
      <c r="KS124" s="198"/>
      <c r="KT124" s="198"/>
      <c r="KU124" s="198"/>
      <c r="KV124" s="198"/>
      <c r="KW124" s="198"/>
      <c r="KX124" s="198"/>
      <c r="KY124" s="198"/>
      <c r="KZ124" s="198"/>
    </row>
    <row r="125" spans="2:312" x14ac:dyDescent="0.3">
      <c r="B125" s="198"/>
      <c r="C125" s="198"/>
      <c r="D125" s="198"/>
      <c r="E125" s="198"/>
      <c r="F125" s="198"/>
      <c r="G125" s="198"/>
      <c r="H125" s="198"/>
      <c r="I125" s="198"/>
      <c r="J125" s="198"/>
      <c r="K125" s="198"/>
      <c r="L125" s="198"/>
      <c r="M125" s="198"/>
      <c r="N125" s="198"/>
      <c r="O125" s="198"/>
      <c r="P125" s="198"/>
      <c r="Q125" s="202"/>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c r="IW125" s="198"/>
      <c r="IX125" s="198"/>
      <c r="IY125" s="198"/>
      <c r="IZ125" s="198"/>
      <c r="JA125" s="198"/>
      <c r="JB125" s="198"/>
      <c r="JC125" s="198"/>
      <c r="JD125" s="198"/>
      <c r="JE125" s="198"/>
      <c r="JF125" s="198"/>
      <c r="JG125" s="198"/>
      <c r="JH125" s="198"/>
      <c r="JI125" s="198"/>
      <c r="JJ125" s="198"/>
      <c r="JK125" s="198"/>
      <c r="JL125" s="198"/>
      <c r="JM125" s="198"/>
      <c r="JN125" s="198"/>
      <c r="JO125" s="198"/>
      <c r="JP125" s="198"/>
      <c r="JQ125" s="198"/>
      <c r="JR125" s="198"/>
      <c r="JS125" s="198"/>
      <c r="JT125" s="198"/>
      <c r="JU125" s="198"/>
      <c r="JV125" s="198"/>
      <c r="JW125" s="198"/>
      <c r="JX125" s="198"/>
      <c r="JY125" s="198"/>
      <c r="JZ125" s="198"/>
      <c r="KA125" s="198"/>
      <c r="KB125" s="198"/>
      <c r="KC125" s="198"/>
      <c r="KD125" s="198"/>
      <c r="KE125" s="198"/>
      <c r="KF125" s="198"/>
      <c r="KG125" s="198"/>
      <c r="KH125" s="198"/>
      <c r="KI125" s="198"/>
      <c r="KJ125" s="198"/>
      <c r="KK125" s="198"/>
      <c r="KL125" s="198"/>
      <c r="KM125" s="198"/>
      <c r="KN125" s="198"/>
      <c r="KO125" s="198"/>
      <c r="KP125" s="198"/>
      <c r="KQ125" s="198"/>
      <c r="KR125" s="198"/>
      <c r="KS125" s="198"/>
      <c r="KT125" s="198"/>
      <c r="KU125" s="198"/>
      <c r="KV125" s="198"/>
      <c r="KW125" s="198"/>
      <c r="KX125" s="198"/>
      <c r="KY125" s="198"/>
      <c r="KZ125" s="198"/>
    </row>
    <row r="126" spans="2:312" x14ac:dyDescent="0.3">
      <c r="B126" s="198"/>
      <c r="C126" s="198"/>
      <c r="D126" s="198"/>
      <c r="E126" s="198"/>
      <c r="F126" s="198"/>
      <c r="G126" s="198"/>
      <c r="H126" s="198"/>
      <c r="I126" s="198"/>
      <c r="J126" s="198"/>
      <c r="K126" s="198"/>
      <c r="L126" s="198"/>
      <c r="M126" s="198"/>
      <c r="N126" s="198"/>
      <c r="O126" s="198"/>
      <c r="P126" s="198"/>
      <c r="Q126" s="202"/>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c r="IW126" s="198"/>
      <c r="IX126" s="198"/>
      <c r="IY126" s="198"/>
      <c r="IZ126" s="198"/>
      <c r="JA126" s="198"/>
      <c r="JB126" s="198"/>
      <c r="JC126" s="198"/>
      <c r="JD126" s="198"/>
      <c r="JE126" s="198"/>
      <c r="JF126" s="198"/>
      <c r="JG126" s="198"/>
      <c r="JH126" s="198"/>
      <c r="JI126" s="198"/>
      <c r="JJ126" s="198"/>
      <c r="JK126" s="198"/>
      <c r="JL126" s="198"/>
      <c r="JM126" s="198"/>
      <c r="JN126" s="198"/>
      <c r="JO126" s="198"/>
      <c r="JP126" s="198"/>
      <c r="JQ126" s="198"/>
      <c r="JR126" s="198"/>
      <c r="JS126" s="198"/>
      <c r="JT126" s="198"/>
      <c r="JU126" s="198"/>
      <c r="JV126" s="198"/>
      <c r="JW126" s="198"/>
      <c r="JX126" s="198"/>
      <c r="JY126" s="198"/>
      <c r="JZ126" s="198"/>
      <c r="KA126" s="198"/>
      <c r="KB126" s="198"/>
      <c r="KC126" s="198"/>
      <c r="KD126" s="198"/>
      <c r="KE126" s="198"/>
      <c r="KF126" s="198"/>
      <c r="KG126" s="198"/>
      <c r="KH126" s="198"/>
      <c r="KI126" s="198"/>
      <c r="KJ126" s="198"/>
      <c r="KK126" s="198"/>
      <c r="KL126" s="198"/>
      <c r="KM126" s="198"/>
      <c r="KN126" s="198"/>
      <c r="KO126" s="198"/>
      <c r="KP126" s="198"/>
      <c r="KQ126" s="198"/>
      <c r="KR126" s="198"/>
      <c r="KS126" s="198"/>
      <c r="KT126" s="198"/>
      <c r="KU126" s="198"/>
      <c r="KV126" s="198"/>
      <c r="KW126" s="198"/>
      <c r="KX126" s="198"/>
      <c r="KY126" s="198"/>
      <c r="KZ126" s="198"/>
    </row>
    <row r="127" spans="2:312" x14ac:dyDescent="0.3">
      <c r="B127" s="198"/>
      <c r="C127" s="198"/>
      <c r="D127" s="198"/>
      <c r="E127" s="198"/>
      <c r="F127" s="198"/>
      <c r="G127" s="198"/>
      <c r="H127" s="198"/>
      <c r="I127" s="198"/>
      <c r="J127" s="198"/>
      <c r="K127" s="198"/>
      <c r="L127" s="198"/>
      <c r="M127" s="198"/>
      <c r="N127" s="198"/>
      <c r="O127" s="198"/>
      <c r="P127" s="198"/>
      <c r="Q127" s="202"/>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c r="IW127" s="198"/>
      <c r="IX127" s="198"/>
      <c r="IY127" s="198"/>
      <c r="IZ127" s="198"/>
      <c r="JA127" s="198"/>
      <c r="JB127" s="198"/>
      <c r="JC127" s="198"/>
      <c r="JD127" s="198"/>
      <c r="JE127" s="198"/>
      <c r="JF127" s="198"/>
      <c r="JG127" s="198"/>
      <c r="JH127" s="198"/>
      <c r="JI127" s="198"/>
      <c r="JJ127" s="198"/>
      <c r="JK127" s="198"/>
      <c r="JL127" s="198"/>
      <c r="JM127" s="198"/>
      <c r="JN127" s="198"/>
      <c r="JO127" s="198"/>
      <c r="JP127" s="198"/>
      <c r="JQ127" s="198"/>
      <c r="JR127" s="198"/>
      <c r="JS127" s="198"/>
      <c r="JT127" s="198"/>
      <c r="JU127" s="198"/>
      <c r="JV127" s="198"/>
      <c r="JW127" s="198"/>
      <c r="JX127" s="198"/>
      <c r="JY127" s="198"/>
      <c r="JZ127" s="198"/>
      <c r="KA127" s="198"/>
      <c r="KB127" s="198"/>
      <c r="KC127" s="198"/>
      <c r="KD127" s="198"/>
      <c r="KE127" s="198"/>
      <c r="KF127" s="198"/>
      <c r="KG127" s="198"/>
      <c r="KH127" s="198"/>
      <c r="KI127" s="198"/>
      <c r="KJ127" s="198"/>
      <c r="KK127" s="198"/>
      <c r="KL127" s="198"/>
      <c r="KM127" s="198"/>
      <c r="KN127" s="198"/>
      <c r="KO127" s="198"/>
      <c r="KP127" s="198"/>
      <c r="KQ127" s="198"/>
      <c r="KR127" s="198"/>
      <c r="KS127" s="198"/>
      <c r="KT127" s="198"/>
      <c r="KU127" s="198"/>
      <c r="KV127" s="198"/>
      <c r="KW127" s="198"/>
      <c r="KX127" s="198"/>
      <c r="KY127" s="198"/>
      <c r="KZ127" s="198"/>
    </row>
    <row r="128" spans="2:312" x14ac:dyDescent="0.3">
      <c r="B128" s="198"/>
      <c r="C128" s="198"/>
      <c r="D128" s="198"/>
      <c r="E128" s="198"/>
      <c r="F128" s="198"/>
      <c r="G128" s="198"/>
      <c r="H128" s="198"/>
      <c r="I128" s="198"/>
      <c r="J128" s="198"/>
      <c r="K128" s="198"/>
      <c r="L128" s="198"/>
      <c r="M128" s="198"/>
      <c r="N128" s="198"/>
      <c r="O128" s="198"/>
      <c r="P128" s="198"/>
      <c r="Q128" s="202"/>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c r="IW128" s="198"/>
      <c r="IX128" s="198"/>
      <c r="IY128" s="198"/>
      <c r="IZ128" s="198"/>
      <c r="JA128" s="198"/>
      <c r="JB128" s="198"/>
      <c r="JC128" s="198"/>
      <c r="JD128" s="198"/>
      <c r="JE128" s="198"/>
      <c r="JF128" s="198"/>
      <c r="JG128" s="198"/>
      <c r="JH128" s="198"/>
      <c r="JI128" s="198"/>
      <c r="JJ128" s="198"/>
      <c r="JK128" s="198"/>
      <c r="JL128" s="198"/>
      <c r="JM128" s="198"/>
      <c r="JN128" s="198"/>
      <c r="JO128" s="198"/>
      <c r="JP128" s="198"/>
      <c r="JQ128" s="198"/>
      <c r="JR128" s="198"/>
      <c r="JS128" s="198"/>
      <c r="JT128" s="198"/>
      <c r="JU128" s="198"/>
      <c r="JV128" s="198"/>
      <c r="JW128" s="198"/>
      <c r="JX128" s="198"/>
      <c r="JY128" s="198"/>
      <c r="JZ128" s="198"/>
      <c r="KA128" s="198"/>
      <c r="KB128" s="198"/>
      <c r="KC128" s="198"/>
      <c r="KD128" s="198"/>
      <c r="KE128" s="198"/>
      <c r="KF128" s="198"/>
      <c r="KG128" s="198"/>
      <c r="KH128" s="198"/>
      <c r="KI128" s="198"/>
      <c r="KJ128" s="198"/>
      <c r="KK128" s="198"/>
      <c r="KL128" s="198"/>
      <c r="KM128" s="198"/>
      <c r="KN128" s="198"/>
      <c r="KO128" s="198"/>
      <c r="KP128" s="198"/>
      <c r="KQ128" s="198"/>
      <c r="KR128" s="198"/>
      <c r="KS128" s="198"/>
      <c r="KT128" s="198"/>
      <c r="KU128" s="198"/>
      <c r="KV128" s="198"/>
      <c r="KW128" s="198"/>
      <c r="KX128" s="198"/>
      <c r="KY128" s="198"/>
      <c r="KZ128" s="198"/>
    </row>
    <row r="129" spans="2:312" x14ac:dyDescent="0.3">
      <c r="B129" s="198"/>
      <c r="C129" s="198"/>
      <c r="D129" s="198"/>
      <c r="E129" s="198"/>
      <c r="F129" s="198"/>
      <c r="G129" s="198"/>
      <c r="H129" s="198"/>
      <c r="I129" s="198"/>
      <c r="J129" s="198"/>
      <c r="K129" s="198"/>
      <c r="L129" s="198"/>
      <c r="M129" s="198"/>
      <c r="N129" s="198"/>
      <c r="O129" s="198"/>
      <c r="P129" s="198"/>
      <c r="Q129" s="202"/>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c r="IW129" s="198"/>
      <c r="IX129" s="198"/>
      <c r="IY129" s="198"/>
      <c r="IZ129" s="198"/>
      <c r="JA129" s="198"/>
      <c r="JB129" s="198"/>
      <c r="JC129" s="198"/>
      <c r="JD129" s="198"/>
      <c r="JE129" s="198"/>
      <c r="JF129" s="198"/>
      <c r="JG129" s="198"/>
      <c r="JH129" s="198"/>
      <c r="JI129" s="198"/>
      <c r="JJ129" s="198"/>
      <c r="JK129" s="198"/>
      <c r="JL129" s="198"/>
      <c r="JM129" s="198"/>
      <c r="JN129" s="198"/>
      <c r="JO129" s="198"/>
      <c r="JP129" s="198"/>
      <c r="JQ129" s="198"/>
      <c r="JR129" s="198"/>
      <c r="JS129" s="198"/>
      <c r="JT129" s="198"/>
      <c r="JU129" s="198"/>
      <c r="JV129" s="198"/>
      <c r="JW129" s="198"/>
      <c r="JX129" s="198"/>
      <c r="JY129" s="198"/>
      <c r="JZ129" s="198"/>
      <c r="KA129" s="198"/>
      <c r="KB129" s="198"/>
      <c r="KC129" s="198"/>
      <c r="KD129" s="198"/>
      <c r="KE129" s="198"/>
      <c r="KF129" s="198"/>
      <c r="KG129" s="198"/>
      <c r="KH129" s="198"/>
      <c r="KI129" s="198"/>
      <c r="KJ129" s="198"/>
      <c r="KK129" s="198"/>
      <c r="KL129" s="198"/>
      <c r="KM129" s="198"/>
      <c r="KN129" s="198"/>
      <c r="KO129" s="198"/>
      <c r="KP129" s="198"/>
      <c r="KQ129" s="198"/>
      <c r="KR129" s="198"/>
      <c r="KS129" s="198"/>
      <c r="KT129" s="198"/>
      <c r="KU129" s="198"/>
      <c r="KV129" s="198"/>
      <c r="KW129" s="198"/>
      <c r="KX129" s="198"/>
      <c r="KY129" s="198"/>
      <c r="KZ129" s="198"/>
    </row>
    <row r="130" spans="2:312" x14ac:dyDescent="0.3">
      <c r="B130" s="198"/>
      <c r="C130" s="198"/>
      <c r="D130" s="198"/>
      <c r="E130" s="198"/>
      <c r="F130" s="198"/>
      <c r="G130" s="198"/>
      <c r="H130" s="198"/>
      <c r="I130" s="198"/>
      <c r="J130" s="198"/>
      <c r="K130" s="198"/>
      <c r="L130" s="198"/>
      <c r="M130" s="198"/>
      <c r="N130" s="198"/>
      <c r="O130" s="198"/>
      <c r="P130" s="198"/>
      <c r="Q130" s="202"/>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c r="IW130" s="198"/>
      <c r="IX130" s="198"/>
      <c r="IY130" s="198"/>
      <c r="IZ130" s="198"/>
      <c r="JA130" s="198"/>
      <c r="JB130" s="198"/>
      <c r="JC130" s="198"/>
      <c r="JD130" s="198"/>
      <c r="JE130" s="198"/>
      <c r="JF130" s="198"/>
      <c r="JG130" s="198"/>
      <c r="JH130" s="198"/>
      <c r="JI130" s="198"/>
      <c r="JJ130" s="198"/>
      <c r="JK130" s="198"/>
      <c r="JL130" s="198"/>
      <c r="JM130" s="198"/>
      <c r="JN130" s="198"/>
      <c r="JO130" s="198"/>
      <c r="JP130" s="198"/>
      <c r="JQ130" s="198"/>
      <c r="JR130" s="198"/>
      <c r="JS130" s="198"/>
      <c r="JT130" s="198"/>
      <c r="JU130" s="198"/>
      <c r="JV130" s="198"/>
      <c r="JW130" s="198"/>
      <c r="JX130" s="198"/>
      <c r="JY130" s="198"/>
      <c r="JZ130" s="198"/>
      <c r="KA130" s="198"/>
      <c r="KB130" s="198"/>
      <c r="KC130" s="198"/>
      <c r="KD130" s="198"/>
      <c r="KE130" s="198"/>
      <c r="KF130" s="198"/>
      <c r="KG130" s="198"/>
      <c r="KH130" s="198"/>
      <c r="KI130" s="198"/>
      <c r="KJ130" s="198"/>
      <c r="KK130" s="198"/>
      <c r="KL130" s="198"/>
      <c r="KM130" s="198"/>
      <c r="KN130" s="198"/>
      <c r="KO130" s="198"/>
      <c r="KP130" s="198"/>
      <c r="KQ130" s="198"/>
      <c r="KR130" s="198"/>
      <c r="KS130" s="198"/>
      <c r="KT130" s="198"/>
      <c r="KU130" s="198"/>
      <c r="KV130" s="198"/>
      <c r="KW130" s="198"/>
      <c r="KX130" s="198"/>
      <c r="KY130" s="198"/>
      <c r="KZ130" s="198"/>
    </row>
    <row r="131" spans="2:312" x14ac:dyDescent="0.3">
      <c r="B131" s="198"/>
      <c r="C131" s="198"/>
      <c r="D131" s="198"/>
      <c r="E131" s="198"/>
      <c r="F131" s="198"/>
      <c r="G131" s="198"/>
      <c r="H131" s="198"/>
      <c r="I131" s="198"/>
      <c r="J131" s="198"/>
      <c r="K131" s="198"/>
      <c r="L131" s="198"/>
      <c r="M131" s="198"/>
      <c r="N131" s="198"/>
      <c r="O131" s="198"/>
      <c r="P131" s="198"/>
      <c r="Q131" s="202"/>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c r="IW131" s="198"/>
      <c r="IX131" s="198"/>
      <c r="IY131" s="198"/>
      <c r="IZ131" s="198"/>
      <c r="JA131" s="198"/>
      <c r="JB131" s="198"/>
      <c r="JC131" s="198"/>
      <c r="JD131" s="198"/>
      <c r="JE131" s="198"/>
      <c r="JF131" s="198"/>
      <c r="JG131" s="198"/>
      <c r="JH131" s="198"/>
      <c r="JI131" s="198"/>
      <c r="JJ131" s="198"/>
      <c r="JK131" s="198"/>
      <c r="JL131" s="198"/>
      <c r="JM131" s="198"/>
      <c r="JN131" s="198"/>
      <c r="JO131" s="198"/>
      <c r="JP131" s="198"/>
      <c r="JQ131" s="198"/>
      <c r="JR131" s="198"/>
      <c r="JS131" s="198"/>
      <c r="JT131" s="198"/>
      <c r="JU131" s="198"/>
      <c r="JV131" s="198"/>
      <c r="JW131" s="198"/>
      <c r="JX131" s="198"/>
      <c r="JY131" s="198"/>
      <c r="JZ131" s="198"/>
      <c r="KA131" s="198"/>
      <c r="KB131" s="198"/>
      <c r="KC131" s="198"/>
      <c r="KD131" s="198"/>
      <c r="KE131" s="198"/>
      <c r="KF131" s="198"/>
      <c r="KG131" s="198"/>
      <c r="KH131" s="198"/>
      <c r="KI131" s="198"/>
      <c r="KJ131" s="198"/>
      <c r="KK131" s="198"/>
      <c r="KL131" s="198"/>
      <c r="KM131" s="198"/>
      <c r="KN131" s="198"/>
      <c r="KO131" s="198"/>
      <c r="KP131" s="198"/>
      <c r="KQ131" s="198"/>
      <c r="KR131" s="198"/>
      <c r="KS131" s="198"/>
      <c r="KT131" s="198"/>
      <c r="KU131" s="198"/>
      <c r="KV131" s="198"/>
      <c r="KW131" s="198"/>
      <c r="KX131" s="198"/>
      <c r="KY131" s="198"/>
      <c r="KZ131" s="198"/>
    </row>
    <row r="132" spans="2:312" x14ac:dyDescent="0.3">
      <c r="B132" s="198"/>
      <c r="C132" s="198"/>
      <c r="D132" s="198"/>
      <c r="E132" s="198"/>
      <c r="F132" s="198"/>
      <c r="G132" s="198"/>
      <c r="H132" s="198"/>
      <c r="I132" s="198"/>
      <c r="J132" s="198"/>
      <c r="K132" s="198"/>
      <c r="L132" s="198"/>
      <c r="M132" s="198"/>
      <c r="N132" s="198"/>
      <c r="O132" s="198"/>
      <c r="P132" s="198"/>
      <c r="Q132" s="202"/>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8"/>
      <c r="IZ132" s="198"/>
      <c r="JA132" s="198"/>
      <c r="JB132" s="198"/>
      <c r="JC132" s="198"/>
      <c r="JD132" s="198"/>
      <c r="JE132" s="198"/>
      <c r="JF132" s="198"/>
      <c r="JG132" s="198"/>
      <c r="JH132" s="198"/>
      <c r="JI132" s="198"/>
      <c r="JJ132" s="198"/>
      <c r="JK132" s="198"/>
      <c r="JL132" s="198"/>
      <c r="JM132" s="198"/>
      <c r="JN132" s="198"/>
      <c r="JO132" s="198"/>
      <c r="JP132" s="198"/>
      <c r="JQ132" s="198"/>
      <c r="JR132" s="198"/>
      <c r="JS132" s="198"/>
      <c r="JT132" s="198"/>
      <c r="JU132" s="198"/>
      <c r="JV132" s="198"/>
      <c r="JW132" s="198"/>
      <c r="JX132" s="198"/>
      <c r="JY132" s="198"/>
      <c r="JZ132" s="198"/>
      <c r="KA132" s="198"/>
      <c r="KB132" s="198"/>
      <c r="KC132" s="198"/>
      <c r="KD132" s="198"/>
      <c r="KE132" s="198"/>
      <c r="KF132" s="198"/>
      <c r="KG132" s="198"/>
      <c r="KH132" s="198"/>
      <c r="KI132" s="198"/>
      <c r="KJ132" s="198"/>
      <c r="KK132" s="198"/>
      <c r="KL132" s="198"/>
      <c r="KM132" s="198"/>
      <c r="KN132" s="198"/>
      <c r="KO132" s="198"/>
      <c r="KP132" s="198"/>
      <c r="KQ132" s="198"/>
      <c r="KR132" s="198"/>
      <c r="KS132" s="198"/>
      <c r="KT132" s="198"/>
      <c r="KU132" s="198"/>
      <c r="KV132" s="198"/>
      <c r="KW132" s="198"/>
      <c r="KX132" s="198"/>
      <c r="KY132" s="198"/>
      <c r="KZ132" s="198"/>
    </row>
    <row r="133" spans="2:312" x14ac:dyDescent="0.3">
      <c r="B133" s="198"/>
      <c r="C133" s="198"/>
      <c r="D133" s="198"/>
      <c r="E133" s="198"/>
      <c r="F133" s="198"/>
      <c r="G133" s="198"/>
      <c r="H133" s="198"/>
      <c r="I133" s="198"/>
      <c r="J133" s="198"/>
      <c r="K133" s="198"/>
      <c r="L133" s="198"/>
      <c r="M133" s="198"/>
      <c r="N133" s="198"/>
      <c r="O133" s="198"/>
      <c r="P133" s="198"/>
      <c r="Q133" s="202"/>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c r="IW133" s="198"/>
      <c r="IX133" s="198"/>
      <c r="IY133" s="198"/>
      <c r="IZ133" s="198"/>
      <c r="JA133" s="198"/>
      <c r="JB133" s="198"/>
      <c r="JC133" s="198"/>
      <c r="JD133" s="198"/>
      <c r="JE133" s="198"/>
      <c r="JF133" s="198"/>
      <c r="JG133" s="198"/>
      <c r="JH133" s="198"/>
      <c r="JI133" s="198"/>
      <c r="JJ133" s="198"/>
      <c r="JK133" s="198"/>
      <c r="JL133" s="198"/>
      <c r="JM133" s="198"/>
      <c r="JN133" s="198"/>
      <c r="JO133" s="198"/>
      <c r="JP133" s="198"/>
      <c r="JQ133" s="198"/>
      <c r="JR133" s="198"/>
      <c r="JS133" s="198"/>
      <c r="JT133" s="198"/>
      <c r="JU133" s="198"/>
      <c r="JV133" s="198"/>
      <c r="JW133" s="198"/>
      <c r="JX133" s="198"/>
      <c r="JY133" s="198"/>
      <c r="JZ133" s="198"/>
      <c r="KA133" s="198"/>
      <c r="KB133" s="198"/>
      <c r="KC133" s="198"/>
      <c r="KD133" s="198"/>
      <c r="KE133" s="198"/>
      <c r="KF133" s="198"/>
      <c r="KG133" s="198"/>
      <c r="KH133" s="198"/>
      <c r="KI133" s="198"/>
      <c r="KJ133" s="198"/>
      <c r="KK133" s="198"/>
      <c r="KL133" s="198"/>
      <c r="KM133" s="198"/>
      <c r="KN133" s="198"/>
      <c r="KO133" s="198"/>
      <c r="KP133" s="198"/>
      <c r="KQ133" s="198"/>
      <c r="KR133" s="198"/>
      <c r="KS133" s="198"/>
      <c r="KT133" s="198"/>
      <c r="KU133" s="198"/>
      <c r="KV133" s="198"/>
      <c r="KW133" s="198"/>
      <c r="KX133" s="198"/>
      <c r="KY133" s="198"/>
      <c r="KZ133" s="198"/>
    </row>
    <row r="134" spans="2:312" x14ac:dyDescent="0.3">
      <c r="B134" s="198"/>
      <c r="C134" s="198"/>
      <c r="D134" s="198"/>
      <c r="E134" s="198"/>
      <c r="F134" s="198"/>
      <c r="G134" s="198"/>
      <c r="H134" s="198"/>
      <c r="I134" s="198"/>
      <c r="J134" s="198"/>
      <c r="K134" s="198"/>
      <c r="L134" s="198"/>
      <c r="M134" s="198"/>
      <c r="N134" s="198"/>
      <c r="O134" s="198"/>
      <c r="P134" s="198"/>
      <c r="Q134" s="202"/>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8"/>
      <c r="IZ134" s="198"/>
      <c r="JA134" s="198"/>
      <c r="JB134" s="198"/>
      <c r="JC134" s="198"/>
      <c r="JD134" s="198"/>
      <c r="JE134" s="198"/>
      <c r="JF134" s="198"/>
      <c r="JG134" s="198"/>
      <c r="JH134" s="198"/>
      <c r="JI134" s="198"/>
      <c r="JJ134" s="198"/>
      <c r="JK134" s="198"/>
      <c r="JL134" s="198"/>
      <c r="JM134" s="198"/>
      <c r="JN134" s="198"/>
      <c r="JO134" s="198"/>
      <c r="JP134" s="198"/>
      <c r="JQ134" s="198"/>
      <c r="JR134" s="198"/>
      <c r="JS134" s="198"/>
      <c r="JT134" s="198"/>
      <c r="JU134" s="198"/>
      <c r="JV134" s="198"/>
      <c r="JW134" s="198"/>
      <c r="JX134" s="198"/>
      <c r="JY134" s="198"/>
      <c r="JZ134" s="198"/>
      <c r="KA134" s="198"/>
      <c r="KB134" s="198"/>
      <c r="KC134" s="198"/>
      <c r="KD134" s="198"/>
      <c r="KE134" s="198"/>
      <c r="KF134" s="198"/>
      <c r="KG134" s="198"/>
      <c r="KH134" s="198"/>
      <c r="KI134" s="198"/>
      <c r="KJ134" s="198"/>
      <c r="KK134" s="198"/>
      <c r="KL134" s="198"/>
      <c r="KM134" s="198"/>
      <c r="KN134" s="198"/>
      <c r="KO134" s="198"/>
      <c r="KP134" s="198"/>
      <c r="KQ134" s="198"/>
      <c r="KR134" s="198"/>
      <c r="KS134" s="198"/>
      <c r="KT134" s="198"/>
      <c r="KU134" s="198"/>
      <c r="KV134" s="198"/>
      <c r="KW134" s="198"/>
      <c r="KX134" s="198"/>
      <c r="KY134" s="198"/>
      <c r="KZ134" s="198"/>
    </row>
    <row r="135" spans="2:312" x14ac:dyDescent="0.3">
      <c r="B135" s="198"/>
      <c r="C135" s="198"/>
      <c r="D135" s="198"/>
      <c r="E135" s="198"/>
      <c r="F135" s="198"/>
      <c r="G135" s="198"/>
      <c r="H135" s="198"/>
      <c r="I135" s="198"/>
      <c r="J135" s="198"/>
      <c r="K135" s="198"/>
      <c r="L135" s="198"/>
      <c r="M135" s="198"/>
      <c r="N135" s="198"/>
      <c r="O135" s="198"/>
      <c r="P135" s="198"/>
      <c r="Q135" s="202"/>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8"/>
      <c r="IZ135" s="198"/>
      <c r="JA135" s="198"/>
      <c r="JB135" s="198"/>
      <c r="JC135" s="198"/>
      <c r="JD135" s="198"/>
      <c r="JE135" s="198"/>
      <c r="JF135" s="198"/>
      <c r="JG135" s="198"/>
      <c r="JH135" s="198"/>
      <c r="JI135" s="198"/>
      <c r="JJ135" s="198"/>
      <c r="JK135" s="198"/>
      <c r="JL135" s="198"/>
      <c r="JM135" s="198"/>
      <c r="JN135" s="198"/>
      <c r="JO135" s="198"/>
      <c r="JP135" s="198"/>
      <c r="JQ135" s="198"/>
      <c r="JR135" s="198"/>
      <c r="JS135" s="198"/>
      <c r="JT135" s="198"/>
      <c r="JU135" s="198"/>
      <c r="JV135" s="198"/>
      <c r="JW135" s="198"/>
      <c r="JX135" s="198"/>
      <c r="JY135" s="198"/>
      <c r="JZ135" s="198"/>
      <c r="KA135" s="198"/>
      <c r="KB135" s="198"/>
      <c r="KC135" s="198"/>
      <c r="KD135" s="198"/>
      <c r="KE135" s="198"/>
      <c r="KF135" s="198"/>
      <c r="KG135" s="198"/>
      <c r="KH135" s="198"/>
      <c r="KI135" s="198"/>
      <c r="KJ135" s="198"/>
      <c r="KK135" s="198"/>
      <c r="KL135" s="198"/>
      <c r="KM135" s="198"/>
      <c r="KN135" s="198"/>
      <c r="KO135" s="198"/>
      <c r="KP135" s="198"/>
      <c r="KQ135" s="198"/>
      <c r="KR135" s="198"/>
      <c r="KS135" s="198"/>
      <c r="KT135" s="198"/>
      <c r="KU135" s="198"/>
      <c r="KV135" s="198"/>
      <c r="KW135" s="198"/>
      <c r="KX135" s="198"/>
      <c r="KY135" s="198"/>
      <c r="KZ135" s="198"/>
    </row>
    <row r="136" spans="2:312" x14ac:dyDescent="0.3">
      <c r="B136" s="198"/>
      <c r="C136" s="198"/>
      <c r="D136" s="198"/>
      <c r="E136" s="198"/>
      <c r="F136" s="198"/>
      <c r="G136" s="198"/>
      <c r="H136" s="198"/>
      <c r="I136" s="198"/>
      <c r="J136" s="198"/>
      <c r="K136" s="198"/>
      <c r="L136" s="198"/>
      <c r="M136" s="198"/>
      <c r="N136" s="198"/>
      <c r="O136" s="198"/>
      <c r="P136" s="198"/>
      <c r="Q136" s="202"/>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8"/>
      <c r="IZ136" s="198"/>
      <c r="JA136" s="198"/>
      <c r="JB136" s="198"/>
      <c r="JC136" s="198"/>
      <c r="JD136" s="198"/>
      <c r="JE136" s="198"/>
      <c r="JF136" s="198"/>
      <c r="JG136" s="198"/>
      <c r="JH136" s="198"/>
      <c r="JI136" s="198"/>
      <c r="JJ136" s="198"/>
      <c r="JK136" s="198"/>
      <c r="JL136" s="198"/>
      <c r="JM136" s="198"/>
      <c r="JN136" s="198"/>
      <c r="JO136" s="198"/>
      <c r="JP136" s="198"/>
      <c r="JQ136" s="198"/>
      <c r="JR136" s="198"/>
      <c r="JS136" s="198"/>
      <c r="JT136" s="198"/>
      <c r="JU136" s="198"/>
      <c r="JV136" s="198"/>
      <c r="JW136" s="198"/>
      <c r="JX136" s="198"/>
      <c r="JY136" s="198"/>
      <c r="JZ136" s="198"/>
      <c r="KA136" s="198"/>
      <c r="KB136" s="198"/>
      <c r="KC136" s="198"/>
      <c r="KD136" s="198"/>
      <c r="KE136" s="198"/>
      <c r="KF136" s="198"/>
      <c r="KG136" s="198"/>
      <c r="KH136" s="198"/>
      <c r="KI136" s="198"/>
      <c r="KJ136" s="198"/>
      <c r="KK136" s="198"/>
      <c r="KL136" s="198"/>
      <c r="KM136" s="198"/>
      <c r="KN136" s="198"/>
      <c r="KO136" s="198"/>
      <c r="KP136" s="198"/>
      <c r="KQ136" s="198"/>
      <c r="KR136" s="198"/>
      <c r="KS136" s="198"/>
      <c r="KT136" s="198"/>
      <c r="KU136" s="198"/>
      <c r="KV136" s="198"/>
      <c r="KW136" s="198"/>
      <c r="KX136" s="198"/>
      <c r="KY136" s="198"/>
      <c r="KZ136" s="198"/>
    </row>
    <row r="137" spans="2:312" x14ac:dyDescent="0.3">
      <c r="B137" s="198"/>
      <c r="C137" s="198"/>
      <c r="D137" s="198"/>
      <c r="E137" s="198"/>
      <c r="F137" s="198"/>
      <c r="G137" s="198"/>
      <c r="H137" s="198"/>
      <c r="I137" s="198"/>
      <c r="J137" s="198"/>
      <c r="K137" s="198"/>
      <c r="L137" s="198"/>
      <c r="M137" s="198"/>
      <c r="N137" s="198"/>
      <c r="O137" s="198"/>
      <c r="P137" s="198"/>
      <c r="Q137" s="202"/>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8"/>
      <c r="IZ137" s="198"/>
      <c r="JA137" s="198"/>
      <c r="JB137" s="198"/>
      <c r="JC137" s="198"/>
      <c r="JD137" s="198"/>
      <c r="JE137" s="198"/>
      <c r="JF137" s="198"/>
      <c r="JG137" s="198"/>
      <c r="JH137" s="198"/>
      <c r="JI137" s="198"/>
      <c r="JJ137" s="198"/>
      <c r="JK137" s="198"/>
      <c r="JL137" s="198"/>
      <c r="JM137" s="198"/>
      <c r="JN137" s="198"/>
      <c r="JO137" s="198"/>
      <c r="JP137" s="198"/>
      <c r="JQ137" s="198"/>
      <c r="JR137" s="198"/>
      <c r="JS137" s="198"/>
      <c r="JT137" s="198"/>
      <c r="JU137" s="198"/>
      <c r="JV137" s="198"/>
      <c r="JW137" s="198"/>
      <c r="JX137" s="198"/>
      <c r="JY137" s="198"/>
      <c r="JZ137" s="198"/>
      <c r="KA137" s="198"/>
      <c r="KB137" s="198"/>
      <c r="KC137" s="198"/>
      <c r="KD137" s="198"/>
      <c r="KE137" s="198"/>
      <c r="KF137" s="198"/>
      <c r="KG137" s="198"/>
      <c r="KH137" s="198"/>
      <c r="KI137" s="198"/>
      <c r="KJ137" s="198"/>
      <c r="KK137" s="198"/>
      <c r="KL137" s="198"/>
      <c r="KM137" s="198"/>
      <c r="KN137" s="198"/>
      <c r="KO137" s="198"/>
      <c r="KP137" s="198"/>
      <c r="KQ137" s="198"/>
      <c r="KR137" s="198"/>
      <c r="KS137" s="198"/>
      <c r="KT137" s="198"/>
      <c r="KU137" s="198"/>
      <c r="KV137" s="198"/>
      <c r="KW137" s="198"/>
      <c r="KX137" s="198"/>
      <c r="KY137" s="198"/>
      <c r="KZ137" s="198"/>
    </row>
    <row r="138" spans="2:312" x14ac:dyDescent="0.3">
      <c r="B138" s="198"/>
      <c r="C138" s="198"/>
      <c r="D138" s="198"/>
      <c r="E138" s="198"/>
      <c r="F138" s="198"/>
      <c r="G138" s="198"/>
      <c r="H138" s="198"/>
      <c r="I138" s="198"/>
      <c r="J138" s="198"/>
      <c r="K138" s="198"/>
      <c r="L138" s="198"/>
      <c r="M138" s="198"/>
      <c r="N138" s="198"/>
      <c r="O138" s="198"/>
      <c r="P138" s="198"/>
      <c r="Q138" s="202"/>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8"/>
      <c r="IZ138" s="198"/>
      <c r="JA138" s="198"/>
      <c r="JB138" s="198"/>
      <c r="JC138" s="198"/>
      <c r="JD138" s="198"/>
      <c r="JE138" s="198"/>
      <c r="JF138" s="198"/>
      <c r="JG138" s="198"/>
      <c r="JH138" s="198"/>
      <c r="JI138" s="198"/>
      <c r="JJ138" s="198"/>
      <c r="JK138" s="198"/>
      <c r="JL138" s="198"/>
      <c r="JM138" s="198"/>
      <c r="JN138" s="198"/>
      <c r="JO138" s="198"/>
      <c r="JP138" s="198"/>
      <c r="JQ138" s="198"/>
      <c r="JR138" s="198"/>
      <c r="JS138" s="198"/>
      <c r="JT138" s="198"/>
      <c r="JU138" s="198"/>
      <c r="JV138" s="198"/>
      <c r="JW138" s="198"/>
      <c r="JX138" s="198"/>
      <c r="JY138" s="198"/>
      <c r="JZ138" s="198"/>
      <c r="KA138" s="198"/>
      <c r="KB138" s="198"/>
      <c r="KC138" s="198"/>
      <c r="KD138" s="198"/>
      <c r="KE138" s="198"/>
      <c r="KF138" s="198"/>
      <c r="KG138" s="198"/>
      <c r="KH138" s="198"/>
      <c r="KI138" s="198"/>
      <c r="KJ138" s="198"/>
      <c r="KK138" s="198"/>
      <c r="KL138" s="198"/>
      <c r="KM138" s="198"/>
      <c r="KN138" s="198"/>
      <c r="KO138" s="198"/>
      <c r="KP138" s="198"/>
      <c r="KQ138" s="198"/>
      <c r="KR138" s="198"/>
      <c r="KS138" s="198"/>
      <c r="KT138" s="198"/>
      <c r="KU138" s="198"/>
      <c r="KV138" s="198"/>
      <c r="KW138" s="198"/>
      <c r="KX138" s="198"/>
      <c r="KY138" s="198"/>
      <c r="KZ138" s="198"/>
    </row>
    <row r="139" spans="2:312" x14ac:dyDescent="0.3">
      <c r="B139" s="198"/>
      <c r="C139" s="198"/>
      <c r="D139" s="198"/>
      <c r="E139" s="198"/>
      <c r="F139" s="198"/>
      <c r="G139" s="198"/>
      <c r="H139" s="198"/>
      <c r="I139" s="198"/>
      <c r="J139" s="198"/>
      <c r="K139" s="198"/>
      <c r="L139" s="198"/>
      <c r="M139" s="198"/>
      <c r="N139" s="198"/>
      <c r="O139" s="198"/>
      <c r="P139" s="198"/>
      <c r="Q139" s="202"/>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8"/>
      <c r="IZ139" s="198"/>
      <c r="JA139" s="198"/>
      <c r="JB139" s="198"/>
      <c r="JC139" s="198"/>
      <c r="JD139" s="198"/>
      <c r="JE139" s="198"/>
      <c r="JF139" s="198"/>
      <c r="JG139" s="198"/>
      <c r="JH139" s="198"/>
      <c r="JI139" s="198"/>
      <c r="JJ139" s="198"/>
      <c r="JK139" s="198"/>
      <c r="JL139" s="198"/>
      <c r="JM139" s="198"/>
      <c r="JN139" s="198"/>
      <c r="JO139" s="198"/>
      <c r="JP139" s="198"/>
      <c r="JQ139" s="198"/>
      <c r="JR139" s="198"/>
      <c r="JS139" s="198"/>
      <c r="JT139" s="198"/>
      <c r="JU139" s="198"/>
      <c r="JV139" s="198"/>
      <c r="JW139" s="198"/>
      <c r="JX139" s="198"/>
      <c r="JY139" s="198"/>
      <c r="JZ139" s="198"/>
      <c r="KA139" s="198"/>
      <c r="KB139" s="198"/>
      <c r="KC139" s="198"/>
      <c r="KD139" s="198"/>
      <c r="KE139" s="198"/>
      <c r="KF139" s="198"/>
      <c r="KG139" s="198"/>
      <c r="KH139" s="198"/>
      <c r="KI139" s="198"/>
      <c r="KJ139" s="198"/>
      <c r="KK139" s="198"/>
      <c r="KL139" s="198"/>
      <c r="KM139" s="198"/>
      <c r="KN139" s="198"/>
      <c r="KO139" s="198"/>
      <c r="KP139" s="198"/>
      <c r="KQ139" s="198"/>
      <c r="KR139" s="198"/>
      <c r="KS139" s="198"/>
      <c r="KT139" s="198"/>
      <c r="KU139" s="198"/>
      <c r="KV139" s="198"/>
      <c r="KW139" s="198"/>
      <c r="KX139" s="198"/>
      <c r="KY139" s="198"/>
      <c r="KZ139" s="198"/>
    </row>
    <row r="140" spans="2:312" x14ac:dyDescent="0.3">
      <c r="B140" s="198"/>
      <c r="C140" s="198"/>
      <c r="D140" s="198"/>
      <c r="E140" s="198"/>
      <c r="F140" s="198"/>
      <c r="G140" s="198"/>
      <c r="H140" s="198"/>
      <c r="I140" s="198"/>
      <c r="J140" s="198"/>
      <c r="K140" s="198"/>
      <c r="L140" s="198"/>
      <c r="M140" s="198"/>
      <c r="N140" s="198"/>
      <c r="O140" s="198"/>
      <c r="P140" s="198"/>
      <c r="Q140" s="202"/>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8"/>
      <c r="IZ140" s="198"/>
      <c r="JA140" s="198"/>
      <c r="JB140" s="198"/>
      <c r="JC140" s="198"/>
      <c r="JD140" s="198"/>
      <c r="JE140" s="198"/>
      <c r="JF140" s="198"/>
      <c r="JG140" s="198"/>
      <c r="JH140" s="198"/>
      <c r="JI140" s="198"/>
      <c r="JJ140" s="198"/>
      <c r="JK140" s="198"/>
      <c r="JL140" s="198"/>
      <c r="JM140" s="198"/>
      <c r="JN140" s="198"/>
      <c r="JO140" s="198"/>
      <c r="JP140" s="198"/>
      <c r="JQ140" s="198"/>
      <c r="JR140" s="198"/>
      <c r="JS140" s="198"/>
      <c r="JT140" s="198"/>
      <c r="JU140" s="198"/>
      <c r="JV140" s="198"/>
      <c r="JW140" s="198"/>
      <c r="JX140" s="198"/>
      <c r="JY140" s="198"/>
      <c r="JZ140" s="198"/>
      <c r="KA140" s="198"/>
      <c r="KB140" s="198"/>
      <c r="KC140" s="198"/>
      <c r="KD140" s="198"/>
      <c r="KE140" s="198"/>
      <c r="KF140" s="198"/>
      <c r="KG140" s="198"/>
      <c r="KH140" s="198"/>
      <c r="KI140" s="198"/>
      <c r="KJ140" s="198"/>
      <c r="KK140" s="198"/>
      <c r="KL140" s="198"/>
      <c r="KM140" s="198"/>
      <c r="KN140" s="198"/>
      <c r="KO140" s="198"/>
      <c r="KP140" s="198"/>
      <c r="KQ140" s="198"/>
      <c r="KR140" s="198"/>
      <c r="KS140" s="198"/>
      <c r="KT140" s="198"/>
      <c r="KU140" s="198"/>
      <c r="KV140" s="198"/>
      <c r="KW140" s="198"/>
      <c r="KX140" s="198"/>
      <c r="KY140" s="198"/>
      <c r="KZ140" s="198"/>
    </row>
    <row r="141" spans="2:312" x14ac:dyDescent="0.3">
      <c r="B141" s="198"/>
      <c r="C141" s="198"/>
      <c r="D141" s="198"/>
      <c r="E141" s="198"/>
      <c r="F141" s="198"/>
      <c r="G141" s="198"/>
      <c r="H141" s="198"/>
      <c r="I141" s="198"/>
      <c r="J141" s="198"/>
      <c r="K141" s="198"/>
      <c r="L141" s="198"/>
      <c r="M141" s="198"/>
      <c r="N141" s="198"/>
      <c r="O141" s="198"/>
      <c r="P141" s="198"/>
      <c r="Q141" s="202"/>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8"/>
      <c r="IZ141" s="198"/>
      <c r="JA141" s="198"/>
      <c r="JB141" s="198"/>
      <c r="JC141" s="198"/>
      <c r="JD141" s="198"/>
      <c r="JE141" s="198"/>
      <c r="JF141" s="198"/>
      <c r="JG141" s="198"/>
      <c r="JH141" s="198"/>
      <c r="JI141" s="198"/>
      <c r="JJ141" s="198"/>
      <c r="JK141" s="198"/>
      <c r="JL141" s="198"/>
      <c r="JM141" s="198"/>
      <c r="JN141" s="198"/>
      <c r="JO141" s="198"/>
      <c r="JP141" s="198"/>
      <c r="JQ141" s="198"/>
      <c r="JR141" s="198"/>
      <c r="JS141" s="198"/>
      <c r="JT141" s="198"/>
      <c r="JU141" s="198"/>
      <c r="JV141" s="198"/>
      <c r="JW141" s="198"/>
      <c r="JX141" s="198"/>
      <c r="JY141" s="198"/>
      <c r="JZ141" s="198"/>
      <c r="KA141" s="198"/>
      <c r="KB141" s="198"/>
      <c r="KC141" s="198"/>
      <c r="KD141" s="198"/>
      <c r="KE141" s="198"/>
      <c r="KF141" s="198"/>
      <c r="KG141" s="198"/>
      <c r="KH141" s="198"/>
      <c r="KI141" s="198"/>
      <c r="KJ141" s="198"/>
      <c r="KK141" s="198"/>
      <c r="KL141" s="198"/>
      <c r="KM141" s="198"/>
      <c r="KN141" s="198"/>
      <c r="KO141" s="198"/>
      <c r="KP141" s="198"/>
      <c r="KQ141" s="198"/>
      <c r="KR141" s="198"/>
      <c r="KS141" s="198"/>
      <c r="KT141" s="198"/>
      <c r="KU141" s="198"/>
      <c r="KV141" s="198"/>
      <c r="KW141" s="198"/>
      <c r="KX141" s="198"/>
      <c r="KY141" s="198"/>
      <c r="KZ141" s="198"/>
    </row>
    <row r="142" spans="2:312" x14ac:dyDescent="0.3">
      <c r="B142" s="198"/>
      <c r="C142" s="198"/>
      <c r="D142" s="198"/>
      <c r="E142" s="198"/>
      <c r="F142" s="198"/>
      <c r="G142" s="198"/>
      <c r="H142" s="198"/>
      <c r="I142" s="198"/>
      <c r="J142" s="198"/>
      <c r="K142" s="198"/>
      <c r="L142" s="198"/>
      <c r="M142" s="198"/>
      <c r="N142" s="198"/>
      <c r="O142" s="198"/>
      <c r="P142" s="198"/>
      <c r="Q142" s="202"/>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8"/>
      <c r="IZ142" s="198"/>
      <c r="JA142" s="198"/>
      <c r="JB142" s="198"/>
      <c r="JC142" s="198"/>
      <c r="JD142" s="198"/>
      <c r="JE142" s="198"/>
      <c r="JF142" s="198"/>
      <c r="JG142" s="198"/>
      <c r="JH142" s="198"/>
      <c r="JI142" s="198"/>
      <c r="JJ142" s="198"/>
      <c r="JK142" s="198"/>
      <c r="JL142" s="198"/>
      <c r="JM142" s="198"/>
      <c r="JN142" s="198"/>
      <c r="JO142" s="198"/>
      <c r="JP142" s="198"/>
      <c r="JQ142" s="198"/>
      <c r="JR142" s="198"/>
      <c r="JS142" s="198"/>
      <c r="JT142" s="198"/>
      <c r="JU142" s="198"/>
      <c r="JV142" s="198"/>
      <c r="JW142" s="198"/>
      <c r="JX142" s="198"/>
      <c r="JY142" s="198"/>
      <c r="JZ142" s="198"/>
      <c r="KA142" s="198"/>
      <c r="KB142" s="198"/>
      <c r="KC142" s="198"/>
      <c r="KD142" s="198"/>
      <c r="KE142" s="198"/>
      <c r="KF142" s="198"/>
      <c r="KG142" s="198"/>
      <c r="KH142" s="198"/>
      <c r="KI142" s="198"/>
      <c r="KJ142" s="198"/>
      <c r="KK142" s="198"/>
      <c r="KL142" s="198"/>
      <c r="KM142" s="198"/>
      <c r="KN142" s="198"/>
      <c r="KO142" s="198"/>
      <c r="KP142" s="198"/>
      <c r="KQ142" s="198"/>
      <c r="KR142" s="198"/>
      <c r="KS142" s="198"/>
      <c r="KT142" s="198"/>
      <c r="KU142" s="198"/>
      <c r="KV142" s="198"/>
      <c r="KW142" s="198"/>
      <c r="KX142" s="198"/>
      <c r="KY142" s="198"/>
      <c r="KZ142" s="198"/>
    </row>
    <row r="143" spans="2:312" x14ac:dyDescent="0.3">
      <c r="B143" s="198"/>
      <c r="C143" s="198"/>
      <c r="D143" s="198"/>
      <c r="E143" s="198"/>
      <c r="F143" s="198"/>
      <c r="G143" s="198"/>
      <c r="H143" s="198"/>
      <c r="I143" s="198"/>
      <c r="J143" s="198"/>
      <c r="K143" s="198"/>
      <c r="L143" s="198"/>
      <c r="M143" s="198"/>
      <c r="N143" s="198"/>
      <c r="O143" s="198"/>
      <c r="P143" s="198"/>
      <c r="Q143" s="202"/>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8"/>
      <c r="IZ143" s="198"/>
      <c r="JA143" s="198"/>
      <c r="JB143" s="198"/>
      <c r="JC143" s="198"/>
      <c r="JD143" s="198"/>
      <c r="JE143" s="198"/>
      <c r="JF143" s="198"/>
      <c r="JG143" s="198"/>
      <c r="JH143" s="198"/>
      <c r="JI143" s="198"/>
      <c r="JJ143" s="198"/>
      <c r="JK143" s="198"/>
      <c r="JL143" s="198"/>
      <c r="JM143" s="198"/>
      <c r="JN143" s="198"/>
      <c r="JO143" s="198"/>
      <c r="JP143" s="198"/>
      <c r="JQ143" s="198"/>
      <c r="JR143" s="198"/>
      <c r="JS143" s="198"/>
      <c r="JT143" s="198"/>
      <c r="JU143" s="198"/>
      <c r="JV143" s="198"/>
      <c r="JW143" s="198"/>
      <c r="JX143" s="198"/>
      <c r="JY143" s="198"/>
      <c r="JZ143" s="198"/>
      <c r="KA143" s="198"/>
      <c r="KB143" s="198"/>
      <c r="KC143" s="198"/>
      <c r="KD143" s="198"/>
      <c r="KE143" s="198"/>
      <c r="KF143" s="198"/>
      <c r="KG143" s="198"/>
      <c r="KH143" s="198"/>
      <c r="KI143" s="198"/>
      <c r="KJ143" s="198"/>
      <c r="KK143" s="198"/>
      <c r="KL143" s="198"/>
      <c r="KM143" s="198"/>
      <c r="KN143" s="198"/>
      <c r="KO143" s="198"/>
      <c r="KP143" s="198"/>
      <c r="KQ143" s="198"/>
      <c r="KR143" s="198"/>
      <c r="KS143" s="198"/>
      <c r="KT143" s="198"/>
      <c r="KU143" s="198"/>
      <c r="KV143" s="198"/>
      <c r="KW143" s="198"/>
      <c r="KX143" s="198"/>
      <c r="KY143" s="198"/>
      <c r="KZ143" s="198"/>
    </row>
    <row r="144" spans="2:312" x14ac:dyDescent="0.3">
      <c r="B144" s="198"/>
      <c r="C144" s="198"/>
      <c r="D144" s="198"/>
      <c r="E144" s="198"/>
      <c r="F144" s="198"/>
      <c r="G144" s="198"/>
      <c r="H144" s="198"/>
      <c r="I144" s="198"/>
      <c r="J144" s="198"/>
      <c r="K144" s="198"/>
      <c r="L144" s="198"/>
      <c r="M144" s="198"/>
      <c r="N144" s="198"/>
      <c r="O144" s="198"/>
      <c r="P144" s="198"/>
      <c r="Q144" s="202"/>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c r="IW144" s="198"/>
      <c r="IX144" s="198"/>
      <c r="IY144" s="198"/>
      <c r="IZ144" s="198"/>
      <c r="JA144" s="198"/>
      <c r="JB144" s="198"/>
      <c r="JC144" s="198"/>
      <c r="JD144" s="198"/>
      <c r="JE144" s="198"/>
      <c r="JF144" s="198"/>
      <c r="JG144" s="198"/>
      <c r="JH144" s="198"/>
      <c r="JI144" s="198"/>
      <c r="JJ144" s="198"/>
      <c r="JK144" s="198"/>
      <c r="JL144" s="198"/>
      <c r="JM144" s="198"/>
      <c r="JN144" s="198"/>
      <c r="JO144" s="198"/>
      <c r="JP144" s="198"/>
      <c r="JQ144" s="198"/>
      <c r="JR144" s="198"/>
      <c r="JS144" s="198"/>
      <c r="JT144" s="198"/>
      <c r="JU144" s="198"/>
      <c r="JV144" s="198"/>
      <c r="JW144" s="198"/>
      <c r="JX144" s="198"/>
      <c r="JY144" s="198"/>
      <c r="JZ144" s="198"/>
      <c r="KA144" s="198"/>
      <c r="KB144" s="198"/>
      <c r="KC144" s="198"/>
      <c r="KD144" s="198"/>
      <c r="KE144" s="198"/>
      <c r="KF144" s="198"/>
      <c r="KG144" s="198"/>
      <c r="KH144" s="198"/>
      <c r="KI144" s="198"/>
      <c r="KJ144" s="198"/>
      <c r="KK144" s="198"/>
      <c r="KL144" s="198"/>
      <c r="KM144" s="198"/>
      <c r="KN144" s="198"/>
      <c r="KO144" s="198"/>
      <c r="KP144" s="198"/>
      <c r="KQ144" s="198"/>
      <c r="KR144" s="198"/>
      <c r="KS144" s="198"/>
      <c r="KT144" s="198"/>
      <c r="KU144" s="198"/>
      <c r="KV144" s="198"/>
      <c r="KW144" s="198"/>
      <c r="KX144" s="198"/>
      <c r="KY144" s="198"/>
      <c r="KZ144" s="198"/>
    </row>
    <row r="145" spans="2:312" x14ac:dyDescent="0.3">
      <c r="B145" s="198"/>
      <c r="C145" s="198"/>
      <c r="D145" s="198"/>
      <c r="E145" s="198"/>
      <c r="F145" s="198"/>
      <c r="G145" s="198"/>
      <c r="H145" s="198"/>
      <c r="I145" s="198"/>
      <c r="J145" s="198"/>
      <c r="K145" s="198"/>
      <c r="L145" s="198"/>
      <c r="M145" s="198"/>
      <c r="N145" s="198"/>
      <c r="O145" s="198"/>
      <c r="P145" s="198"/>
      <c r="Q145" s="202"/>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c r="IW145" s="198"/>
      <c r="IX145" s="198"/>
      <c r="IY145" s="198"/>
      <c r="IZ145" s="198"/>
      <c r="JA145" s="198"/>
      <c r="JB145" s="198"/>
      <c r="JC145" s="198"/>
      <c r="JD145" s="198"/>
      <c r="JE145" s="198"/>
      <c r="JF145" s="198"/>
      <c r="JG145" s="198"/>
      <c r="JH145" s="198"/>
      <c r="JI145" s="198"/>
      <c r="JJ145" s="198"/>
      <c r="JK145" s="198"/>
      <c r="JL145" s="198"/>
      <c r="JM145" s="198"/>
      <c r="JN145" s="198"/>
      <c r="JO145" s="198"/>
      <c r="JP145" s="198"/>
      <c r="JQ145" s="198"/>
      <c r="JR145" s="198"/>
      <c r="JS145" s="198"/>
      <c r="JT145" s="198"/>
      <c r="JU145" s="198"/>
      <c r="JV145" s="198"/>
      <c r="JW145" s="198"/>
      <c r="JX145" s="198"/>
      <c r="JY145" s="198"/>
      <c r="JZ145" s="198"/>
      <c r="KA145" s="198"/>
      <c r="KB145" s="198"/>
      <c r="KC145" s="198"/>
      <c r="KD145" s="198"/>
      <c r="KE145" s="198"/>
      <c r="KF145" s="198"/>
      <c r="KG145" s="198"/>
      <c r="KH145" s="198"/>
      <c r="KI145" s="198"/>
      <c r="KJ145" s="198"/>
      <c r="KK145" s="198"/>
      <c r="KL145" s="198"/>
      <c r="KM145" s="198"/>
      <c r="KN145" s="198"/>
      <c r="KO145" s="198"/>
      <c r="KP145" s="198"/>
      <c r="KQ145" s="198"/>
      <c r="KR145" s="198"/>
      <c r="KS145" s="198"/>
      <c r="KT145" s="198"/>
      <c r="KU145" s="198"/>
      <c r="KV145" s="198"/>
      <c r="KW145" s="198"/>
      <c r="KX145" s="198"/>
      <c r="KY145" s="198"/>
      <c r="KZ145" s="198"/>
    </row>
    <row r="146" spans="2:312" x14ac:dyDescent="0.3">
      <c r="B146" s="198"/>
      <c r="C146" s="198"/>
      <c r="D146" s="198"/>
      <c r="E146" s="198"/>
      <c r="F146" s="198"/>
      <c r="G146" s="198"/>
      <c r="H146" s="198"/>
      <c r="I146" s="198"/>
      <c r="J146" s="198"/>
      <c r="K146" s="198"/>
      <c r="L146" s="198"/>
      <c r="M146" s="198"/>
      <c r="N146" s="198"/>
      <c r="O146" s="198"/>
      <c r="P146" s="198"/>
      <c r="Q146" s="202"/>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c r="IW146" s="198"/>
      <c r="IX146" s="198"/>
      <c r="IY146" s="198"/>
      <c r="IZ146" s="198"/>
      <c r="JA146" s="198"/>
      <c r="JB146" s="198"/>
      <c r="JC146" s="198"/>
      <c r="JD146" s="198"/>
      <c r="JE146" s="198"/>
      <c r="JF146" s="198"/>
      <c r="JG146" s="198"/>
      <c r="JH146" s="198"/>
      <c r="JI146" s="198"/>
      <c r="JJ146" s="198"/>
      <c r="JK146" s="198"/>
      <c r="JL146" s="198"/>
      <c r="JM146" s="198"/>
      <c r="JN146" s="198"/>
      <c r="JO146" s="198"/>
      <c r="JP146" s="198"/>
      <c r="JQ146" s="198"/>
      <c r="JR146" s="198"/>
      <c r="JS146" s="198"/>
      <c r="JT146" s="198"/>
      <c r="JU146" s="198"/>
      <c r="JV146" s="198"/>
      <c r="JW146" s="198"/>
      <c r="JX146" s="198"/>
      <c r="JY146" s="198"/>
      <c r="JZ146" s="198"/>
      <c r="KA146" s="198"/>
      <c r="KB146" s="198"/>
      <c r="KC146" s="198"/>
      <c r="KD146" s="198"/>
      <c r="KE146" s="198"/>
      <c r="KF146" s="198"/>
      <c r="KG146" s="198"/>
      <c r="KH146" s="198"/>
      <c r="KI146" s="198"/>
      <c r="KJ146" s="198"/>
      <c r="KK146" s="198"/>
      <c r="KL146" s="198"/>
      <c r="KM146" s="198"/>
      <c r="KN146" s="198"/>
      <c r="KO146" s="198"/>
      <c r="KP146" s="198"/>
      <c r="KQ146" s="198"/>
      <c r="KR146" s="198"/>
      <c r="KS146" s="198"/>
      <c r="KT146" s="198"/>
      <c r="KU146" s="198"/>
      <c r="KV146" s="198"/>
      <c r="KW146" s="198"/>
      <c r="KX146" s="198"/>
      <c r="KY146" s="198"/>
      <c r="KZ146" s="198"/>
    </row>
    <row r="147" spans="2:312" x14ac:dyDescent="0.3">
      <c r="B147" s="198"/>
      <c r="C147" s="198"/>
      <c r="D147" s="198"/>
      <c r="E147" s="198"/>
      <c r="F147" s="198"/>
      <c r="G147" s="198"/>
      <c r="H147" s="198"/>
      <c r="I147" s="198"/>
      <c r="J147" s="198"/>
      <c r="K147" s="198"/>
      <c r="L147" s="198"/>
      <c r="M147" s="198"/>
      <c r="N147" s="198"/>
      <c r="O147" s="198"/>
      <c r="P147" s="198"/>
      <c r="Q147" s="202"/>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c r="IW147" s="198"/>
      <c r="IX147" s="198"/>
      <c r="IY147" s="198"/>
      <c r="IZ147" s="198"/>
      <c r="JA147" s="198"/>
      <c r="JB147" s="198"/>
      <c r="JC147" s="198"/>
      <c r="JD147" s="198"/>
      <c r="JE147" s="198"/>
      <c r="JF147" s="198"/>
      <c r="JG147" s="198"/>
      <c r="JH147" s="198"/>
      <c r="JI147" s="198"/>
      <c r="JJ147" s="198"/>
      <c r="JK147" s="198"/>
      <c r="JL147" s="198"/>
      <c r="JM147" s="198"/>
      <c r="JN147" s="198"/>
      <c r="JO147" s="198"/>
      <c r="JP147" s="198"/>
      <c r="JQ147" s="198"/>
      <c r="JR147" s="198"/>
      <c r="JS147" s="198"/>
      <c r="JT147" s="198"/>
      <c r="JU147" s="198"/>
      <c r="JV147" s="198"/>
      <c r="JW147" s="198"/>
      <c r="JX147" s="198"/>
      <c r="JY147" s="198"/>
      <c r="JZ147" s="198"/>
      <c r="KA147" s="198"/>
      <c r="KB147" s="198"/>
      <c r="KC147" s="198"/>
      <c r="KD147" s="198"/>
      <c r="KE147" s="198"/>
      <c r="KF147" s="198"/>
      <c r="KG147" s="198"/>
      <c r="KH147" s="198"/>
      <c r="KI147" s="198"/>
      <c r="KJ147" s="198"/>
      <c r="KK147" s="198"/>
      <c r="KL147" s="198"/>
      <c r="KM147" s="198"/>
      <c r="KN147" s="198"/>
      <c r="KO147" s="198"/>
      <c r="KP147" s="198"/>
      <c r="KQ147" s="198"/>
      <c r="KR147" s="198"/>
      <c r="KS147" s="198"/>
      <c r="KT147" s="198"/>
      <c r="KU147" s="198"/>
      <c r="KV147" s="198"/>
      <c r="KW147" s="198"/>
      <c r="KX147" s="198"/>
      <c r="KY147" s="198"/>
      <c r="KZ147" s="198"/>
    </row>
    <row r="148" spans="2:312" x14ac:dyDescent="0.3">
      <c r="B148" s="198"/>
      <c r="C148" s="198"/>
      <c r="D148" s="198"/>
      <c r="E148" s="198"/>
      <c r="F148" s="198"/>
      <c r="G148" s="198"/>
      <c r="H148" s="198"/>
      <c r="I148" s="198"/>
      <c r="J148" s="198"/>
      <c r="K148" s="198"/>
      <c r="L148" s="198"/>
      <c r="M148" s="198"/>
      <c r="N148" s="198"/>
      <c r="O148" s="198"/>
      <c r="P148" s="198"/>
      <c r="Q148" s="202"/>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c r="IW148" s="198"/>
      <c r="IX148" s="198"/>
      <c r="IY148" s="198"/>
      <c r="IZ148" s="198"/>
      <c r="JA148" s="198"/>
      <c r="JB148" s="198"/>
      <c r="JC148" s="198"/>
      <c r="JD148" s="198"/>
      <c r="JE148" s="198"/>
      <c r="JF148" s="198"/>
      <c r="JG148" s="198"/>
      <c r="JH148" s="198"/>
      <c r="JI148" s="198"/>
      <c r="JJ148" s="198"/>
      <c r="JK148" s="198"/>
      <c r="JL148" s="198"/>
      <c r="JM148" s="198"/>
      <c r="JN148" s="198"/>
      <c r="JO148" s="198"/>
      <c r="JP148" s="198"/>
      <c r="JQ148" s="198"/>
      <c r="JR148" s="198"/>
      <c r="JS148" s="198"/>
      <c r="JT148" s="198"/>
      <c r="JU148" s="198"/>
      <c r="JV148" s="198"/>
      <c r="JW148" s="198"/>
      <c r="JX148" s="198"/>
      <c r="JY148" s="198"/>
      <c r="JZ148" s="198"/>
      <c r="KA148" s="198"/>
      <c r="KB148" s="198"/>
      <c r="KC148" s="198"/>
      <c r="KD148" s="198"/>
      <c r="KE148" s="198"/>
      <c r="KF148" s="198"/>
      <c r="KG148" s="198"/>
      <c r="KH148" s="198"/>
      <c r="KI148" s="198"/>
      <c r="KJ148" s="198"/>
      <c r="KK148" s="198"/>
      <c r="KL148" s="198"/>
      <c r="KM148" s="198"/>
      <c r="KN148" s="198"/>
      <c r="KO148" s="198"/>
      <c r="KP148" s="198"/>
      <c r="KQ148" s="198"/>
      <c r="KR148" s="198"/>
      <c r="KS148" s="198"/>
      <c r="KT148" s="198"/>
      <c r="KU148" s="198"/>
      <c r="KV148" s="198"/>
      <c r="KW148" s="198"/>
      <c r="KX148" s="198"/>
      <c r="KY148" s="198"/>
      <c r="KZ148" s="198"/>
    </row>
    <row r="149" spans="2:312" x14ac:dyDescent="0.3">
      <c r="B149" s="198"/>
      <c r="C149" s="198"/>
      <c r="D149" s="198"/>
      <c r="E149" s="198"/>
      <c r="F149" s="198"/>
      <c r="G149" s="198"/>
      <c r="H149" s="198"/>
      <c r="I149" s="198"/>
      <c r="J149" s="198"/>
      <c r="K149" s="198"/>
      <c r="L149" s="198"/>
      <c r="M149" s="198"/>
      <c r="N149" s="198"/>
      <c r="O149" s="198"/>
      <c r="P149" s="198"/>
      <c r="Q149" s="202"/>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c r="IW149" s="198"/>
      <c r="IX149" s="198"/>
      <c r="IY149" s="198"/>
      <c r="IZ149" s="198"/>
      <c r="JA149" s="198"/>
      <c r="JB149" s="198"/>
      <c r="JC149" s="198"/>
      <c r="JD149" s="198"/>
      <c r="JE149" s="198"/>
      <c r="JF149" s="198"/>
      <c r="JG149" s="198"/>
      <c r="JH149" s="198"/>
      <c r="JI149" s="198"/>
      <c r="JJ149" s="198"/>
      <c r="JK149" s="198"/>
      <c r="JL149" s="198"/>
      <c r="JM149" s="198"/>
      <c r="JN149" s="198"/>
      <c r="JO149" s="198"/>
      <c r="JP149" s="198"/>
      <c r="JQ149" s="198"/>
      <c r="JR149" s="198"/>
      <c r="JS149" s="198"/>
      <c r="JT149" s="198"/>
      <c r="JU149" s="198"/>
      <c r="JV149" s="198"/>
      <c r="JW149" s="198"/>
      <c r="JX149" s="198"/>
      <c r="JY149" s="198"/>
      <c r="JZ149" s="198"/>
      <c r="KA149" s="198"/>
      <c r="KB149" s="198"/>
      <c r="KC149" s="198"/>
      <c r="KD149" s="198"/>
      <c r="KE149" s="198"/>
      <c r="KF149" s="198"/>
      <c r="KG149" s="198"/>
      <c r="KH149" s="198"/>
      <c r="KI149" s="198"/>
      <c r="KJ149" s="198"/>
      <c r="KK149" s="198"/>
      <c r="KL149" s="198"/>
      <c r="KM149" s="198"/>
      <c r="KN149" s="198"/>
      <c r="KO149" s="198"/>
      <c r="KP149" s="198"/>
      <c r="KQ149" s="198"/>
      <c r="KR149" s="198"/>
      <c r="KS149" s="198"/>
      <c r="KT149" s="198"/>
      <c r="KU149" s="198"/>
      <c r="KV149" s="198"/>
      <c r="KW149" s="198"/>
      <c r="KX149" s="198"/>
      <c r="KY149" s="198"/>
      <c r="KZ149" s="198"/>
    </row>
    <row r="150" spans="2:312" x14ac:dyDescent="0.3">
      <c r="B150" s="198"/>
      <c r="C150" s="198"/>
      <c r="D150" s="198"/>
      <c r="E150" s="198"/>
      <c r="F150" s="198"/>
      <c r="G150" s="198"/>
      <c r="H150" s="198"/>
      <c r="I150" s="198"/>
      <c r="J150" s="198"/>
      <c r="K150" s="198"/>
      <c r="L150" s="198"/>
      <c r="M150" s="198"/>
      <c r="N150" s="198"/>
      <c r="O150" s="198"/>
      <c r="P150" s="198"/>
      <c r="Q150" s="202"/>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c r="IW150" s="198"/>
      <c r="IX150" s="198"/>
      <c r="IY150" s="198"/>
      <c r="IZ150" s="198"/>
      <c r="JA150" s="198"/>
      <c r="JB150" s="198"/>
      <c r="JC150" s="198"/>
      <c r="JD150" s="198"/>
      <c r="JE150" s="198"/>
      <c r="JF150" s="198"/>
      <c r="JG150" s="198"/>
      <c r="JH150" s="198"/>
      <c r="JI150" s="198"/>
      <c r="JJ150" s="198"/>
      <c r="JK150" s="198"/>
      <c r="JL150" s="198"/>
      <c r="JM150" s="198"/>
      <c r="JN150" s="198"/>
      <c r="JO150" s="198"/>
      <c r="JP150" s="198"/>
      <c r="JQ150" s="198"/>
      <c r="JR150" s="198"/>
      <c r="JS150" s="198"/>
      <c r="JT150" s="198"/>
      <c r="JU150" s="198"/>
      <c r="JV150" s="198"/>
      <c r="JW150" s="198"/>
      <c r="JX150" s="198"/>
      <c r="JY150" s="198"/>
      <c r="JZ150" s="198"/>
      <c r="KA150" s="198"/>
      <c r="KB150" s="198"/>
      <c r="KC150" s="198"/>
      <c r="KD150" s="198"/>
      <c r="KE150" s="198"/>
      <c r="KF150" s="198"/>
      <c r="KG150" s="198"/>
      <c r="KH150" s="198"/>
      <c r="KI150" s="198"/>
      <c r="KJ150" s="198"/>
      <c r="KK150" s="198"/>
      <c r="KL150" s="198"/>
      <c r="KM150" s="198"/>
      <c r="KN150" s="198"/>
      <c r="KO150" s="198"/>
      <c r="KP150" s="198"/>
      <c r="KQ150" s="198"/>
      <c r="KR150" s="198"/>
      <c r="KS150" s="198"/>
      <c r="KT150" s="198"/>
      <c r="KU150" s="198"/>
      <c r="KV150" s="198"/>
      <c r="KW150" s="198"/>
      <c r="KX150" s="198"/>
      <c r="KY150" s="198"/>
      <c r="KZ150" s="198"/>
    </row>
    <row r="151" spans="2:312" x14ac:dyDescent="0.3">
      <c r="B151" s="198"/>
      <c r="C151" s="198"/>
      <c r="D151" s="198"/>
      <c r="E151" s="198"/>
      <c r="F151" s="198"/>
      <c r="G151" s="198"/>
      <c r="H151" s="198"/>
      <c r="I151" s="198"/>
      <c r="J151" s="198"/>
      <c r="K151" s="198"/>
      <c r="L151" s="198"/>
      <c r="M151" s="198"/>
      <c r="N151" s="198"/>
      <c r="O151" s="198"/>
      <c r="P151" s="198"/>
      <c r="Q151" s="202"/>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c r="IW151" s="198"/>
      <c r="IX151" s="198"/>
      <c r="IY151" s="198"/>
      <c r="IZ151" s="198"/>
      <c r="JA151" s="198"/>
      <c r="JB151" s="198"/>
      <c r="JC151" s="198"/>
      <c r="JD151" s="198"/>
      <c r="JE151" s="198"/>
      <c r="JF151" s="198"/>
      <c r="JG151" s="198"/>
      <c r="JH151" s="198"/>
      <c r="JI151" s="198"/>
      <c r="JJ151" s="198"/>
      <c r="JK151" s="198"/>
      <c r="JL151" s="198"/>
      <c r="JM151" s="198"/>
      <c r="JN151" s="198"/>
      <c r="JO151" s="198"/>
      <c r="JP151" s="198"/>
      <c r="JQ151" s="198"/>
      <c r="JR151" s="198"/>
      <c r="JS151" s="198"/>
      <c r="JT151" s="198"/>
      <c r="JU151" s="198"/>
      <c r="JV151" s="198"/>
      <c r="JW151" s="198"/>
      <c r="JX151" s="198"/>
      <c r="JY151" s="198"/>
      <c r="JZ151" s="198"/>
      <c r="KA151" s="198"/>
      <c r="KB151" s="198"/>
      <c r="KC151" s="198"/>
      <c r="KD151" s="198"/>
      <c r="KE151" s="198"/>
      <c r="KF151" s="198"/>
      <c r="KG151" s="198"/>
      <c r="KH151" s="198"/>
      <c r="KI151" s="198"/>
      <c r="KJ151" s="198"/>
      <c r="KK151" s="198"/>
      <c r="KL151" s="198"/>
      <c r="KM151" s="198"/>
      <c r="KN151" s="198"/>
      <c r="KO151" s="198"/>
      <c r="KP151" s="198"/>
      <c r="KQ151" s="198"/>
      <c r="KR151" s="198"/>
      <c r="KS151" s="198"/>
      <c r="KT151" s="198"/>
      <c r="KU151" s="198"/>
      <c r="KV151" s="198"/>
      <c r="KW151" s="198"/>
      <c r="KX151" s="198"/>
      <c r="KY151" s="198"/>
      <c r="KZ151" s="198"/>
    </row>
    <row r="152" spans="2:312" x14ac:dyDescent="0.3">
      <c r="B152" s="198"/>
      <c r="C152" s="198"/>
      <c r="D152" s="198"/>
      <c r="E152" s="198"/>
      <c r="F152" s="198"/>
      <c r="G152" s="198"/>
      <c r="H152" s="198"/>
      <c r="I152" s="198"/>
      <c r="J152" s="198"/>
      <c r="K152" s="198"/>
      <c r="L152" s="198"/>
      <c r="M152" s="198"/>
      <c r="N152" s="198"/>
      <c r="O152" s="198"/>
      <c r="P152" s="198"/>
      <c r="Q152" s="202"/>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c r="IW152" s="198"/>
      <c r="IX152" s="198"/>
      <c r="IY152" s="198"/>
      <c r="IZ152" s="198"/>
      <c r="JA152" s="198"/>
      <c r="JB152" s="198"/>
      <c r="JC152" s="198"/>
      <c r="JD152" s="198"/>
      <c r="JE152" s="198"/>
      <c r="JF152" s="198"/>
      <c r="JG152" s="198"/>
      <c r="JH152" s="198"/>
      <c r="JI152" s="198"/>
      <c r="JJ152" s="198"/>
      <c r="JK152" s="198"/>
      <c r="JL152" s="198"/>
      <c r="JM152" s="198"/>
      <c r="JN152" s="198"/>
      <c r="JO152" s="198"/>
      <c r="JP152" s="198"/>
      <c r="JQ152" s="198"/>
      <c r="JR152" s="198"/>
      <c r="JS152" s="198"/>
      <c r="JT152" s="198"/>
      <c r="JU152" s="198"/>
      <c r="JV152" s="198"/>
      <c r="JW152" s="198"/>
      <c r="JX152" s="198"/>
      <c r="JY152" s="198"/>
      <c r="JZ152" s="198"/>
      <c r="KA152" s="198"/>
      <c r="KB152" s="198"/>
      <c r="KC152" s="198"/>
      <c r="KD152" s="198"/>
      <c r="KE152" s="198"/>
      <c r="KF152" s="198"/>
      <c r="KG152" s="198"/>
      <c r="KH152" s="198"/>
      <c r="KI152" s="198"/>
      <c r="KJ152" s="198"/>
      <c r="KK152" s="198"/>
      <c r="KL152" s="198"/>
      <c r="KM152" s="198"/>
      <c r="KN152" s="198"/>
      <c r="KO152" s="198"/>
      <c r="KP152" s="198"/>
      <c r="KQ152" s="198"/>
      <c r="KR152" s="198"/>
      <c r="KS152" s="198"/>
      <c r="KT152" s="198"/>
      <c r="KU152" s="198"/>
      <c r="KV152" s="198"/>
      <c r="KW152" s="198"/>
      <c r="KX152" s="198"/>
      <c r="KY152" s="198"/>
      <c r="KZ152" s="198"/>
    </row>
    <row r="153" spans="2:312" x14ac:dyDescent="0.3">
      <c r="B153" s="198"/>
      <c r="C153" s="198"/>
      <c r="D153" s="198"/>
      <c r="E153" s="198"/>
      <c r="F153" s="198"/>
      <c r="G153" s="198"/>
      <c r="H153" s="198"/>
      <c r="I153" s="198"/>
      <c r="J153" s="198"/>
      <c r="K153" s="198"/>
      <c r="L153" s="198"/>
      <c r="M153" s="198"/>
      <c r="N153" s="198"/>
      <c r="O153" s="198"/>
      <c r="P153" s="198"/>
      <c r="Q153" s="202"/>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c r="IW153" s="198"/>
      <c r="IX153" s="198"/>
      <c r="IY153" s="198"/>
      <c r="IZ153" s="198"/>
      <c r="JA153" s="198"/>
      <c r="JB153" s="198"/>
      <c r="JC153" s="198"/>
      <c r="JD153" s="198"/>
      <c r="JE153" s="198"/>
      <c r="JF153" s="198"/>
      <c r="JG153" s="198"/>
      <c r="JH153" s="198"/>
      <c r="JI153" s="198"/>
      <c r="JJ153" s="198"/>
      <c r="JK153" s="198"/>
      <c r="JL153" s="198"/>
      <c r="JM153" s="198"/>
      <c r="JN153" s="198"/>
      <c r="JO153" s="198"/>
      <c r="JP153" s="198"/>
      <c r="JQ153" s="198"/>
      <c r="JR153" s="198"/>
      <c r="JS153" s="198"/>
      <c r="JT153" s="198"/>
      <c r="JU153" s="198"/>
      <c r="JV153" s="198"/>
      <c r="JW153" s="198"/>
      <c r="JX153" s="198"/>
      <c r="JY153" s="198"/>
      <c r="JZ153" s="198"/>
      <c r="KA153" s="198"/>
      <c r="KB153" s="198"/>
      <c r="KC153" s="198"/>
      <c r="KD153" s="198"/>
      <c r="KE153" s="198"/>
      <c r="KF153" s="198"/>
      <c r="KG153" s="198"/>
      <c r="KH153" s="198"/>
      <c r="KI153" s="198"/>
      <c r="KJ153" s="198"/>
      <c r="KK153" s="198"/>
      <c r="KL153" s="198"/>
      <c r="KM153" s="198"/>
      <c r="KN153" s="198"/>
      <c r="KO153" s="198"/>
      <c r="KP153" s="198"/>
      <c r="KQ153" s="198"/>
      <c r="KR153" s="198"/>
      <c r="KS153" s="198"/>
      <c r="KT153" s="198"/>
      <c r="KU153" s="198"/>
      <c r="KV153" s="198"/>
      <c r="KW153" s="198"/>
      <c r="KX153" s="198"/>
      <c r="KY153" s="198"/>
      <c r="KZ153" s="198"/>
    </row>
    <row r="154" spans="2:312" x14ac:dyDescent="0.3">
      <c r="B154" s="198"/>
      <c r="C154" s="198"/>
      <c r="D154" s="198"/>
      <c r="E154" s="198"/>
      <c r="F154" s="198"/>
      <c r="G154" s="198"/>
      <c r="H154" s="198"/>
      <c r="I154" s="198"/>
      <c r="J154" s="198"/>
      <c r="K154" s="198"/>
      <c r="L154" s="198"/>
      <c r="M154" s="198"/>
      <c r="N154" s="198"/>
      <c r="O154" s="198"/>
      <c r="P154" s="198"/>
      <c r="Q154" s="202"/>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c r="IW154" s="198"/>
      <c r="IX154" s="198"/>
      <c r="IY154" s="198"/>
      <c r="IZ154" s="198"/>
      <c r="JA154" s="198"/>
      <c r="JB154" s="198"/>
      <c r="JC154" s="198"/>
      <c r="JD154" s="198"/>
      <c r="JE154" s="198"/>
      <c r="JF154" s="198"/>
      <c r="JG154" s="198"/>
      <c r="JH154" s="198"/>
      <c r="JI154" s="198"/>
      <c r="JJ154" s="198"/>
      <c r="JK154" s="198"/>
      <c r="JL154" s="198"/>
      <c r="JM154" s="198"/>
      <c r="JN154" s="198"/>
      <c r="JO154" s="198"/>
      <c r="JP154" s="198"/>
      <c r="JQ154" s="198"/>
      <c r="JR154" s="198"/>
      <c r="JS154" s="198"/>
      <c r="JT154" s="198"/>
      <c r="JU154" s="198"/>
      <c r="JV154" s="198"/>
      <c r="JW154" s="198"/>
      <c r="JX154" s="198"/>
      <c r="JY154" s="198"/>
      <c r="JZ154" s="198"/>
      <c r="KA154" s="198"/>
      <c r="KB154" s="198"/>
      <c r="KC154" s="198"/>
      <c r="KD154" s="198"/>
      <c r="KE154" s="198"/>
      <c r="KF154" s="198"/>
      <c r="KG154" s="198"/>
      <c r="KH154" s="198"/>
      <c r="KI154" s="198"/>
      <c r="KJ154" s="198"/>
      <c r="KK154" s="198"/>
      <c r="KL154" s="198"/>
      <c r="KM154" s="198"/>
      <c r="KN154" s="198"/>
      <c r="KO154" s="198"/>
      <c r="KP154" s="198"/>
      <c r="KQ154" s="198"/>
      <c r="KR154" s="198"/>
      <c r="KS154" s="198"/>
      <c r="KT154" s="198"/>
      <c r="KU154" s="198"/>
      <c r="KV154" s="198"/>
      <c r="KW154" s="198"/>
      <c r="KX154" s="198"/>
      <c r="KY154" s="198"/>
      <c r="KZ154" s="198"/>
    </row>
    <row r="155" spans="2:312" x14ac:dyDescent="0.3">
      <c r="B155" s="198"/>
      <c r="C155" s="198"/>
      <c r="D155" s="198"/>
      <c r="E155" s="198"/>
      <c r="F155" s="198"/>
      <c r="G155" s="198"/>
      <c r="H155" s="198"/>
      <c r="I155" s="198"/>
      <c r="J155" s="198"/>
      <c r="K155" s="198"/>
      <c r="L155" s="198"/>
      <c r="M155" s="198"/>
      <c r="N155" s="198"/>
      <c r="O155" s="198"/>
      <c r="P155" s="198"/>
      <c r="Q155" s="202"/>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c r="IW155" s="198"/>
      <c r="IX155" s="198"/>
      <c r="IY155" s="198"/>
      <c r="IZ155" s="198"/>
      <c r="JA155" s="198"/>
      <c r="JB155" s="198"/>
      <c r="JC155" s="198"/>
      <c r="JD155" s="198"/>
      <c r="JE155" s="198"/>
      <c r="JF155" s="198"/>
      <c r="JG155" s="198"/>
      <c r="JH155" s="198"/>
      <c r="JI155" s="198"/>
      <c r="JJ155" s="198"/>
      <c r="JK155" s="198"/>
      <c r="JL155" s="198"/>
      <c r="JM155" s="198"/>
      <c r="JN155" s="198"/>
      <c r="JO155" s="198"/>
      <c r="JP155" s="198"/>
      <c r="JQ155" s="198"/>
      <c r="JR155" s="198"/>
      <c r="JS155" s="198"/>
      <c r="JT155" s="198"/>
      <c r="JU155" s="198"/>
      <c r="JV155" s="198"/>
      <c r="JW155" s="198"/>
      <c r="JX155" s="198"/>
      <c r="JY155" s="198"/>
      <c r="JZ155" s="198"/>
      <c r="KA155" s="198"/>
      <c r="KB155" s="198"/>
      <c r="KC155" s="198"/>
      <c r="KD155" s="198"/>
      <c r="KE155" s="198"/>
      <c r="KF155" s="198"/>
      <c r="KG155" s="198"/>
      <c r="KH155" s="198"/>
      <c r="KI155" s="198"/>
      <c r="KJ155" s="198"/>
      <c r="KK155" s="198"/>
      <c r="KL155" s="198"/>
      <c r="KM155" s="198"/>
      <c r="KN155" s="198"/>
      <c r="KO155" s="198"/>
      <c r="KP155" s="198"/>
      <c r="KQ155" s="198"/>
      <c r="KR155" s="198"/>
      <c r="KS155" s="198"/>
      <c r="KT155" s="198"/>
      <c r="KU155" s="198"/>
      <c r="KV155" s="198"/>
      <c r="KW155" s="198"/>
      <c r="KX155" s="198"/>
      <c r="KY155" s="198"/>
      <c r="KZ155" s="198"/>
    </row>
    <row r="156" spans="2:312" x14ac:dyDescent="0.3">
      <c r="B156" s="198"/>
      <c r="C156" s="198"/>
      <c r="D156" s="198"/>
      <c r="E156" s="198"/>
      <c r="F156" s="198"/>
      <c r="G156" s="198"/>
      <c r="H156" s="198"/>
      <c r="I156" s="198"/>
      <c r="J156" s="198"/>
      <c r="K156" s="198"/>
      <c r="L156" s="198"/>
      <c r="M156" s="198"/>
      <c r="N156" s="198"/>
      <c r="O156" s="198"/>
      <c r="P156" s="198"/>
      <c r="Q156" s="202"/>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c r="IW156" s="198"/>
      <c r="IX156" s="198"/>
      <c r="IY156" s="198"/>
      <c r="IZ156" s="198"/>
      <c r="JA156" s="198"/>
      <c r="JB156" s="198"/>
      <c r="JC156" s="198"/>
      <c r="JD156" s="198"/>
      <c r="JE156" s="198"/>
      <c r="JF156" s="198"/>
      <c r="JG156" s="198"/>
      <c r="JH156" s="198"/>
      <c r="JI156" s="198"/>
      <c r="JJ156" s="198"/>
      <c r="JK156" s="198"/>
      <c r="JL156" s="198"/>
      <c r="JM156" s="198"/>
      <c r="JN156" s="198"/>
      <c r="JO156" s="198"/>
      <c r="JP156" s="198"/>
      <c r="JQ156" s="198"/>
      <c r="JR156" s="198"/>
      <c r="JS156" s="198"/>
      <c r="JT156" s="198"/>
      <c r="JU156" s="198"/>
      <c r="JV156" s="198"/>
      <c r="JW156" s="198"/>
      <c r="JX156" s="198"/>
      <c r="JY156" s="198"/>
      <c r="JZ156" s="198"/>
      <c r="KA156" s="198"/>
      <c r="KB156" s="198"/>
      <c r="KC156" s="198"/>
      <c r="KD156" s="198"/>
      <c r="KE156" s="198"/>
      <c r="KF156" s="198"/>
      <c r="KG156" s="198"/>
      <c r="KH156" s="198"/>
      <c r="KI156" s="198"/>
      <c r="KJ156" s="198"/>
      <c r="KK156" s="198"/>
      <c r="KL156" s="198"/>
      <c r="KM156" s="198"/>
      <c r="KN156" s="198"/>
      <c r="KO156" s="198"/>
      <c r="KP156" s="198"/>
      <c r="KQ156" s="198"/>
      <c r="KR156" s="198"/>
      <c r="KS156" s="198"/>
      <c r="KT156" s="198"/>
      <c r="KU156" s="198"/>
      <c r="KV156" s="198"/>
      <c r="KW156" s="198"/>
      <c r="KX156" s="198"/>
      <c r="KY156" s="198"/>
      <c r="KZ156" s="198"/>
    </row>
    <row r="157" spans="2:312" x14ac:dyDescent="0.3">
      <c r="B157" s="198"/>
      <c r="C157" s="198"/>
      <c r="D157" s="198"/>
      <c r="E157" s="198"/>
      <c r="F157" s="198"/>
      <c r="G157" s="198"/>
      <c r="H157" s="198"/>
      <c r="I157" s="198"/>
      <c r="J157" s="198"/>
      <c r="K157" s="198"/>
      <c r="L157" s="198"/>
      <c r="M157" s="198"/>
      <c r="N157" s="198"/>
      <c r="O157" s="198"/>
      <c r="P157" s="198"/>
      <c r="Q157" s="202"/>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c r="IW157" s="198"/>
      <c r="IX157" s="198"/>
      <c r="IY157" s="198"/>
      <c r="IZ157" s="198"/>
      <c r="JA157" s="198"/>
      <c r="JB157" s="198"/>
      <c r="JC157" s="198"/>
      <c r="JD157" s="198"/>
      <c r="JE157" s="198"/>
      <c r="JF157" s="198"/>
      <c r="JG157" s="198"/>
      <c r="JH157" s="198"/>
      <c r="JI157" s="198"/>
      <c r="JJ157" s="198"/>
      <c r="JK157" s="198"/>
      <c r="JL157" s="198"/>
      <c r="JM157" s="198"/>
      <c r="JN157" s="198"/>
      <c r="JO157" s="198"/>
      <c r="JP157" s="198"/>
      <c r="JQ157" s="198"/>
      <c r="JR157" s="198"/>
      <c r="JS157" s="198"/>
      <c r="JT157" s="198"/>
      <c r="JU157" s="198"/>
      <c r="JV157" s="198"/>
      <c r="JW157" s="198"/>
      <c r="JX157" s="198"/>
      <c r="JY157" s="198"/>
      <c r="JZ157" s="198"/>
      <c r="KA157" s="198"/>
      <c r="KB157" s="198"/>
      <c r="KC157" s="198"/>
      <c r="KD157" s="198"/>
      <c r="KE157" s="198"/>
      <c r="KF157" s="198"/>
      <c r="KG157" s="198"/>
      <c r="KH157" s="198"/>
      <c r="KI157" s="198"/>
      <c r="KJ157" s="198"/>
      <c r="KK157" s="198"/>
      <c r="KL157" s="198"/>
      <c r="KM157" s="198"/>
      <c r="KN157" s="198"/>
      <c r="KO157" s="198"/>
      <c r="KP157" s="198"/>
      <c r="KQ157" s="198"/>
      <c r="KR157" s="198"/>
      <c r="KS157" s="198"/>
      <c r="KT157" s="198"/>
      <c r="KU157" s="198"/>
      <c r="KV157" s="198"/>
      <c r="KW157" s="198"/>
      <c r="KX157" s="198"/>
      <c r="KY157" s="198"/>
      <c r="KZ157" s="198"/>
    </row>
    <row r="158" spans="2:312" x14ac:dyDescent="0.3">
      <c r="B158" s="198"/>
      <c r="C158" s="198"/>
      <c r="D158" s="198"/>
      <c r="E158" s="198"/>
      <c r="F158" s="198"/>
      <c r="G158" s="198"/>
      <c r="H158" s="198"/>
      <c r="I158" s="198"/>
      <c r="J158" s="198"/>
      <c r="K158" s="198"/>
      <c r="L158" s="198"/>
      <c r="M158" s="198"/>
      <c r="N158" s="198"/>
      <c r="O158" s="198"/>
      <c r="P158" s="198"/>
      <c r="Q158" s="202"/>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c r="IW158" s="198"/>
      <c r="IX158" s="198"/>
      <c r="IY158" s="198"/>
      <c r="IZ158" s="198"/>
      <c r="JA158" s="198"/>
      <c r="JB158" s="198"/>
      <c r="JC158" s="198"/>
      <c r="JD158" s="198"/>
      <c r="JE158" s="198"/>
      <c r="JF158" s="198"/>
      <c r="JG158" s="198"/>
      <c r="JH158" s="198"/>
      <c r="JI158" s="198"/>
      <c r="JJ158" s="198"/>
      <c r="JK158" s="198"/>
      <c r="JL158" s="198"/>
      <c r="JM158" s="198"/>
      <c r="JN158" s="198"/>
      <c r="JO158" s="198"/>
      <c r="JP158" s="198"/>
      <c r="JQ158" s="198"/>
      <c r="JR158" s="198"/>
      <c r="JS158" s="198"/>
      <c r="JT158" s="198"/>
      <c r="JU158" s="198"/>
      <c r="JV158" s="198"/>
      <c r="JW158" s="198"/>
      <c r="JX158" s="198"/>
      <c r="JY158" s="198"/>
      <c r="JZ158" s="198"/>
      <c r="KA158" s="198"/>
      <c r="KB158" s="198"/>
      <c r="KC158" s="198"/>
      <c r="KD158" s="198"/>
      <c r="KE158" s="198"/>
      <c r="KF158" s="198"/>
      <c r="KG158" s="198"/>
      <c r="KH158" s="198"/>
      <c r="KI158" s="198"/>
      <c r="KJ158" s="198"/>
      <c r="KK158" s="198"/>
      <c r="KL158" s="198"/>
      <c r="KM158" s="198"/>
      <c r="KN158" s="198"/>
      <c r="KO158" s="198"/>
      <c r="KP158" s="198"/>
      <c r="KQ158" s="198"/>
      <c r="KR158" s="198"/>
      <c r="KS158" s="198"/>
      <c r="KT158" s="198"/>
      <c r="KU158" s="198"/>
      <c r="KV158" s="198"/>
      <c r="KW158" s="198"/>
      <c r="KX158" s="198"/>
      <c r="KY158" s="198"/>
      <c r="KZ158" s="198"/>
    </row>
    <row r="159" spans="2:312" x14ac:dyDescent="0.3">
      <c r="B159" s="198"/>
      <c r="C159" s="198"/>
      <c r="D159" s="198"/>
      <c r="E159" s="198"/>
      <c r="F159" s="198"/>
      <c r="G159" s="198"/>
      <c r="H159" s="198"/>
      <c r="I159" s="198"/>
      <c r="J159" s="198"/>
      <c r="K159" s="198"/>
      <c r="L159" s="198"/>
      <c r="M159" s="198"/>
      <c r="N159" s="198"/>
      <c r="O159" s="198"/>
      <c r="P159" s="198"/>
      <c r="Q159" s="202"/>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c r="GT159" s="198"/>
      <c r="GU159" s="198"/>
      <c r="GV159" s="198"/>
      <c r="GW159" s="198"/>
      <c r="GX159" s="198"/>
      <c r="GY159" s="198"/>
      <c r="GZ159" s="198"/>
      <c r="HA159" s="198"/>
      <c r="HB159" s="198"/>
      <c r="HC159" s="198"/>
      <c r="HD159" s="198"/>
      <c r="HE159" s="198"/>
      <c r="HF159" s="198"/>
      <c r="HG159" s="198"/>
      <c r="HH159" s="198"/>
      <c r="HI159" s="198"/>
      <c r="HJ159" s="198"/>
      <c r="HK159" s="198"/>
      <c r="HL159" s="198"/>
      <c r="HM159" s="198"/>
      <c r="HN159" s="198"/>
      <c r="HO159" s="198"/>
      <c r="HP159" s="198"/>
      <c r="HQ159" s="198"/>
      <c r="HR159" s="198"/>
      <c r="HS159" s="198"/>
      <c r="HT159" s="198"/>
      <c r="HU159" s="198"/>
      <c r="HV159" s="198"/>
      <c r="HW159" s="198"/>
      <c r="HX159" s="198"/>
      <c r="HY159" s="198"/>
      <c r="HZ159" s="198"/>
      <c r="IA159" s="198"/>
      <c r="IB159" s="198"/>
      <c r="IC159" s="198"/>
      <c r="ID159" s="198"/>
      <c r="IE159" s="198"/>
      <c r="IF159" s="198"/>
      <c r="IG159" s="198"/>
      <c r="IH159" s="198"/>
      <c r="II159" s="198"/>
      <c r="IJ159" s="198"/>
      <c r="IK159" s="198"/>
      <c r="IL159" s="198"/>
      <c r="IM159" s="198"/>
      <c r="IN159" s="198"/>
      <c r="IO159" s="198"/>
      <c r="IP159" s="198"/>
      <c r="IQ159" s="198"/>
      <c r="IR159" s="198"/>
      <c r="IS159" s="198"/>
      <c r="IT159" s="198"/>
      <c r="IU159" s="198"/>
      <c r="IV159" s="198"/>
      <c r="IW159" s="198"/>
      <c r="IX159" s="198"/>
      <c r="IY159" s="198"/>
      <c r="IZ159" s="198"/>
      <c r="JA159" s="198"/>
      <c r="JB159" s="198"/>
      <c r="JC159" s="198"/>
      <c r="JD159" s="198"/>
      <c r="JE159" s="198"/>
      <c r="JF159" s="198"/>
      <c r="JG159" s="198"/>
      <c r="JH159" s="198"/>
      <c r="JI159" s="198"/>
      <c r="JJ159" s="198"/>
      <c r="JK159" s="198"/>
      <c r="JL159" s="198"/>
      <c r="JM159" s="198"/>
      <c r="JN159" s="198"/>
      <c r="JO159" s="198"/>
      <c r="JP159" s="198"/>
      <c r="JQ159" s="198"/>
      <c r="JR159" s="198"/>
      <c r="JS159" s="198"/>
      <c r="JT159" s="198"/>
      <c r="JU159" s="198"/>
      <c r="JV159" s="198"/>
      <c r="JW159" s="198"/>
      <c r="JX159" s="198"/>
      <c r="JY159" s="198"/>
      <c r="JZ159" s="198"/>
      <c r="KA159" s="198"/>
      <c r="KB159" s="198"/>
      <c r="KC159" s="198"/>
      <c r="KD159" s="198"/>
      <c r="KE159" s="198"/>
      <c r="KF159" s="198"/>
      <c r="KG159" s="198"/>
      <c r="KH159" s="198"/>
      <c r="KI159" s="198"/>
      <c r="KJ159" s="198"/>
      <c r="KK159" s="198"/>
      <c r="KL159" s="198"/>
      <c r="KM159" s="198"/>
      <c r="KN159" s="198"/>
      <c r="KO159" s="198"/>
      <c r="KP159" s="198"/>
      <c r="KQ159" s="198"/>
      <c r="KR159" s="198"/>
      <c r="KS159" s="198"/>
      <c r="KT159" s="198"/>
      <c r="KU159" s="198"/>
      <c r="KV159" s="198"/>
      <c r="KW159" s="198"/>
      <c r="KX159" s="198"/>
      <c r="KY159" s="198"/>
      <c r="KZ159" s="198"/>
    </row>
    <row r="160" spans="2:312" x14ac:dyDescent="0.3">
      <c r="B160" s="198"/>
      <c r="C160" s="198"/>
      <c r="D160" s="198"/>
      <c r="E160" s="198"/>
      <c r="F160" s="198"/>
      <c r="G160" s="198"/>
      <c r="H160" s="198"/>
      <c r="I160" s="198"/>
      <c r="J160" s="198"/>
      <c r="K160" s="198"/>
      <c r="L160" s="198"/>
      <c r="M160" s="198"/>
      <c r="N160" s="198"/>
      <c r="O160" s="198"/>
      <c r="P160" s="198"/>
      <c r="Q160" s="202"/>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c r="GT160" s="198"/>
      <c r="GU160" s="198"/>
      <c r="GV160" s="198"/>
      <c r="GW160" s="198"/>
      <c r="GX160" s="198"/>
      <c r="GY160" s="198"/>
      <c r="GZ160" s="198"/>
      <c r="HA160" s="198"/>
      <c r="HB160" s="198"/>
      <c r="HC160" s="198"/>
      <c r="HD160" s="198"/>
      <c r="HE160" s="198"/>
      <c r="HF160" s="198"/>
      <c r="HG160" s="198"/>
      <c r="HH160" s="198"/>
      <c r="HI160" s="198"/>
      <c r="HJ160" s="198"/>
      <c r="HK160" s="198"/>
      <c r="HL160" s="198"/>
      <c r="HM160" s="198"/>
      <c r="HN160" s="198"/>
      <c r="HO160" s="198"/>
      <c r="HP160" s="198"/>
      <c r="HQ160" s="198"/>
      <c r="HR160" s="198"/>
      <c r="HS160" s="198"/>
      <c r="HT160" s="198"/>
      <c r="HU160" s="198"/>
      <c r="HV160" s="198"/>
      <c r="HW160" s="198"/>
      <c r="HX160" s="198"/>
      <c r="HY160" s="198"/>
      <c r="HZ160" s="198"/>
      <c r="IA160" s="198"/>
      <c r="IB160" s="198"/>
      <c r="IC160" s="198"/>
      <c r="ID160" s="198"/>
      <c r="IE160" s="198"/>
      <c r="IF160" s="198"/>
      <c r="IG160" s="198"/>
      <c r="IH160" s="198"/>
      <c r="II160" s="198"/>
      <c r="IJ160" s="198"/>
      <c r="IK160" s="198"/>
      <c r="IL160" s="198"/>
      <c r="IM160" s="198"/>
      <c r="IN160" s="198"/>
      <c r="IO160" s="198"/>
      <c r="IP160" s="198"/>
      <c r="IQ160" s="198"/>
      <c r="IR160" s="198"/>
      <c r="IS160" s="198"/>
      <c r="IT160" s="198"/>
      <c r="IU160" s="198"/>
      <c r="IV160" s="198"/>
      <c r="IW160" s="198"/>
      <c r="IX160" s="198"/>
      <c r="IY160" s="198"/>
      <c r="IZ160" s="198"/>
      <c r="JA160" s="198"/>
      <c r="JB160" s="198"/>
      <c r="JC160" s="198"/>
      <c r="JD160" s="198"/>
      <c r="JE160" s="198"/>
      <c r="JF160" s="198"/>
      <c r="JG160" s="198"/>
      <c r="JH160" s="198"/>
      <c r="JI160" s="198"/>
      <c r="JJ160" s="198"/>
      <c r="JK160" s="198"/>
      <c r="JL160" s="198"/>
      <c r="JM160" s="198"/>
      <c r="JN160" s="198"/>
      <c r="JO160" s="198"/>
      <c r="JP160" s="198"/>
      <c r="JQ160" s="198"/>
      <c r="JR160" s="198"/>
      <c r="JS160" s="198"/>
      <c r="JT160" s="198"/>
      <c r="JU160" s="198"/>
      <c r="JV160" s="198"/>
      <c r="JW160" s="198"/>
      <c r="JX160" s="198"/>
      <c r="JY160" s="198"/>
      <c r="JZ160" s="198"/>
      <c r="KA160" s="198"/>
      <c r="KB160" s="198"/>
      <c r="KC160" s="198"/>
      <c r="KD160" s="198"/>
      <c r="KE160" s="198"/>
      <c r="KF160" s="198"/>
      <c r="KG160" s="198"/>
      <c r="KH160" s="198"/>
      <c r="KI160" s="198"/>
      <c r="KJ160" s="198"/>
      <c r="KK160" s="198"/>
      <c r="KL160" s="198"/>
      <c r="KM160" s="198"/>
      <c r="KN160" s="198"/>
      <c r="KO160" s="198"/>
      <c r="KP160" s="198"/>
      <c r="KQ160" s="198"/>
      <c r="KR160" s="198"/>
      <c r="KS160" s="198"/>
      <c r="KT160" s="198"/>
      <c r="KU160" s="198"/>
      <c r="KV160" s="198"/>
      <c r="KW160" s="198"/>
      <c r="KX160" s="198"/>
      <c r="KY160" s="198"/>
      <c r="KZ160" s="198"/>
    </row>
    <row r="161" spans="2:312" x14ac:dyDescent="0.3">
      <c r="B161" s="198"/>
      <c r="C161" s="198"/>
      <c r="D161" s="198"/>
      <c r="E161" s="198"/>
      <c r="F161" s="198"/>
      <c r="G161" s="198"/>
      <c r="H161" s="198"/>
      <c r="I161" s="198"/>
      <c r="J161" s="198"/>
      <c r="K161" s="198"/>
      <c r="L161" s="198"/>
      <c r="M161" s="198"/>
      <c r="N161" s="198"/>
      <c r="O161" s="198"/>
      <c r="P161" s="198"/>
      <c r="Q161" s="202"/>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c r="GT161" s="198"/>
      <c r="GU161" s="198"/>
      <c r="GV161" s="198"/>
      <c r="GW161" s="198"/>
      <c r="GX161" s="198"/>
      <c r="GY161" s="198"/>
      <c r="GZ161" s="198"/>
      <c r="HA161" s="198"/>
      <c r="HB161" s="198"/>
      <c r="HC161" s="198"/>
      <c r="HD161" s="198"/>
      <c r="HE161" s="198"/>
      <c r="HF161" s="198"/>
      <c r="HG161" s="198"/>
      <c r="HH161" s="198"/>
      <c r="HI161" s="198"/>
      <c r="HJ161" s="198"/>
      <c r="HK161" s="198"/>
      <c r="HL161" s="198"/>
      <c r="HM161" s="198"/>
      <c r="HN161" s="198"/>
      <c r="HO161" s="198"/>
      <c r="HP161" s="198"/>
      <c r="HQ161" s="198"/>
      <c r="HR161" s="198"/>
      <c r="HS161" s="198"/>
      <c r="HT161" s="198"/>
      <c r="HU161" s="198"/>
      <c r="HV161" s="198"/>
      <c r="HW161" s="198"/>
      <c r="HX161" s="198"/>
      <c r="HY161" s="198"/>
      <c r="HZ161" s="198"/>
      <c r="IA161" s="198"/>
      <c r="IB161" s="198"/>
      <c r="IC161" s="198"/>
      <c r="ID161" s="198"/>
      <c r="IE161" s="198"/>
      <c r="IF161" s="198"/>
      <c r="IG161" s="198"/>
      <c r="IH161" s="198"/>
      <c r="II161" s="198"/>
      <c r="IJ161" s="198"/>
      <c r="IK161" s="198"/>
      <c r="IL161" s="198"/>
      <c r="IM161" s="198"/>
      <c r="IN161" s="198"/>
      <c r="IO161" s="198"/>
      <c r="IP161" s="198"/>
      <c r="IQ161" s="198"/>
      <c r="IR161" s="198"/>
      <c r="IS161" s="198"/>
      <c r="IT161" s="198"/>
      <c r="IU161" s="198"/>
      <c r="IV161" s="198"/>
      <c r="IW161" s="198"/>
      <c r="IX161" s="198"/>
      <c r="IY161" s="198"/>
      <c r="IZ161" s="198"/>
      <c r="JA161" s="198"/>
      <c r="JB161" s="198"/>
      <c r="JC161" s="198"/>
      <c r="JD161" s="198"/>
      <c r="JE161" s="198"/>
      <c r="JF161" s="198"/>
      <c r="JG161" s="198"/>
      <c r="JH161" s="198"/>
      <c r="JI161" s="198"/>
      <c r="JJ161" s="198"/>
      <c r="JK161" s="198"/>
      <c r="JL161" s="198"/>
      <c r="JM161" s="198"/>
      <c r="JN161" s="198"/>
      <c r="JO161" s="198"/>
      <c r="JP161" s="198"/>
      <c r="JQ161" s="198"/>
      <c r="JR161" s="198"/>
      <c r="JS161" s="198"/>
      <c r="JT161" s="198"/>
      <c r="JU161" s="198"/>
      <c r="JV161" s="198"/>
      <c r="JW161" s="198"/>
      <c r="JX161" s="198"/>
      <c r="JY161" s="198"/>
      <c r="JZ161" s="198"/>
      <c r="KA161" s="198"/>
      <c r="KB161" s="198"/>
      <c r="KC161" s="198"/>
      <c r="KD161" s="198"/>
      <c r="KE161" s="198"/>
      <c r="KF161" s="198"/>
      <c r="KG161" s="198"/>
      <c r="KH161" s="198"/>
      <c r="KI161" s="198"/>
      <c r="KJ161" s="198"/>
      <c r="KK161" s="198"/>
      <c r="KL161" s="198"/>
      <c r="KM161" s="198"/>
      <c r="KN161" s="198"/>
      <c r="KO161" s="198"/>
      <c r="KP161" s="198"/>
      <c r="KQ161" s="198"/>
      <c r="KR161" s="198"/>
      <c r="KS161" s="198"/>
      <c r="KT161" s="198"/>
      <c r="KU161" s="198"/>
      <c r="KV161" s="198"/>
      <c r="KW161" s="198"/>
      <c r="KX161" s="198"/>
      <c r="KY161" s="198"/>
      <c r="KZ161" s="198"/>
    </row>
    <row r="162" spans="2:312" x14ac:dyDescent="0.3">
      <c r="B162" s="198"/>
      <c r="C162" s="198"/>
      <c r="D162" s="198"/>
      <c r="E162" s="198"/>
      <c r="F162" s="198"/>
      <c r="G162" s="198"/>
      <c r="H162" s="198"/>
      <c r="I162" s="198"/>
      <c r="J162" s="198"/>
      <c r="K162" s="198"/>
      <c r="L162" s="198"/>
      <c r="M162" s="198"/>
      <c r="N162" s="198"/>
      <c r="O162" s="198"/>
      <c r="P162" s="198"/>
      <c r="Q162" s="202"/>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98"/>
      <c r="DP162" s="198"/>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8"/>
      <c r="EP162" s="198"/>
      <c r="EQ162" s="198"/>
      <c r="ER162" s="198"/>
      <c r="ES162" s="198"/>
      <c r="ET162" s="198"/>
      <c r="EU162" s="198"/>
      <c r="EV162" s="198"/>
      <c r="EW162" s="198"/>
      <c r="EX162" s="198"/>
      <c r="EY162" s="198"/>
      <c r="EZ162" s="198"/>
      <c r="FA162" s="198"/>
      <c r="FB162" s="198"/>
      <c r="FC162" s="198"/>
      <c r="FD162" s="198"/>
      <c r="FE162" s="198"/>
      <c r="FF162" s="198"/>
      <c r="FG162" s="198"/>
      <c r="FH162" s="198"/>
      <c r="FI162" s="198"/>
      <c r="FJ162" s="198"/>
      <c r="FK162" s="198"/>
      <c r="FL162" s="198"/>
      <c r="FM162" s="198"/>
      <c r="FN162" s="198"/>
      <c r="FO162" s="198"/>
      <c r="FP162" s="198"/>
      <c r="FQ162" s="198"/>
      <c r="FR162" s="198"/>
      <c r="FS162" s="198"/>
      <c r="FT162" s="198"/>
      <c r="FU162" s="198"/>
      <c r="FV162" s="198"/>
      <c r="FW162" s="198"/>
      <c r="FX162" s="198"/>
      <c r="FY162" s="198"/>
      <c r="FZ162" s="198"/>
      <c r="GA162" s="198"/>
      <c r="GB162" s="198"/>
      <c r="GC162" s="198"/>
      <c r="GD162" s="198"/>
      <c r="GE162" s="198"/>
      <c r="GF162" s="198"/>
      <c r="GG162" s="198"/>
      <c r="GH162" s="198"/>
      <c r="GI162" s="198"/>
      <c r="GJ162" s="198"/>
      <c r="GK162" s="198"/>
      <c r="GL162" s="198"/>
      <c r="GM162" s="198"/>
      <c r="GN162" s="198"/>
      <c r="GO162" s="198"/>
      <c r="GP162" s="198"/>
      <c r="GQ162" s="198"/>
      <c r="GR162" s="198"/>
      <c r="GS162" s="198"/>
      <c r="GT162" s="198"/>
      <c r="GU162" s="198"/>
      <c r="GV162" s="198"/>
      <c r="GW162" s="198"/>
      <c r="GX162" s="198"/>
      <c r="GY162" s="198"/>
      <c r="GZ162" s="198"/>
      <c r="HA162" s="198"/>
      <c r="HB162" s="198"/>
      <c r="HC162" s="198"/>
      <c r="HD162" s="198"/>
      <c r="HE162" s="198"/>
      <c r="HF162" s="198"/>
      <c r="HG162" s="198"/>
      <c r="HH162" s="198"/>
      <c r="HI162" s="198"/>
      <c r="HJ162" s="198"/>
      <c r="HK162" s="198"/>
      <c r="HL162" s="198"/>
      <c r="HM162" s="198"/>
      <c r="HN162" s="198"/>
      <c r="HO162" s="198"/>
      <c r="HP162" s="198"/>
      <c r="HQ162" s="198"/>
      <c r="HR162" s="198"/>
      <c r="HS162" s="198"/>
      <c r="HT162" s="198"/>
      <c r="HU162" s="198"/>
      <c r="HV162" s="198"/>
      <c r="HW162" s="198"/>
      <c r="HX162" s="198"/>
      <c r="HY162" s="198"/>
      <c r="HZ162" s="198"/>
      <c r="IA162" s="198"/>
      <c r="IB162" s="198"/>
      <c r="IC162" s="198"/>
      <c r="ID162" s="198"/>
      <c r="IE162" s="198"/>
      <c r="IF162" s="198"/>
      <c r="IG162" s="198"/>
      <c r="IH162" s="198"/>
      <c r="II162" s="198"/>
      <c r="IJ162" s="198"/>
      <c r="IK162" s="198"/>
      <c r="IL162" s="198"/>
      <c r="IM162" s="198"/>
      <c r="IN162" s="198"/>
      <c r="IO162" s="198"/>
      <c r="IP162" s="198"/>
      <c r="IQ162" s="198"/>
      <c r="IR162" s="198"/>
      <c r="IS162" s="198"/>
      <c r="IT162" s="198"/>
      <c r="IU162" s="198"/>
      <c r="IV162" s="198"/>
      <c r="IW162" s="198"/>
      <c r="IX162" s="198"/>
      <c r="IY162" s="198"/>
      <c r="IZ162" s="198"/>
      <c r="JA162" s="198"/>
      <c r="JB162" s="198"/>
      <c r="JC162" s="198"/>
      <c r="JD162" s="198"/>
      <c r="JE162" s="198"/>
      <c r="JF162" s="198"/>
      <c r="JG162" s="198"/>
      <c r="JH162" s="198"/>
      <c r="JI162" s="198"/>
      <c r="JJ162" s="198"/>
      <c r="JK162" s="198"/>
      <c r="JL162" s="198"/>
      <c r="JM162" s="198"/>
      <c r="JN162" s="198"/>
      <c r="JO162" s="198"/>
      <c r="JP162" s="198"/>
      <c r="JQ162" s="198"/>
      <c r="JR162" s="198"/>
      <c r="JS162" s="198"/>
      <c r="JT162" s="198"/>
      <c r="JU162" s="198"/>
      <c r="JV162" s="198"/>
      <c r="JW162" s="198"/>
      <c r="JX162" s="198"/>
      <c r="JY162" s="198"/>
      <c r="JZ162" s="198"/>
      <c r="KA162" s="198"/>
      <c r="KB162" s="198"/>
      <c r="KC162" s="198"/>
      <c r="KD162" s="198"/>
      <c r="KE162" s="198"/>
      <c r="KF162" s="198"/>
      <c r="KG162" s="198"/>
      <c r="KH162" s="198"/>
      <c r="KI162" s="198"/>
      <c r="KJ162" s="198"/>
      <c r="KK162" s="198"/>
      <c r="KL162" s="198"/>
      <c r="KM162" s="198"/>
      <c r="KN162" s="198"/>
      <c r="KO162" s="198"/>
      <c r="KP162" s="198"/>
      <c r="KQ162" s="198"/>
      <c r="KR162" s="198"/>
      <c r="KS162" s="198"/>
      <c r="KT162" s="198"/>
      <c r="KU162" s="198"/>
      <c r="KV162" s="198"/>
      <c r="KW162" s="198"/>
      <c r="KX162" s="198"/>
      <c r="KY162" s="198"/>
      <c r="KZ162" s="198"/>
    </row>
    <row r="163" spans="2:312" x14ac:dyDescent="0.3">
      <c r="B163" s="198"/>
      <c r="C163" s="198"/>
      <c r="D163" s="198"/>
      <c r="E163" s="198"/>
      <c r="F163" s="198"/>
      <c r="G163" s="198"/>
      <c r="H163" s="198"/>
      <c r="I163" s="198"/>
      <c r="J163" s="198"/>
      <c r="K163" s="198"/>
      <c r="L163" s="198"/>
      <c r="M163" s="198"/>
      <c r="N163" s="198"/>
      <c r="O163" s="198"/>
      <c r="P163" s="198"/>
      <c r="Q163" s="202"/>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98"/>
      <c r="DP163" s="198"/>
      <c r="DQ163" s="198"/>
      <c r="DR163" s="198"/>
      <c r="DS163" s="198"/>
      <c r="DT163" s="198"/>
      <c r="DU163" s="198"/>
      <c r="DV163" s="198"/>
      <c r="DW163" s="198"/>
      <c r="DX163" s="198"/>
      <c r="DY163" s="198"/>
      <c r="DZ163" s="198"/>
      <c r="EA163" s="198"/>
      <c r="EB163" s="198"/>
      <c r="EC163" s="198"/>
      <c r="ED163" s="198"/>
      <c r="EE163" s="198"/>
      <c r="EF163" s="198"/>
      <c r="EG163" s="198"/>
      <c r="EH163" s="198"/>
      <c r="EI163" s="198"/>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8"/>
      <c r="FU163" s="198"/>
      <c r="FV163" s="198"/>
      <c r="FW163" s="198"/>
      <c r="FX163" s="198"/>
      <c r="FY163" s="198"/>
      <c r="FZ163" s="198"/>
      <c r="GA163" s="198"/>
      <c r="GB163" s="198"/>
      <c r="GC163" s="198"/>
      <c r="GD163" s="198"/>
      <c r="GE163" s="198"/>
      <c r="GF163" s="198"/>
      <c r="GG163" s="198"/>
      <c r="GH163" s="198"/>
      <c r="GI163" s="198"/>
      <c r="GJ163" s="198"/>
      <c r="GK163" s="198"/>
      <c r="GL163" s="198"/>
      <c r="GM163" s="198"/>
      <c r="GN163" s="198"/>
      <c r="GO163" s="198"/>
      <c r="GP163" s="198"/>
      <c r="GQ163" s="198"/>
      <c r="GR163" s="198"/>
      <c r="GS163" s="198"/>
      <c r="GT163" s="198"/>
      <c r="GU163" s="198"/>
      <c r="GV163" s="198"/>
      <c r="GW163" s="198"/>
      <c r="GX163" s="198"/>
      <c r="GY163" s="198"/>
      <c r="GZ163" s="198"/>
      <c r="HA163" s="198"/>
      <c r="HB163" s="198"/>
      <c r="HC163" s="198"/>
      <c r="HD163" s="198"/>
      <c r="HE163" s="198"/>
      <c r="HF163" s="198"/>
      <c r="HG163" s="198"/>
      <c r="HH163" s="198"/>
      <c r="HI163" s="198"/>
      <c r="HJ163" s="198"/>
      <c r="HK163" s="198"/>
      <c r="HL163" s="198"/>
      <c r="HM163" s="198"/>
      <c r="HN163" s="198"/>
      <c r="HO163" s="198"/>
      <c r="HP163" s="198"/>
      <c r="HQ163" s="198"/>
      <c r="HR163" s="198"/>
      <c r="HS163" s="198"/>
      <c r="HT163" s="198"/>
      <c r="HU163" s="198"/>
      <c r="HV163" s="198"/>
      <c r="HW163" s="198"/>
      <c r="HX163" s="198"/>
      <c r="HY163" s="198"/>
      <c r="HZ163" s="198"/>
      <c r="IA163" s="198"/>
      <c r="IB163" s="198"/>
      <c r="IC163" s="198"/>
      <c r="ID163" s="198"/>
      <c r="IE163" s="198"/>
      <c r="IF163" s="198"/>
      <c r="IG163" s="198"/>
      <c r="IH163" s="198"/>
      <c r="II163" s="198"/>
      <c r="IJ163" s="198"/>
      <c r="IK163" s="198"/>
      <c r="IL163" s="198"/>
      <c r="IM163" s="198"/>
      <c r="IN163" s="198"/>
      <c r="IO163" s="198"/>
      <c r="IP163" s="198"/>
      <c r="IQ163" s="198"/>
      <c r="IR163" s="198"/>
      <c r="IS163" s="198"/>
      <c r="IT163" s="198"/>
      <c r="IU163" s="198"/>
      <c r="IV163" s="198"/>
      <c r="IW163" s="198"/>
      <c r="IX163" s="198"/>
      <c r="IY163" s="198"/>
      <c r="IZ163" s="198"/>
      <c r="JA163" s="198"/>
      <c r="JB163" s="198"/>
      <c r="JC163" s="198"/>
      <c r="JD163" s="198"/>
      <c r="JE163" s="198"/>
      <c r="JF163" s="198"/>
      <c r="JG163" s="198"/>
      <c r="JH163" s="198"/>
      <c r="JI163" s="198"/>
      <c r="JJ163" s="198"/>
      <c r="JK163" s="198"/>
      <c r="JL163" s="198"/>
      <c r="JM163" s="198"/>
      <c r="JN163" s="198"/>
      <c r="JO163" s="198"/>
      <c r="JP163" s="198"/>
      <c r="JQ163" s="198"/>
      <c r="JR163" s="198"/>
      <c r="JS163" s="198"/>
      <c r="JT163" s="198"/>
      <c r="JU163" s="198"/>
      <c r="JV163" s="198"/>
      <c r="JW163" s="198"/>
      <c r="JX163" s="198"/>
      <c r="JY163" s="198"/>
      <c r="JZ163" s="198"/>
      <c r="KA163" s="198"/>
      <c r="KB163" s="198"/>
      <c r="KC163" s="198"/>
      <c r="KD163" s="198"/>
      <c r="KE163" s="198"/>
      <c r="KF163" s="198"/>
      <c r="KG163" s="198"/>
      <c r="KH163" s="198"/>
      <c r="KI163" s="198"/>
      <c r="KJ163" s="198"/>
      <c r="KK163" s="198"/>
      <c r="KL163" s="198"/>
      <c r="KM163" s="198"/>
      <c r="KN163" s="198"/>
      <c r="KO163" s="198"/>
      <c r="KP163" s="198"/>
      <c r="KQ163" s="198"/>
      <c r="KR163" s="198"/>
      <c r="KS163" s="198"/>
      <c r="KT163" s="198"/>
      <c r="KU163" s="198"/>
      <c r="KV163" s="198"/>
      <c r="KW163" s="198"/>
      <c r="KX163" s="198"/>
      <c r="KY163" s="198"/>
      <c r="KZ163" s="198"/>
    </row>
    <row r="164" spans="2:312" x14ac:dyDescent="0.3">
      <c r="B164" s="198"/>
      <c r="C164" s="198"/>
      <c r="D164" s="198"/>
      <c r="E164" s="198"/>
      <c r="F164" s="198"/>
      <c r="G164" s="198"/>
      <c r="H164" s="198"/>
      <c r="I164" s="198"/>
      <c r="J164" s="198"/>
      <c r="K164" s="198"/>
      <c r="L164" s="198"/>
      <c r="M164" s="198"/>
      <c r="N164" s="198"/>
      <c r="O164" s="198"/>
      <c r="P164" s="198"/>
      <c r="Q164" s="202"/>
      <c r="R164" s="198"/>
      <c r="S164" s="198"/>
      <c r="T164" s="198"/>
      <c r="U164" s="198"/>
      <c r="V164" s="198"/>
      <c r="W164" s="198"/>
      <c r="X164" s="198"/>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98"/>
      <c r="DP164" s="198"/>
      <c r="DQ164" s="198"/>
      <c r="DR164" s="198"/>
      <c r="DS164" s="198"/>
      <c r="DT164" s="198"/>
      <c r="DU164" s="198"/>
      <c r="DV164" s="198"/>
      <c r="DW164" s="198"/>
      <c r="DX164" s="198"/>
      <c r="DY164" s="198"/>
      <c r="DZ164" s="198"/>
      <c r="EA164" s="198"/>
      <c r="EB164" s="198"/>
      <c r="EC164" s="198"/>
      <c r="ED164" s="198"/>
      <c r="EE164" s="198"/>
      <c r="EF164" s="198"/>
      <c r="EG164" s="198"/>
      <c r="EH164" s="198"/>
      <c r="EI164" s="198"/>
      <c r="EJ164" s="198"/>
      <c r="EK164" s="198"/>
      <c r="EL164" s="198"/>
      <c r="EM164" s="198"/>
      <c r="EN164" s="198"/>
      <c r="EO164" s="198"/>
      <c r="EP164" s="198"/>
      <c r="EQ164" s="198"/>
      <c r="ER164" s="198"/>
      <c r="ES164" s="198"/>
      <c r="ET164" s="198"/>
      <c r="EU164" s="198"/>
      <c r="EV164" s="198"/>
      <c r="EW164" s="198"/>
      <c r="EX164" s="198"/>
      <c r="EY164" s="198"/>
      <c r="EZ164" s="198"/>
      <c r="FA164" s="198"/>
      <c r="FB164" s="198"/>
      <c r="FC164" s="198"/>
      <c r="FD164" s="198"/>
      <c r="FE164" s="198"/>
      <c r="FF164" s="198"/>
      <c r="FG164" s="198"/>
      <c r="FH164" s="198"/>
      <c r="FI164" s="198"/>
      <c r="FJ164" s="198"/>
      <c r="FK164" s="198"/>
      <c r="FL164" s="198"/>
      <c r="FM164" s="198"/>
      <c r="FN164" s="198"/>
      <c r="FO164" s="198"/>
      <c r="FP164" s="198"/>
      <c r="FQ164" s="198"/>
      <c r="FR164" s="198"/>
      <c r="FS164" s="198"/>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c r="GT164" s="198"/>
      <c r="GU164" s="198"/>
      <c r="GV164" s="198"/>
      <c r="GW164" s="198"/>
      <c r="GX164" s="198"/>
      <c r="GY164" s="198"/>
      <c r="GZ164" s="198"/>
      <c r="HA164" s="198"/>
      <c r="HB164" s="198"/>
      <c r="HC164" s="198"/>
      <c r="HD164" s="198"/>
      <c r="HE164" s="198"/>
      <c r="HF164" s="198"/>
      <c r="HG164" s="198"/>
      <c r="HH164" s="198"/>
      <c r="HI164" s="198"/>
      <c r="HJ164" s="198"/>
      <c r="HK164" s="198"/>
      <c r="HL164" s="198"/>
      <c r="HM164" s="198"/>
      <c r="HN164" s="198"/>
      <c r="HO164" s="198"/>
      <c r="HP164" s="198"/>
      <c r="HQ164" s="198"/>
      <c r="HR164" s="198"/>
      <c r="HS164" s="198"/>
      <c r="HT164" s="198"/>
      <c r="HU164" s="198"/>
      <c r="HV164" s="198"/>
      <c r="HW164" s="198"/>
      <c r="HX164" s="198"/>
      <c r="HY164" s="198"/>
      <c r="HZ164" s="198"/>
      <c r="IA164" s="198"/>
      <c r="IB164" s="198"/>
      <c r="IC164" s="198"/>
      <c r="ID164" s="198"/>
      <c r="IE164" s="198"/>
      <c r="IF164" s="198"/>
      <c r="IG164" s="198"/>
      <c r="IH164" s="198"/>
      <c r="II164" s="198"/>
      <c r="IJ164" s="198"/>
      <c r="IK164" s="198"/>
      <c r="IL164" s="198"/>
      <c r="IM164" s="198"/>
      <c r="IN164" s="198"/>
      <c r="IO164" s="198"/>
      <c r="IP164" s="198"/>
      <c r="IQ164" s="198"/>
      <c r="IR164" s="198"/>
      <c r="IS164" s="198"/>
      <c r="IT164" s="198"/>
      <c r="IU164" s="198"/>
      <c r="IV164" s="198"/>
      <c r="IW164" s="198"/>
      <c r="IX164" s="198"/>
      <c r="IY164" s="198"/>
      <c r="IZ164" s="198"/>
      <c r="JA164" s="198"/>
      <c r="JB164" s="198"/>
      <c r="JC164" s="198"/>
      <c r="JD164" s="198"/>
      <c r="JE164" s="198"/>
      <c r="JF164" s="198"/>
      <c r="JG164" s="198"/>
      <c r="JH164" s="198"/>
      <c r="JI164" s="198"/>
      <c r="JJ164" s="198"/>
      <c r="JK164" s="198"/>
      <c r="JL164" s="198"/>
      <c r="JM164" s="198"/>
      <c r="JN164" s="198"/>
      <c r="JO164" s="198"/>
      <c r="JP164" s="198"/>
      <c r="JQ164" s="198"/>
      <c r="JR164" s="198"/>
      <c r="JS164" s="198"/>
      <c r="JT164" s="198"/>
      <c r="JU164" s="198"/>
      <c r="JV164" s="198"/>
      <c r="JW164" s="198"/>
      <c r="JX164" s="198"/>
      <c r="JY164" s="198"/>
      <c r="JZ164" s="198"/>
      <c r="KA164" s="198"/>
      <c r="KB164" s="198"/>
      <c r="KC164" s="198"/>
      <c r="KD164" s="198"/>
      <c r="KE164" s="198"/>
      <c r="KF164" s="198"/>
      <c r="KG164" s="198"/>
      <c r="KH164" s="198"/>
      <c r="KI164" s="198"/>
      <c r="KJ164" s="198"/>
      <c r="KK164" s="198"/>
      <c r="KL164" s="198"/>
      <c r="KM164" s="198"/>
      <c r="KN164" s="198"/>
      <c r="KO164" s="198"/>
      <c r="KP164" s="198"/>
      <c r="KQ164" s="198"/>
      <c r="KR164" s="198"/>
      <c r="KS164" s="198"/>
      <c r="KT164" s="198"/>
      <c r="KU164" s="198"/>
      <c r="KV164" s="198"/>
      <c r="KW164" s="198"/>
      <c r="KX164" s="198"/>
      <c r="KY164" s="198"/>
      <c r="KZ164" s="198"/>
    </row>
    <row r="165" spans="2:312" x14ac:dyDescent="0.3">
      <c r="B165" s="198"/>
      <c r="C165" s="198"/>
      <c r="D165" s="198"/>
      <c r="E165" s="198"/>
      <c r="F165" s="198"/>
      <c r="G165" s="198"/>
      <c r="H165" s="198"/>
      <c r="I165" s="198"/>
      <c r="J165" s="198"/>
      <c r="K165" s="198"/>
      <c r="L165" s="198"/>
      <c r="M165" s="198"/>
      <c r="N165" s="198"/>
      <c r="O165" s="198"/>
      <c r="P165" s="198"/>
      <c r="Q165" s="202"/>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c r="FF165" s="198"/>
      <c r="FG165" s="198"/>
      <c r="FH165" s="198"/>
      <c r="FI165" s="198"/>
      <c r="FJ165" s="198"/>
      <c r="FK165" s="198"/>
      <c r="FL165" s="198"/>
      <c r="FM165" s="198"/>
      <c r="FN165" s="198"/>
      <c r="FO165" s="198"/>
      <c r="FP165" s="198"/>
      <c r="FQ165" s="198"/>
      <c r="FR165" s="198"/>
      <c r="FS165" s="198"/>
      <c r="FT165" s="198"/>
      <c r="FU165" s="198"/>
      <c r="FV165" s="198"/>
      <c r="FW165" s="198"/>
      <c r="FX165" s="198"/>
      <c r="FY165" s="198"/>
      <c r="FZ165" s="198"/>
      <c r="GA165" s="198"/>
      <c r="GB165" s="198"/>
      <c r="GC165" s="198"/>
      <c r="GD165" s="198"/>
      <c r="GE165" s="198"/>
      <c r="GF165" s="198"/>
      <c r="GG165" s="198"/>
      <c r="GH165" s="198"/>
      <c r="GI165" s="198"/>
      <c r="GJ165" s="198"/>
      <c r="GK165" s="198"/>
      <c r="GL165" s="198"/>
      <c r="GM165" s="198"/>
      <c r="GN165" s="198"/>
      <c r="GO165" s="198"/>
      <c r="GP165" s="198"/>
      <c r="GQ165" s="198"/>
      <c r="GR165" s="198"/>
      <c r="GS165" s="198"/>
      <c r="GT165" s="198"/>
      <c r="GU165" s="198"/>
      <c r="GV165" s="198"/>
      <c r="GW165" s="198"/>
      <c r="GX165" s="198"/>
      <c r="GY165" s="198"/>
      <c r="GZ165" s="198"/>
      <c r="HA165" s="198"/>
      <c r="HB165" s="198"/>
      <c r="HC165" s="198"/>
      <c r="HD165" s="198"/>
      <c r="HE165" s="198"/>
      <c r="HF165" s="198"/>
      <c r="HG165" s="198"/>
      <c r="HH165" s="198"/>
      <c r="HI165" s="198"/>
      <c r="HJ165" s="198"/>
      <c r="HK165" s="198"/>
      <c r="HL165" s="198"/>
      <c r="HM165" s="198"/>
      <c r="HN165" s="198"/>
      <c r="HO165" s="198"/>
      <c r="HP165" s="198"/>
      <c r="HQ165" s="198"/>
      <c r="HR165" s="198"/>
      <c r="HS165" s="198"/>
      <c r="HT165" s="198"/>
      <c r="HU165" s="198"/>
      <c r="HV165" s="198"/>
      <c r="HW165" s="198"/>
      <c r="HX165" s="198"/>
      <c r="HY165" s="198"/>
      <c r="HZ165" s="198"/>
      <c r="IA165" s="198"/>
      <c r="IB165" s="198"/>
      <c r="IC165" s="198"/>
      <c r="ID165" s="198"/>
      <c r="IE165" s="198"/>
      <c r="IF165" s="198"/>
      <c r="IG165" s="198"/>
      <c r="IH165" s="198"/>
      <c r="II165" s="198"/>
      <c r="IJ165" s="198"/>
      <c r="IK165" s="198"/>
      <c r="IL165" s="198"/>
      <c r="IM165" s="198"/>
      <c r="IN165" s="198"/>
      <c r="IO165" s="198"/>
      <c r="IP165" s="198"/>
      <c r="IQ165" s="198"/>
      <c r="IR165" s="198"/>
      <c r="IS165" s="198"/>
      <c r="IT165" s="198"/>
      <c r="IU165" s="198"/>
      <c r="IV165" s="198"/>
      <c r="IW165" s="198"/>
      <c r="IX165" s="198"/>
      <c r="IY165" s="198"/>
      <c r="IZ165" s="198"/>
      <c r="JA165" s="198"/>
      <c r="JB165" s="198"/>
      <c r="JC165" s="198"/>
      <c r="JD165" s="198"/>
      <c r="JE165" s="198"/>
      <c r="JF165" s="198"/>
      <c r="JG165" s="198"/>
      <c r="JH165" s="198"/>
      <c r="JI165" s="198"/>
      <c r="JJ165" s="198"/>
      <c r="JK165" s="198"/>
      <c r="JL165" s="198"/>
      <c r="JM165" s="198"/>
      <c r="JN165" s="198"/>
      <c r="JO165" s="198"/>
      <c r="JP165" s="198"/>
      <c r="JQ165" s="198"/>
      <c r="JR165" s="198"/>
      <c r="JS165" s="198"/>
      <c r="JT165" s="198"/>
      <c r="JU165" s="198"/>
      <c r="JV165" s="198"/>
      <c r="JW165" s="198"/>
      <c r="JX165" s="198"/>
      <c r="JY165" s="198"/>
      <c r="JZ165" s="198"/>
      <c r="KA165" s="198"/>
      <c r="KB165" s="198"/>
      <c r="KC165" s="198"/>
      <c r="KD165" s="198"/>
      <c r="KE165" s="198"/>
      <c r="KF165" s="198"/>
      <c r="KG165" s="198"/>
      <c r="KH165" s="198"/>
      <c r="KI165" s="198"/>
      <c r="KJ165" s="198"/>
      <c r="KK165" s="198"/>
      <c r="KL165" s="198"/>
      <c r="KM165" s="198"/>
      <c r="KN165" s="198"/>
      <c r="KO165" s="198"/>
      <c r="KP165" s="198"/>
      <c r="KQ165" s="198"/>
      <c r="KR165" s="198"/>
      <c r="KS165" s="198"/>
      <c r="KT165" s="198"/>
      <c r="KU165" s="198"/>
      <c r="KV165" s="198"/>
      <c r="KW165" s="198"/>
      <c r="KX165" s="198"/>
      <c r="KY165" s="198"/>
      <c r="KZ165" s="198"/>
    </row>
    <row r="166" spans="2:312" x14ac:dyDescent="0.3">
      <c r="B166" s="198"/>
      <c r="C166" s="198"/>
      <c r="D166" s="198"/>
      <c r="E166" s="198"/>
      <c r="F166" s="198"/>
      <c r="G166" s="198"/>
      <c r="H166" s="198"/>
      <c r="I166" s="198"/>
      <c r="J166" s="198"/>
      <c r="K166" s="198"/>
      <c r="L166" s="198"/>
      <c r="M166" s="198"/>
      <c r="N166" s="198"/>
      <c r="O166" s="198"/>
      <c r="P166" s="198"/>
      <c r="Q166" s="202"/>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c r="FF166" s="198"/>
      <c r="FG166" s="198"/>
      <c r="FH166" s="198"/>
      <c r="FI166" s="198"/>
      <c r="FJ166" s="198"/>
      <c r="FK166" s="198"/>
      <c r="FL166" s="198"/>
      <c r="FM166" s="198"/>
      <c r="FN166" s="198"/>
      <c r="FO166" s="198"/>
      <c r="FP166" s="198"/>
      <c r="FQ166" s="198"/>
      <c r="FR166" s="198"/>
      <c r="FS166" s="198"/>
      <c r="FT166" s="198"/>
      <c r="FU166" s="198"/>
      <c r="FV166" s="198"/>
      <c r="FW166" s="198"/>
      <c r="FX166" s="198"/>
      <c r="FY166" s="198"/>
      <c r="FZ166" s="198"/>
      <c r="GA166" s="198"/>
      <c r="GB166" s="198"/>
      <c r="GC166" s="198"/>
      <c r="GD166" s="198"/>
      <c r="GE166" s="198"/>
      <c r="GF166" s="198"/>
      <c r="GG166" s="198"/>
      <c r="GH166" s="198"/>
      <c r="GI166" s="198"/>
      <c r="GJ166" s="198"/>
      <c r="GK166" s="198"/>
      <c r="GL166" s="198"/>
      <c r="GM166" s="198"/>
      <c r="GN166" s="198"/>
      <c r="GO166" s="198"/>
      <c r="GP166" s="198"/>
      <c r="GQ166" s="198"/>
      <c r="GR166" s="198"/>
      <c r="GS166" s="198"/>
      <c r="GT166" s="198"/>
      <c r="GU166" s="198"/>
      <c r="GV166" s="198"/>
      <c r="GW166" s="198"/>
      <c r="GX166" s="198"/>
      <c r="GY166" s="198"/>
      <c r="GZ166" s="198"/>
      <c r="HA166" s="198"/>
      <c r="HB166" s="198"/>
      <c r="HC166" s="198"/>
      <c r="HD166" s="198"/>
      <c r="HE166" s="198"/>
      <c r="HF166" s="198"/>
      <c r="HG166" s="198"/>
      <c r="HH166" s="198"/>
      <c r="HI166" s="198"/>
      <c r="HJ166" s="198"/>
      <c r="HK166" s="198"/>
      <c r="HL166" s="198"/>
      <c r="HM166" s="198"/>
      <c r="HN166" s="198"/>
      <c r="HO166" s="198"/>
      <c r="HP166" s="198"/>
      <c r="HQ166" s="198"/>
      <c r="HR166" s="198"/>
      <c r="HS166" s="198"/>
      <c r="HT166" s="198"/>
      <c r="HU166" s="198"/>
      <c r="HV166" s="198"/>
      <c r="HW166" s="198"/>
      <c r="HX166" s="198"/>
      <c r="HY166" s="198"/>
      <c r="HZ166" s="198"/>
      <c r="IA166" s="198"/>
      <c r="IB166" s="198"/>
      <c r="IC166" s="198"/>
      <c r="ID166" s="198"/>
      <c r="IE166" s="198"/>
      <c r="IF166" s="198"/>
      <c r="IG166" s="198"/>
      <c r="IH166" s="198"/>
      <c r="II166" s="198"/>
      <c r="IJ166" s="198"/>
      <c r="IK166" s="198"/>
      <c r="IL166" s="198"/>
      <c r="IM166" s="198"/>
      <c r="IN166" s="198"/>
      <c r="IO166" s="198"/>
      <c r="IP166" s="198"/>
      <c r="IQ166" s="198"/>
      <c r="IR166" s="198"/>
      <c r="IS166" s="198"/>
      <c r="IT166" s="198"/>
      <c r="IU166" s="198"/>
      <c r="IV166" s="198"/>
      <c r="IW166" s="198"/>
      <c r="IX166" s="198"/>
      <c r="IY166" s="198"/>
      <c r="IZ166" s="198"/>
      <c r="JA166" s="198"/>
      <c r="JB166" s="198"/>
      <c r="JC166" s="198"/>
      <c r="JD166" s="198"/>
      <c r="JE166" s="198"/>
      <c r="JF166" s="198"/>
      <c r="JG166" s="198"/>
      <c r="JH166" s="198"/>
      <c r="JI166" s="198"/>
      <c r="JJ166" s="198"/>
      <c r="JK166" s="198"/>
      <c r="JL166" s="198"/>
      <c r="JM166" s="198"/>
      <c r="JN166" s="198"/>
      <c r="JO166" s="198"/>
      <c r="JP166" s="198"/>
      <c r="JQ166" s="198"/>
      <c r="JR166" s="198"/>
      <c r="JS166" s="198"/>
      <c r="JT166" s="198"/>
      <c r="JU166" s="198"/>
      <c r="JV166" s="198"/>
      <c r="JW166" s="198"/>
      <c r="JX166" s="198"/>
      <c r="JY166" s="198"/>
      <c r="JZ166" s="198"/>
      <c r="KA166" s="198"/>
      <c r="KB166" s="198"/>
      <c r="KC166" s="198"/>
      <c r="KD166" s="198"/>
      <c r="KE166" s="198"/>
      <c r="KF166" s="198"/>
      <c r="KG166" s="198"/>
      <c r="KH166" s="198"/>
      <c r="KI166" s="198"/>
      <c r="KJ166" s="198"/>
      <c r="KK166" s="198"/>
      <c r="KL166" s="198"/>
      <c r="KM166" s="198"/>
      <c r="KN166" s="198"/>
      <c r="KO166" s="198"/>
      <c r="KP166" s="198"/>
      <c r="KQ166" s="198"/>
      <c r="KR166" s="198"/>
      <c r="KS166" s="198"/>
      <c r="KT166" s="198"/>
      <c r="KU166" s="198"/>
      <c r="KV166" s="198"/>
      <c r="KW166" s="198"/>
      <c r="KX166" s="198"/>
      <c r="KY166" s="198"/>
      <c r="KZ166" s="198"/>
    </row>
    <row r="167" spans="2:312" x14ac:dyDescent="0.3">
      <c r="B167" s="198"/>
      <c r="C167" s="198"/>
      <c r="D167" s="198"/>
      <c r="E167" s="198"/>
      <c r="F167" s="198"/>
      <c r="G167" s="198"/>
      <c r="H167" s="198"/>
      <c r="I167" s="198"/>
      <c r="J167" s="198"/>
      <c r="K167" s="198"/>
      <c r="L167" s="198"/>
      <c r="M167" s="198"/>
      <c r="N167" s="198"/>
      <c r="O167" s="198"/>
      <c r="P167" s="198"/>
      <c r="Q167" s="202"/>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c r="FF167" s="198"/>
      <c r="FG167" s="198"/>
      <c r="FH167" s="198"/>
      <c r="FI167" s="198"/>
      <c r="FJ167" s="198"/>
      <c r="FK167" s="198"/>
      <c r="FL167" s="198"/>
      <c r="FM167" s="198"/>
      <c r="FN167" s="198"/>
      <c r="FO167" s="198"/>
      <c r="FP167" s="198"/>
      <c r="FQ167" s="198"/>
      <c r="FR167" s="198"/>
      <c r="FS167" s="198"/>
      <c r="FT167" s="198"/>
      <c r="FU167" s="198"/>
      <c r="FV167" s="198"/>
      <c r="FW167" s="198"/>
      <c r="FX167" s="198"/>
      <c r="FY167" s="198"/>
      <c r="FZ167" s="198"/>
      <c r="GA167" s="198"/>
      <c r="GB167" s="198"/>
      <c r="GC167" s="198"/>
      <c r="GD167" s="198"/>
      <c r="GE167" s="198"/>
      <c r="GF167" s="198"/>
      <c r="GG167" s="198"/>
      <c r="GH167" s="198"/>
      <c r="GI167" s="198"/>
      <c r="GJ167" s="198"/>
      <c r="GK167" s="198"/>
      <c r="GL167" s="198"/>
      <c r="GM167" s="198"/>
      <c r="GN167" s="198"/>
      <c r="GO167" s="198"/>
      <c r="GP167" s="198"/>
      <c r="GQ167" s="198"/>
      <c r="GR167" s="198"/>
      <c r="GS167" s="198"/>
      <c r="GT167" s="198"/>
      <c r="GU167" s="198"/>
      <c r="GV167" s="198"/>
      <c r="GW167" s="198"/>
      <c r="GX167" s="198"/>
      <c r="GY167" s="198"/>
      <c r="GZ167" s="198"/>
      <c r="HA167" s="198"/>
      <c r="HB167" s="198"/>
      <c r="HC167" s="198"/>
      <c r="HD167" s="198"/>
      <c r="HE167" s="198"/>
      <c r="HF167" s="198"/>
      <c r="HG167" s="198"/>
      <c r="HH167" s="198"/>
      <c r="HI167" s="198"/>
      <c r="HJ167" s="198"/>
      <c r="HK167" s="198"/>
      <c r="HL167" s="198"/>
      <c r="HM167" s="198"/>
      <c r="HN167" s="198"/>
      <c r="HO167" s="198"/>
      <c r="HP167" s="198"/>
      <c r="HQ167" s="198"/>
      <c r="HR167" s="198"/>
      <c r="HS167" s="198"/>
      <c r="HT167" s="198"/>
      <c r="HU167" s="198"/>
      <c r="HV167" s="198"/>
      <c r="HW167" s="198"/>
      <c r="HX167" s="198"/>
      <c r="HY167" s="198"/>
      <c r="HZ167" s="198"/>
      <c r="IA167" s="198"/>
      <c r="IB167" s="198"/>
      <c r="IC167" s="198"/>
      <c r="ID167" s="198"/>
      <c r="IE167" s="198"/>
      <c r="IF167" s="198"/>
      <c r="IG167" s="198"/>
      <c r="IH167" s="198"/>
      <c r="II167" s="198"/>
      <c r="IJ167" s="198"/>
      <c r="IK167" s="198"/>
      <c r="IL167" s="198"/>
      <c r="IM167" s="198"/>
      <c r="IN167" s="198"/>
      <c r="IO167" s="198"/>
      <c r="IP167" s="198"/>
      <c r="IQ167" s="198"/>
      <c r="IR167" s="198"/>
      <c r="IS167" s="198"/>
      <c r="IT167" s="198"/>
      <c r="IU167" s="198"/>
      <c r="IV167" s="198"/>
      <c r="IW167" s="198"/>
      <c r="IX167" s="198"/>
      <c r="IY167" s="198"/>
      <c r="IZ167" s="198"/>
      <c r="JA167" s="198"/>
      <c r="JB167" s="198"/>
      <c r="JC167" s="198"/>
      <c r="JD167" s="198"/>
      <c r="JE167" s="198"/>
      <c r="JF167" s="198"/>
      <c r="JG167" s="198"/>
      <c r="JH167" s="198"/>
      <c r="JI167" s="198"/>
      <c r="JJ167" s="198"/>
      <c r="JK167" s="198"/>
      <c r="JL167" s="198"/>
      <c r="JM167" s="198"/>
      <c r="JN167" s="198"/>
      <c r="JO167" s="198"/>
      <c r="JP167" s="198"/>
      <c r="JQ167" s="198"/>
      <c r="JR167" s="198"/>
      <c r="JS167" s="198"/>
      <c r="JT167" s="198"/>
      <c r="JU167" s="198"/>
      <c r="JV167" s="198"/>
      <c r="JW167" s="198"/>
      <c r="JX167" s="198"/>
      <c r="JY167" s="198"/>
      <c r="JZ167" s="198"/>
      <c r="KA167" s="198"/>
      <c r="KB167" s="198"/>
      <c r="KC167" s="198"/>
      <c r="KD167" s="198"/>
      <c r="KE167" s="198"/>
      <c r="KF167" s="198"/>
      <c r="KG167" s="198"/>
      <c r="KH167" s="198"/>
      <c r="KI167" s="198"/>
      <c r="KJ167" s="198"/>
      <c r="KK167" s="198"/>
      <c r="KL167" s="198"/>
      <c r="KM167" s="198"/>
      <c r="KN167" s="198"/>
      <c r="KO167" s="198"/>
      <c r="KP167" s="198"/>
      <c r="KQ167" s="198"/>
      <c r="KR167" s="198"/>
      <c r="KS167" s="198"/>
      <c r="KT167" s="198"/>
      <c r="KU167" s="198"/>
      <c r="KV167" s="198"/>
      <c r="KW167" s="198"/>
      <c r="KX167" s="198"/>
      <c r="KY167" s="198"/>
      <c r="KZ167" s="198"/>
    </row>
    <row r="168" spans="2:312" x14ac:dyDescent="0.3">
      <c r="B168" s="198"/>
      <c r="C168" s="198"/>
      <c r="D168" s="198"/>
      <c r="E168" s="198"/>
      <c r="F168" s="198"/>
      <c r="G168" s="198"/>
      <c r="H168" s="198"/>
      <c r="I168" s="198"/>
      <c r="J168" s="198"/>
      <c r="K168" s="198"/>
      <c r="L168" s="198"/>
      <c r="M168" s="198"/>
      <c r="N168" s="198"/>
      <c r="O168" s="198"/>
      <c r="P168" s="198"/>
      <c r="Q168" s="202"/>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8"/>
      <c r="DE168" s="198"/>
      <c r="DF168" s="198"/>
      <c r="DG168" s="198"/>
      <c r="DH168" s="198"/>
      <c r="DI168" s="198"/>
      <c r="DJ168" s="198"/>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8"/>
      <c r="EH168" s="198"/>
      <c r="EI168" s="198"/>
      <c r="EJ168" s="198"/>
      <c r="EK168" s="198"/>
      <c r="EL168" s="198"/>
      <c r="EM168" s="198"/>
      <c r="EN168" s="198"/>
      <c r="EO168" s="198"/>
      <c r="EP168" s="198"/>
      <c r="EQ168" s="198"/>
      <c r="ER168" s="198"/>
      <c r="ES168" s="198"/>
      <c r="ET168" s="198"/>
      <c r="EU168" s="198"/>
      <c r="EV168" s="198"/>
      <c r="EW168" s="198"/>
      <c r="EX168" s="198"/>
      <c r="EY168" s="198"/>
      <c r="EZ168" s="198"/>
      <c r="FA168" s="198"/>
      <c r="FB168" s="198"/>
      <c r="FC168" s="198"/>
      <c r="FD168" s="198"/>
      <c r="FE168" s="198"/>
      <c r="FF168" s="198"/>
      <c r="FG168" s="198"/>
      <c r="FH168" s="198"/>
      <c r="FI168" s="198"/>
      <c r="FJ168" s="198"/>
      <c r="FK168" s="198"/>
      <c r="FL168" s="198"/>
      <c r="FM168" s="198"/>
      <c r="FN168" s="198"/>
      <c r="FO168" s="198"/>
      <c r="FP168" s="198"/>
      <c r="FQ168" s="198"/>
      <c r="FR168" s="198"/>
      <c r="FS168" s="198"/>
      <c r="FT168" s="198"/>
      <c r="FU168" s="198"/>
      <c r="FV168" s="198"/>
      <c r="FW168" s="198"/>
      <c r="FX168" s="198"/>
      <c r="FY168" s="198"/>
      <c r="FZ168" s="198"/>
      <c r="GA168" s="198"/>
      <c r="GB168" s="198"/>
      <c r="GC168" s="198"/>
      <c r="GD168" s="198"/>
      <c r="GE168" s="198"/>
      <c r="GF168" s="198"/>
      <c r="GG168" s="198"/>
      <c r="GH168" s="198"/>
      <c r="GI168" s="198"/>
      <c r="GJ168" s="198"/>
      <c r="GK168" s="198"/>
      <c r="GL168" s="198"/>
      <c r="GM168" s="198"/>
      <c r="GN168" s="198"/>
      <c r="GO168" s="198"/>
      <c r="GP168" s="198"/>
      <c r="GQ168" s="198"/>
      <c r="GR168" s="198"/>
      <c r="GS168" s="198"/>
      <c r="GT168" s="198"/>
      <c r="GU168" s="198"/>
      <c r="GV168" s="198"/>
      <c r="GW168" s="198"/>
      <c r="GX168" s="198"/>
      <c r="GY168" s="198"/>
      <c r="GZ168" s="198"/>
      <c r="HA168" s="198"/>
      <c r="HB168" s="198"/>
      <c r="HC168" s="198"/>
      <c r="HD168" s="198"/>
      <c r="HE168" s="198"/>
      <c r="HF168" s="198"/>
      <c r="HG168" s="198"/>
      <c r="HH168" s="198"/>
      <c r="HI168" s="198"/>
      <c r="HJ168" s="198"/>
      <c r="HK168" s="198"/>
      <c r="HL168" s="198"/>
      <c r="HM168" s="198"/>
      <c r="HN168" s="198"/>
      <c r="HO168" s="198"/>
      <c r="HP168" s="198"/>
      <c r="HQ168" s="198"/>
      <c r="HR168" s="198"/>
      <c r="HS168" s="198"/>
      <c r="HT168" s="198"/>
      <c r="HU168" s="198"/>
      <c r="HV168" s="198"/>
      <c r="HW168" s="198"/>
      <c r="HX168" s="198"/>
      <c r="HY168" s="198"/>
      <c r="HZ168" s="198"/>
      <c r="IA168" s="198"/>
      <c r="IB168" s="198"/>
      <c r="IC168" s="198"/>
      <c r="ID168" s="198"/>
      <c r="IE168" s="198"/>
      <c r="IF168" s="198"/>
      <c r="IG168" s="198"/>
      <c r="IH168" s="198"/>
      <c r="II168" s="198"/>
      <c r="IJ168" s="198"/>
      <c r="IK168" s="198"/>
      <c r="IL168" s="198"/>
      <c r="IM168" s="198"/>
      <c r="IN168" s="198"/>
      <c r="IO168" s="198"/>
      <c r="IP168" s="198"/>
      <c r="IQ168" s="198"/>
      <c r="IR168" s="198"/>
      <c r="IS168" s="198"/>
      <c r="IT168" s="198"/>
      <c r="IU168" s="198"/>
      <c r="IV168" s="198"/>
      <c r="IW168" s="198"/>
      <c r="IX168" s="198"/>
      <c r="IY168" s="198"/>
      <c r="IZ168" s="198"/>
      <c r="JA168" s="198"/>
      <c r="JB168" s="198"/>
      <c r="JC168" s="198"/>
      <c r="JD168" s="198"/>
      <c r="JE168" s="198"/>
      <c r="JF168" s="198"/>
      <c r="JG168" s="198"/>
      <c r="JH168" s="198"/>
      <c r="JI168" s="198"/>
      <c r="JJ168" s="198"/>
      <c r="JK168" s="198"/>
      <c r="JL168" s="198"/>
      <c r="JM168" s="198"/>
      <c r="JN168" s="198"/>
      <c r="JO168" s="198"/>
      <c r="JP168" s="198"/>
      <c r="JQ168" s="198"/>
      <c r="JR168" s="198"/>
      <c r="JS168" s="198"/>
      <c r="JT168" s="198"/>
      <c r="JU168" s="198"/>
      <c r="JV168" s="198"/>
      <c r="JW168" s="198"/>
      <c r="JX168" s="198"/>
      <c r="JY168" s="198"/>
      <c r="JZ168" s="198"/>
      <c r="KA168" s="198"/>
      <c r="KB168" s="198"/>
      <c r="KC168" s="198"/>
      <c r="KD168" s="198"/>
      <c r="KE168" s="198"/>
      <c r="KF168" s="198"/>
      <c r="KG168" s="198"/>
      <c r="KH168" s="198"/>
      <c r="KI168" s="198"/>
      <c r="KJ168" s="198"/>
      <c r="KK168" s="198"/>
      <c r="KL168" s="198"/>
      <c r="KM168" s="198"/>
      <c r="KN168" s="198"/>
      <c r="KO168" s="198"/>
      <c r="KP168" s="198"/>
      <c r="KQ168" s="198"/>
      <c r="KR168" s="198"/>
      <c r="KS168" s="198"/>
      <c r="KT168" s="198"/>
      <c r="KU168" s="198"/>
      <c r="KV168" s="198"/>
      <c r="KW168" s="198"/>
      <c r="KX168" s="198"/>
      <c r="KY168" s="198"/>
      <c r="KZ168" s="198"/>
    </row>
    <row r="169" spans="2:312" x14ac:dyDescent="0.3">
      <c r="B169" s="198"/>
      <c r="C169" s="198"/>
      <c r="D169" s="198"/>
      <c r="E169" s="198"/>
      <c r="F169" s="198"/>
      <c r="G169" s="198"/>
      <c r="H169" s="198"/>
      <c r="I169" s="198"/>
      <c r="J169" s="198"/>
      <c r="K169" s="198"/>
      <c r="L169" s="198"/>
      <c r="M169" s="198"/>
      <c r="N169" s="198"/>
      <c r="O169" s="198"/>
      <c r="P169" s="198"/>
      <c r="Q169" s="202"/>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198"/>
      <c r="DB169" s="198"/>
      <c r="DC169" s="198"/>
      <c r="DD169" s="198"/>
      <c r="DE169" s="198"/>
      <c r="DF169" s="198"/>
      <c r="DG169" s="198"/>
      <c r="DH169" s="198"/>
      <c r="DI169" s="198"/>
      <c r="DJ169" s="198"/>
      <c r="DK169" s="198"/>
      <c r="DL169" s="198"/>
      <c r="DM169" s="198"/>
      <c r="DN169" s="198"/>
      <c r="DO169" s="198"/>
      <c r="DP169" s="198"/>
      <c r="DQ169" s="198"/>
      <c r="DR169" s="198"/>
      <c r="DS169" s="198"/>
      <c r="DT169" s="198"/>
      <c r="DU169" s="198"/>
      <c r="DV169" s="198"/>
      <c r="DW169" s="198"/>
      <c r="DX169" s="198"/>
      <c r="DY169" s="198"/>
      <c r="DZ169" s="198"/>
      <c r="EA169" s="198"/>
      <c r="EB169" s="198"/>
      <c r="EC169" s="198"/>
      <c r="ED169" s="198"/>
      <c r="EE169" s="198"/>
      <c r="EF169" s="198"/>
      <c r="EG169" s="198"/>
      <c r="EH169" s="198"/>
      <c r="EI169" s="198"/>
      <c r="EJ169" s="198"/>
      <c r="EK169" s="198"/>
      <c r="EL169" s="198"/>
      <c r="EM169" s="198"/>
      <c r="EN169" s="198"/>
      <c r="EO169" s="198"/>
      <c r="EP169" s="198"/>
      <c r="EQ169" s="198"/>
      <c r="ER169" s="198"/>
      <c r="ES169" s="198"/>
      <c r="ET169" s="198"/>
      <c r="EU169" s="198"/>
      <c r="EV169" s="198"/>
      <c r="EW169" s="198"/>
      <c r="EX169" s="198"/>
      <c r="EY169" s="198"/>
      <c r="EZ169" s="198"/>
      <c r="FA169" s="198"/>
      <c r="FB169" s="198"/>
      <c r="FC169" s="198"/>
      <c r="FD169" s="198"/>
      <c r="FE169" s="198"/>
      <c r="FF169" s="198"/>
      <c r="FG169" s="198"/>
      <c r="FH169" s="198"/>
      <c r="FI169" s="198"/>
      <c r="FJ169" s="198"/>
      <c r="FK169" s="198"/>
      <c r="FL169" s="198"/>
      <c r="FM169" s="198"/>
      <c r="FN169" s="198"/>
      <c r="FO169" s="198"/>
      <c r="FP169" s="198"/>
      <c r="FQ169" s="198"/>
      <c r="FR169" s="198"/>
      <c r="FS169" s="198"/>
      <c r="FT169" s="198"/>
      <c r="FU169" s="198"/>
      <c r="FV169" s="198"/>
      <c r="FW169" s="198"/>
      <c r="FX169" s="198"/>
      <c r="FY169" s="198"/>
      <c r="FZ169" s="198"/>
      <c r="GA169" s="198"/>
      <c r="GB169" s="198"/>
      <c r="GC169" s="198"/>
      <c r="GD169" s="198"/>
      <c r="GE169" s="198"/>
      <c r="GF169" s="198"/>
      <c r="GG169" s="198"/>
      <c r="GH169" s="198"/>
      <c r="GI169" s="198"/>
      <c r="GJ169" s="198"/>
      <c r="GK169" s="198"/>
      <c r="GL169" s="198"/>
      <c r="GM169" s="198"/>
      <c r="GN169" s="198"/>
      <c r="GO169" s="198"/>
      <c r="GP169" s="198"/>
      <c r="GQ169" s="198"/>
      <c r="GR169" s="198"/>
      <c r="GS169" s="198"/>
      <c r="GT169" s="198"/>
      <c r="GU169" s="198"/>
      <c r="GV169" s="198"/>
      <c r="GW169" s="198"/>
      <c r="GX169" s="198"/>
      <c r="GY169" s="198"/>
      <c r="GZ169" s="198"/>
      <c r="HA169" s="198"/>
      <c r="HB169" s="198"/>
      <c r="HC169" s="198"/>
      <c r="HD169" s="198"/>
      <c r="HE169" s="198"/>
      <c r="HF169" s="198"/>
      <c r="HG169" s="198"/>
      <c r="HH169" s="198"/>
      <c r="HI169" s="198"/>
      <c r="HJ169" s="198"/>
      <c r="HK169" s="198"/>
      <c r="HL169" s="198"/>
      <c r="HM169" s="198"/>
      <c r="HN169" s="198"/>
      <c r="HO169" s="198"/>
      <c r="HP169" s="198"/>
      <c r="HQ169" s="198"/>
      <c r="HR169" s="198"/>
      <c r="HS169" s="198"/>
      <c r="HT169" s="198"/>
      <c r="HU169" s="198"/>
      <c r="HV169" s="198"/>
      <c r="HW169" s="198"/>
      <c r="HX169" s="198"/>
      <c r="HY169" s="198"/>
      <c r="HZ169" s="198"/>
      <c r="IA169" s="198"/>
      <c r="IB169" s="198"/>
      <c r="IC169" s="198"/>
      <c r="ID169" s="198"/>
      <c r="IE169" s="198"/>
      <c r="IF169" s="198"/>
      <c r="IG169" s="198"/>
      <c r="IH169" s="198"/>
      <c r="II169" s="198"/>
      <c r="IJ169" s="198"/>
      <c r="IK169" s="198"/>
      <c r="IL169" s="198"/>
      <c r="IM169" s="198"/>
      <c r="IN169" s="198"/>
      <c r="IO169" s="198"/>
      <c r="IP169" s="198"/>
      <c r="IQ169" s="198"/>
      <c r="IR169" s="198"/>
      <c r="IS169" s="198"/>
      <c r="IT169" s="198"/>
      <c r="IU169" s="198"/>
      <c r="IV169" s="198"/>
      <c r="IW169" s="198"/>
      <c r="IX169" s="198"/>
      <c r="IY169" s="198"/>
      <c r="IZ169" s="198"/>
      <c r="JA169" s="198"/>
      <c r="JB169" s="198"/>
      <c r="JC169" s="198"/>
      <c r="JD169" s="198"/>
      <c r="JE169" s="198"/>
      <c r="JF169" s="198"/>
      <c r="JG169" s="198"/>
      <c r="JH169" s="198"/>
      <c r="JI169" s="198"/>
      <c r="JJ169" s="198"/>
      <c r="JK169" s="198"/>
      <c r="JL169" s="198"/>
      <c r="JM169" s="198"/>
      <c r="JN169" s="198"/>
      <c r="JO169" s="198"/>
      <c r="JP169" s="198"/>
      <c r="JQ169" s="198"/>
      <c r="JR169" s="198"/>
      <c r="JS169" s="198"/>
      <c r="JT169" s="198"/>
      <c r="JU169" s="198"/>
      <c r="JV169" s="198"/>
      <c r="JW169" s="198"/>
      <c r="JX169" s="198"/>
      <c r="JY169" s="198"/>
      <c r="JZ169" s="198"/>
      <c r="KA169" s="198"/>
      <c r="KB169" s="198"/>
      <c r="KC169" s="198"/>
      <c r="KD169" s="198"/>
      <c r="KE169" s="198"/>
      <c r="KF169" s="198"/>
      <c r="KG169" s="198"/>
      <c r="KH169" s="198"/>
      <c r="KI169" s="198"/>
      <c r="KJ169" s="198"/>
      <c r="KK169" s="198"/>
      <c r="KL169" s="198"/>
      <c r="KM169" s="198"/>
      <c r="KN169" s="198"/>
      <c r="KO169" s="198"/>
      <c r="KP169" s="198"/>
      <c r="KQ169" s="198"/>
      <c r="KR169" s="198"/>
      <c r="KS169" s="198"/>
      <c r="KT169" s="198"/>
      <c r="KU169" s="198"/>
      <c r="KV169" s="198"/>
      <c r="KW169" s="198"/>
      <c r="KX169" s="198"/>
      <c r="KY169" s="198"/>
      <c r="KZ169" s="198"/>
    </row>
    <row r="170" spans="2:312" x14ac:dyDescent="0.3">
      <c r="B170" s="198"/>
      <c r="C170" s="198"/>
      <c r="D170" s="198"/>
      <c r="E170" s="198"/>
      <c r="F170" s="198"/>
      <c r="G170" s="198"/>
      <c r="H170" s="198"/>
      <c r="I170" s="198"/>
      <c r="J170" s="198"/>
      <c r="K170" s="198"/>
      <c r="L170" s="198"/>
      <c r="M170" s="198"/>
      <c r="N170" s="198"/>
      <c r="O170" s="198"/>
      <c r="P170" s="198"/>
      <c r="Q170" s="202"/>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8"/>
      <c r="DE170" s="198"/>
      <c r="DF170" s="198"/>
      <c r="DG170" s="198"/>
      <c r="DH170" s="198"/>
      <c r="DI170" s="198"/>
      <c r="DJ170" s="198"/>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8"/>
      <c r="EH170" s="198"/>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8"/>
      <c r="FU170" s="198"/>
      <c r="FV170" s="198"/>
      <c r="FW170" s="198"/>
      <c r="FX170" s="198"/>
      <c r="FY170" s="198"/>
      <c r="FZ170" s="198"/>
      <c r="GA170" s="198"/>
      <c r="GB170" s="198"/>
      <c r="GC170" s="198"/>
      <c r="GD170" s="198"/>
      <c r="GE170" s="198"/>
      <c r="GF170" s="198"/>
      <c r="GG170" s="198"/>
      <c r="GH170" s="198"/>
      <c r="GI170" s="198"/>
      <c r="GJ170" s="198"/>
      <c r="GK170" s="198"/>
      <c r="GL170" s="198"/>
      <c r="GM170" s="198"/>
      <c r="GN170" s="198"/>
      <c r="GO170" s="198"/>
      <c r="GP170" s="198"/>
      <c r="GQ170" s="198"/>
      <c r="GR170" s="198"/>
      <c r="GS170" s="198"/>
      <c r="GT170" s="198"/>
      <c r="GU170" s="198"/>
      <c r="GV170" s="198"/>
      <c r="GW170" s="198"/>
      <c r="GX170" s="198"/>
      <c r="GY170" s="198"/>
      <c r="GZ170" s="198"/>
      <c r="HA170" s="198"/>
      <c r="HB170" s="198"/>
      <c r="HC170" s="198"/>
      <c r="HD170" s="198"/>
      <c r="HE170" s="198"/>
      <c r="HF170" s="198"/>
      <c r="HG170" s="198"/>
      <c r="HH170" s="198"/>
      <c r="HI170" s="198"/>
      <c r="HJ170" s="198"/>
      <c r="HK170" s="198"/>
      <c r="HL170" s="198"/>
      <c r="HM170" s="198"/>
      <c r="HN170" s="198"/>
      <c r="HO170" s="198"/>
      <c r="HP170" s="198"/>
      <c r="HQ170" s="198"/>
      <c r="HR170" s="198"/>
      <c r="HS170" s="198"/>
      <c r="HT170" s="198"/>
      <c r="HU170" s="198"/>
      <c r="HV170" s="198"/>
      <c r="HW170" s="198"/>
      <c r="HX170" s="198"/>
      <c r="HY170" s="198"/>
      <c r="HZ170" s="198"/>
      <c r="IA170" s="198"/>
      <c r="IB170" s="198"/>
      <c r="IC170" s="198"/>
      <c r="ID170" s="198"/>
      <c r="IE170" s="198"/>
      <c r="IF170" s="198"/>
      <c r="IG170" s="198"/>
      <c r="IH170" s="198"/>
      <c r="II170" s="198"/>
      <c r="IJ170" s="198"/>
      <c r="IK170" s="198"/>
      <c r="IL170" s="198"/>
      <c r="IM170" s="198"/>
      <c r="IN170" s="198"/>
      <c r="IO170" s="198"/>
      <c r="IP170" s="198"/>
      <c r="IQ170" s="198"/>
      <c r="IR170" s="198"/>
      <c r="IS170" s="198"/>
      <c r="IT170" s="198"/>
      <c r="IU170" s="198"/>
      <c r="IV170" s="198"/>
      <c r="IW170" s="198"/>
      <c r="IX170" s="198"/>
      <c r="IY170" s="198"/>
      <c r="IZ170" s="198"/>
      <c r="JA170" s="198"/>
      <c r="JB170" s="198"/>
      <c r="JC170" s="198"/>
      <c r="JD170" s="198"/>
      <c r="JE170" s="198"/>
      <c r="JF170" s="198"/>
      <c r="JG170" s="198"/>
      <c r="JH170" s="198"/>
      <c r="JI170" s="198"/>
      <c r="JJ170" s="198"/>
      <c r="JK170" s="198"/>
      <c r="JL170" s="198"/>
      <c r="JM170" s="198"/>
      <c r="JN170" s="198"/>
      <c r="JO170" s="198"/>
      <c r="JP170" s="198"/>
      <c r="JQ170" s="198"/>
      <c r="JR170" s="198"/>
      <c r="JS170" s="198"/>
      <c r="JT170" s="198"/>
      <c r="JU170" s="198"/>
      <c r="JV170" s="198"/>
      <c r="JW170" s="198"/>
      <c r="JX170" s="198"/>
      <c r="JY170" s="198"/>
      <c r="JZ170" s="198"/>
      <c r="KA170" s="198"/>
      <c r="KB170" s="198"/>
      <c r="KC170" s="198"/>
      <c r="KD170" s="198"/>
      <c r="KE170" s="198"/>
      <c r="KF170" s="198"/>
      <c r="KG170" s="198"/>
      <c r="KH170" s="198"/>
      <c r="KI170" s="198"/>
      <c r="KJ170" s="198"/>
      <c r="KK170" s="198"/>
      <c r="KL170" s="198"/>
      <c r="KM170" s="198"/>
      <c r="KN170" s="198"/>
      <c r="KO170" s="198"/>
      <c r="KP170" s="198"/>
      <c r="KQ170" s="198"/>
      <c r="KR170" s="198"/>
      <c r="KS170" s="198"/>
      <c r="KT170" s="198"/>
      <c r="KU170" s="198"/>
      <c r="KV170" s="198"/>
      <c r="KW170" s="198"/>
      <c r="KX170" s="198"/>
      <c r="KY170" s="198"/>
      <c r="KZ170" s="198"/>
    </row>
    <row r="171" spans="2:312" x14ac:dyDescent="0.3">
      <c r="B171" s="198"/>
      <c r="C171" s="198"/>
      <c r="D171" s="198"/>
      <c r="E171" s="198"/>
      <c r="F171" s="198"/>
      <c r="G171" s="198"/>
      <c r="H171" s="198"/>
      <c r="I171" s="198"/>
      <c r="J171" s="198"/>
      <c r="K171" s="198"/>
      <c r="L171" s="198"/>
      <c r="M171" s="198"/>
      <c r="N171" s="198"/>
      <c r="O171" s="198"/>
      <c r="P171" s="198"/>
      <c r="Q171" s="202"/>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198"/>
      <c r="DB171" s="198"/>
      <c r="DC171" s="198"/>
      <c r="DD171" s="198"/>
      <c r="DE171" s="198"/>
      <c r="DF171" s="198"/>
      <c r="DG171" s="198"/>
      <c r="DH171" s="198"/>
      <c r="DI171" s="198"/>
      <c r="DJ171" s="198"/>
      <c r="DK171" s="198"/>
      <c r="DL171" s="198"/>
      <c r="DM171" s="198"/>
      <c r="DN171" s="198"/>
      <c r="DO171" s="198"/>
      <c r="DP171" s="198"/>
      <c r="DQ171" s="198"/>
      <c r="DR171" s="198"/>
      <c r="DS171" s="198"/>
      <c r="DT171" s="198"/>
      <c r="DU171" s="198"/>
      <c r="DV171" s="198"/>
      <c r="DW171" s="198"/>
      <c r="DX171" s="198"/>
      <c r="DY171" s="198"/>
      <c r="DZ171" s="198"/>
      <c r="EA171" s="198"/>
      <c r="EB171" s="198"/>
      <c r="EC171" s="198"/>
      <c r="ED171" s="198"/>
      <c r="EE171" s="198"/>
      <c r="EF171" s="198"/>
      <c r="EG171" s="198"/>
      <c r="EH171" s="198"/>
      <c r="EI171" s="198"/>
      <c r="EJ171" s="198"/>
      <c r="EK171" s="198"/>
      <c r="EL171" s="198"/>
      <c r="EM171" s="198"/>
      <c r="EN171" s="198"/>
      <c r="EO171" s="198"/>
      <c r="EP171" s="198"/>
      <c r="EQ171" s="198"/>
      <c r="ER171" s="198"/>
      <c r="ES171" s="198"/>
      <c r="ET171" s="198"/>
      <c r="EU171" s="198"/>
      <c r="EV171" s="198"/>
      <c r="EW171" s="198"/>
      <c r="EX171" s="198"/>
      <c r="EY171" s="198"/>
      <c r="EZ171" s="198"/>
      <c r="FA171" s="198"/>
      <c r="FB171" s="198"/>
      <c r="FC171" s="198"/>
      <c r="FD171" s="198"/>
      <c r="FE171" s="198"/>
      <c r="FF171" s="198"/>
      <c r="FG171" s="198"/>
      <c r="FH171" s="198"/>
      <c r="FI171" s="198"/>
      <c r="FJ171" s="198"/>
      <c r="FK171" s="198"/>
      <c r="FL171" s="198"/>
      <c r="FM171" s="198"/>
      <c r="FN171" s="198"/>
      <c r="FO171" s="198"/>
      <c r="FP171" s="198"/>
      <c r="FQ171" s="198"/>
      <c r="FR171" s="198"/>
      <c r="FS171" s="198"/>
      <c r="FT171" s="198"/>
      <c r="FU171" s="198"/>
      <c r="FV171" s="198"/>
      <c r="FW171" s="198"/>
      <c r="FX171" s="198"/>
      <c r="FY171" s="198"/>
      <c r="FZ171" s="198"/>
      <c r="GA171" s="198"/>
      <c r="GB171" s="198"/>
      <c r="GC171" s="198"/>
      <c r="GD171" s="198"/>
      <c r="GE171" s="198"/>
      <c r="GF171" s="198"/>
      <c r="GG171" s="198"/>
      <c r="GH171" s="198"/>
      <c r="GI171" s="198"/>
      <c r="GJ171" s="198"/>
      <c r="GK171" s="198"/>
      <c r="GL171" s="198"/>
      <c r="GM171" s="198"/>
      <c r="GN171" s="198"/>
      <c r="GO171" s="198"/>
      <c r="GP171" s="198"/>
      <c r="GQ171" s="198"/>
      <c r="GR171" s="198"/>
      <c r="GS171" s="198"/>
      <c r="GT171" s="198"/>
      <c r="GU171" s="198"/>
      <c r="GV171" s="198"/>
      <c r="GW171" s="198"/>
      <c r="GX171" s="198"/>
      <c r="GY171" s="198"/>
      <c r="GZ171" s="198"/>
      <c r="HA171" s="198"/>
      <c r="HB171" s="198"/>
      <c r="HC171" s="198"/>
      <c r="HD171" s="198"/>
      <c r="HE171" s="198"/>
      <c r="HF171" s="198"/>
      <c r="HG171" s="198"/>
      <c r="HH171" s="198"/>
      <c r="HI171" s="198"/>
      <c r="HJ171" s="198"/>
      <c r="HK171" s="198"/>
      <c r="HL171" s="198"/>
      <c r="HM171" s="198"/>
      <c r="HN171" s="198"/>
      <c r="HO171" s="198"/>
      <c r="HP171" s="198"/>
      <c r="HQ171" s="198"/>
      <c r="HR171" s="198"/>
      <c r="HS171" s="198"/>
      <c r="HT171" s="198"/>
      <c r="HU171" s="198"/>
      <c r="HV171" s="198"/>
      <c r="HW171" s="198"/>
      <c r="HX171" s="198"/>
      <c r="HY171" s="198"/>
      <c r="HZ171" s="198"/>
      <c r="IA171" s="198"/>
      <c r="IB171" s="198"/>
      <c r="IC171" s="198"/>
      <c r="ID171" s="198"/>
      <c r="IE171" s="198"/>
      <c r="IF171" s="198"/>
      <c r="IG171" s="198"/>
      <c r="IH171" s="198"/>
      <c r="II171" s="198"/>
      <c r="IJ171" s="198"/>
      <c r="IK171" s="198"/>
      <c r="IL171" s="198"/>
      <c r="IM171" s="198"/>
      <c r="IN171" s="198"/>
      <c r="IO171" s="198"/>
      <c r="IP171" s="198"/>
      <c r="IQ171" s="198"/>
      <c r="IR171" s="198"/>
      <c r="IS171" s="198"/>
      <c r="IT171" s="198"/>
      <c r="IU171" s="198"/>
      <c r="IV171" s="198"/>
      <c r="IW171" s="198"/>
      <c r="IX171" s="198"/>
      <c r="IY171" s="198"/>
      <c r="IZ171" s="198"/>
      <c r="JA171" s="198"/>
      <c r="JB171" s="198"/>
      <c r="JC171" s="198"/>
      <c r="JD171" s="198"/>
      <c r="JE171" s="198"/>
      <c r="JF171" s="198"/>
      <c r="JG171" s="198"/>
      <c r="JH171" s="198"/>
      <c r="JI171" s="198"/>
      <c r="JJ171" s="198"/>
      <c r="JK171" s="198"/>
      <c r="JL171" s="198"/>
      <c r="JM171" s="198"/>
      <c r="JN171" s="198"/>
      <c r="JO171" s="198"/>
      <c r="JP171" s="198"/>
      <c r="JQ171" s="198"/>
      <c r="JR171" s="198"/>
      <c r="JS171" s="198"/>
      <c r="JT171" s="198"/>
      <c r="JU171" s="198"/>
      <c r="JV171" s="198"/>
      <c r="JW171" s="198"/>
      <c r="JX171" s="198"/>
      <c r="JY171" s="198"/>
      <c r="JZ171" s="198"/>
      <c r="KA171" s="198"/>
      <c r="KB171" s="198"/>
      <c r="KC171" s="198"/>
      <c r="KD171" s="198"/>
      <c r="KE171" s="198"/>
      <c r="KF171" s="198"/>
      <c r="KG171" s="198"/>
      <c r="KH171" s="198"/>
      <c r="KI171" s="198"/>
      <c r="KJ171" s="198"/>
      <c r="KK171" s="198"/>
      <c r="KL171" s="198"/>
      <c r="KM171" s="198"/>
      <c r="KN171" s="198"/>
      <c r="KO171" s="198"/>
      <c r="KP171" s="198"/>
      <c r="KQ171" s="198"/>
      <c r="KR171" s="198"/>
      <c r="KS171" s="198"/>
      <c r="KT171" s="198"/>
      <c r="KU171" s="198"/>
      <c r="KV171" s="198"/>
      <c r="KW171" s="198"/>
      <c r="KX171" s="198"/>
      <c r="KY171" s="198"/>
      <c r="KZ171" s="198"/>
    </row>
    <row r="172" spans="2:312" x14ac:dyDescent="0.3">
      <c r="B172" s="198"/>
      <c r="C172" s="198"/>
      <c r="D172" s="198"/>
      <c r="E172" s="198"/>
      <c r="F172" s="198"/>
      <c r="G172" s="198"/>
      <c r="H172" s="198"/>
      <c r="I172" s="198"/>
      <c r="J172" s="198"/>
      <c r="K172" s="198"/>
      <c r="L172" s="198"/>
      <c r="M172" s="198"/>
      <c r="N172" s="198"/>
      <c r="O172" s="198"/>
      <c r="P172" s="198"/>
      <c r="Q172" s="202"/>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198"/>
      <c r="GF172" s="198"/>
      <c r="GG172" s="198"/>
      <c r="GH172" s="198"/>
      <c r="GI172" s="198"/>
      <c r="GJ172" s="198"/>
      <c r="GK172" s="198"/>
      <c r="GL172" s="198"/>
      <c r="GM172" s="198"/>
      <c r="GN172" s="198"/>
      <c r="GO172" s="198"/>
      <c r="GP172" s="198"/>
      <c r="GQ172" s="198"/>
      <c r="GR172" s="198"/>
      <c r="GS172" s="198"/>
      <c r="GT172" s="198"/>
      <c r="GU172" s="198"/>
      <c r="GV172" s="198"/>
      <c r="GW172" s="198"/>
      <c r="GX172" s="198"/>
      <c r="GY172" s="198"/>
      <c r="GZ172" s="198"/>
      <c r="HA172" s="198"/>
      <c r="HB172" s="198"/>
      <c r="HC172" s="198"/>
      <c r="HD172" s="198"/>
      <c r="HE172" s="198"/>
      <c r="HF172" s="198"/>
      <c r="HG172" s="198"/>
      <c r="HH172" s="198"/>
      <c r="HI172" s="198"/>
      <c r="HJ172" s="198"/>
      <c r="HK172" s="198"/>
      <c r="HL172" s="198"/>
      <c r="HM172" s="198"/>
      <c r="HN172" s="198"/>
      <c r="HO172" s="198"/>
      <c r="HP172" s="198"/>
      <c r="HQ172" s="198"/>
      <c r="HR172" s="198"/>
      <c r="HS172" s="198"/>
      <c r="HT172" s="198"/>
      <c r="HU172" s="198"/>
      <c r="HV172" s="198"/>
      <c r="HW172" s="198"/>
      <c r="HX172" s="198"/>
      <c r="HY172" s="198"/>
      <c r="HZ172" s="198"/>
      <c r="IA172" s="198"/>
      <c r="IB172" s="198"/>
      <c r="IC172" s="198"/>
      <c r="ID172" s="198"/>
      <c r="IE172" s="198"/>
      <c r="IF172" s="198"/>
      <c r="IG172" s="198"/>
      <c r="IH172" s="198"/>
      <c r="II172" s="198"/>
      <c r="IJ172" s="198"/>
      <c r="IK172" s="198"/>
      <c r="IL172" s="198"/>
      <c r="IM172" s="198"/>
      <c r="IN172" s="198"/>
      <c r="IO172" s="198"/>
      <c r="IP172" s="198"/>
      <c r="IQ172" s="198"/>
      <c r="IR172" s="198"/>
      <c r="IS172" s="198"/>
      <c r="IT172" s="198"/>
      <c r="IU172" s="198"/>
      <c r="IV172" s="198"/>
      <c r="IW172" s="198"/>
      <c r="IX172" s="198"/>
      <c r="IY172" s="198"/>
      <c r="IZ172" s="198"/>
      <c r="JA172" s="198"/>
      <c r="JB172" s="198"/>
      <c r="JC172" s="198"/>
      <c r="JD172" s="198"/>
      <c r="JE172" s="198"/>
      <c r="JF172" s="198"/>
      <c r="JG172" s="198"/>
      <c r="JH172" s="198"/>
      <c r="JI172" s="198"/>
      <c r="JJ172" s="198"/>
      <c r="JK172" s="198"/>
      <c r="JL172" s="198"/>
      <c r="JM172" s="198"/>
      <c r="JN172" s="198"/>
      <c r="JO172" s="198"/>
      <c r="JP172" s="198"/>
      <c r="JQ172" s="198"/>
      <c r="JR172" s="198"/>
      <c r="JS172" s="198"/>
      <c r="JT172" s="198"/>
      <c r="JU172" s="198"/>
      <c r="JV172" s="198"/>
      <c r="JW172" s="198"/>
      <c r="JX172" s="198"/>
      <c r="JY172" s="198"/>
      <c r="JZ172" s="198"/>
      <c r="KA172" s="198"/>
      <c r="KB172" s="198"/>
      <c r="KC172" s="198"/>
      <c r="KD172" s="198"/>
      <c r="KE172" s="198"/>
      <c r="KF172" s="198"/>
      <c r="KG172" s="198"/>
      <c r="KH172" s="198"/>
      <c r="KI172" s="198"/>
      <c r="KJ172" s="198"/>
      <c r="KK172" s="198"/>
      <c r="KL172" s="198"/>
      <c r="KM172" s="198"/>
      <c r="KN172" s="198"/>
      <c r="KO172" s="198"/>
      <c r="KP172" s="198"/>
      <c r="KQ172" s="198"/>
      <c r="KR172" s="198"/>
      <c r="KS172" s="198"/>
      <c r="KT172" s="198"/>
      <c r="KU172" s="198"/>
      <c r="KV172" s="198"/>
      <c r="KW172" s="198"/>
      <c r="KX172" s="198"/>
      <c r="KY172" s="198"/>
      <c r="KZ172" s="198"/>
    </row>
    <row r="173" spans="2:312" x14ac:dyDescent="0.3">
      <c r="B173" s="198"/>
      <c r="C173" s="198"/>
      <c r="D173" s="198"/>
      <c r="E173" s="198"/>
      <c r="F173" s="198"/>
      <c r="G173" s="198"/>
      <c r="H173" s="198"/>
      <c r="I173" s="198"/>
      <c r="J173" s="198"/>
      <c r="K173" s="198"/>
      <c r="L173" s="198"/>
      <c r="M173" s="198"/>
      <c r="N173" s="198"/>
      <c r="O173" s="198"/>
      <c r="P173" s="198"/>
      <c r="Q173" s="202"/>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c r="ET173" s="198"/>
      <c r="EU173" s="198"/>
      <c r="EV173" s="198"/>
      <c r="EW173" s="198"/>
      <c r="EX173" s="198"/>
      <c r="EY173" s="198"/>
      <c r="EZ173" s="198"/>
      <c r="FA173" s="198"/>
      <c r="FB173" s="198"/>
      <c r="FC173" s="198"/>
      <c r="FD173" s="198"/>
      <c r="FE173" s="198"/>
      <c r="FF173" s="198"/>
      <c r="FG173" s="198"/>
      <c r="FH173" s="198"/>
      <c r="FI173" s="198"/>
      <c r="FJ173" s="198"/>
      <c r="FK173" s="198"/>
      <c r="FL173" s="198"/>
      <c r="FM173" s="198"/>
      <c r="FN173" s="198"/>
      <c r="FO173" s="198"/>
      <c r="FP173" s="198"/>
      <c r="FQ173" s="198"/>
      <c r="FR173" s="198"/>
      <c r="FS173" s="198"/>
      <c r="FT173" s="198"/>
      <c r="FU173" s="198"/>
      <c r="FV173" s="198"/>
      <c r="FW173" s="198"/>
      <c r="FX173" s="198"/>
      <c r="FY173" s="198"/>
      <c r="FZ173" s="198"/>
      <c r="GA173" s="198"/>
      <c r="GB173" s="198"/>
      <c r="GC173" s="198"/>
      <c r="GD173" s="198"/>
      <c r="GE173" s="198"/>
      <c r="GF173" s="198"/>
      <c r="GG173" s="198"/>
      <c r="GH173" s="198"/>
      <c r="GI173" s="198"/>
      <c r="GJ173" s="198"/>
      <c r="GK173" s="198"/>
      <c r="GL173" s="198"/>
      <c r="GM173" s="198"/>
      <c r="GN173" s="198"/>
      <c r="GO173" s="198"/>
      <c r="GP173" s="198"/>
      <c r="GQ173" s="198"/>
      <c r="GR173" s="198"/>
      <c r="GS173" s="198"/>
      <c r="GT173" s="198"/>
      <c r="GU173" s="198"/>
      <c r="GV173" s="198"/>
      <c r="GW173" s="198"/>
      <c r="GX173" s="198"/>
      <c r="GY173" s="198"/>
      <c r="GZ173" s="198"/>
      <c r="HA173" s="198"/>
      <c r="HB173" s="198"/>
      <c r="HC173" s="198"/>
      <c r="HD173" s="198"/>
      <c r="HE173" s="198"/>
      <c r="HF173" s="198"/>
      <c r="HG173" s="198"/>
      <c r="HH173" s="198"/>
      <c r="HI173" s="198"/>
      <c r="HJ173" s="198"/>
      <c r="HK173" s="198"/>
      <c r="HL173" s="198"/>
      <c r="HM173" s="198"/>
      <c r="HN173" s="198"/>
      <c r="HO173" s="198"/>
      <c r="HP173" s="198"/>
      <c r="HQ173" s="198"/>
      <c r="HR173" s="198"/>
      <c r="HS173" s="198"/>
      <c r="HT173" s="198"/>
      <c r="HU173" s="198"/>
      <c r="HV173" s="198"/>
      <c r="HW173" s="198"/>
      <c r="HX173" s="198"/>
      <c r="HY173" s="198"/>
      <c r="HZ173" s="198"/>
      <c r="IA173" s="198"/>
      <c r="IB173" s="198"/>
      <c r="IC173" s="198"/>
      <c r="ID173" s="198"/>
      <c r="IE173" s="198"/>
      <c r="IF173" s="198"/>
      <c r="IG173" s="198"/>
      <c r="IH173" s="198"/>
      <c r="II173" s="198"/>
      <c r="IJ173" s="198"/>
      <c r="IK173" s="198"/>
      <c r="IL173" s="198"/>
      <c r="IM173" s="198"/>
      <c r="IN173" s="198"/>
      <c r="IO173" s="198"/>
      <c r="IP173" s="198"/>
      <c r="IQ173" s="198"/>
      <c r="IR173" s="198"/>
      <c r="IS173" s="198"/>
      <c r="IT173" s="198"/>
      <c r="IU173" s="198"/>
      <c r="IV173" s="198"/>
      <c r="IW173" s="198"/>
      <c r="IX173" s="198"/>
      <c r="IY173" s="198"/>
      <c r="IZ173" s="198"/>
      <c r="JA173" s="198"/>
      <c r="JB173" s="198"/>
      <c r="JC173" s="198"/>
      <c r="JD173" s="198"/>
      <c r="JE173" s="198"/>
      <c r="JF173" s="198"/>
      <c r="JG173" s="198"/>
      <c r="JH173" s="198"/>
      <c r="JI173" s="198"/>
      <c r="JJ173" s="198"/>
      <c r="JK173" s="198"/>
      <c r="JL173" s="198"/>
      <c r="JM173" s="198"/>
      <c r="JN173" s="198"/>
      <c r="JO173" s="198"/>
      <c r="JP173" s="198"/>
      <c r="JQ173" s="198"/>
      <c r="JR173" s="198"/>
      <c r="JS173" s="198"/>
      <c r="JT173" s="198"/>
      <c r="JU173" s="198"/>
      <c r="JV173" s="198"/>
      <c r="JW173" s="198"/>
      <c r="JX173" s="198"/>
      <c r="JY173" s="198"/>
      <c r="JZ173" s="198"/>
      <c r="KA173" s="198"/>
      <c r="KB173" s="198"/>
      <c r="KC173" s="198"/>
      <c r="KD173" s="198"/>
      <c r="KE173" s="198"/>
      <c r="KF173" s="198"/>
      <c r="KG173" s="198"/>
      <c r="KH173" s="198"/>
      <c r="KI173" s="198"/>
      <c r="KJ173" s="198"/>
      <c r="KK173" s="198"/>
      <c r="KL173" s="198"/>
      <c r="KM173" s="198"/>
      <c r="KN173" s="198"/>
      <c r="KO173" s="198"/>
      <c r="KP173" s="198"/>
      <c r="KQ173" s="198"/>
      <c r="KR173" s="198"/>
      <c r="KS173" s="198"/>
      <c r="KT173" s="198"/>
      <c r="KU173" s="198"/>
      <c r="KV173" s="198"/>
      <c r="KW173" s="198"/>
      <c r="KX173" s="198"/>
      <c r="KY173" s="198"/>
      <c r="KZ173" s="198"/>
    </row>
    <row r="174" spans="2:312" x14ac:dyDescent="0.3">
      <c r="B174" s="198"/>
      <c r="C174" s="198"/>
      <c r="D174" s="198"/>
      <c r="E174" s="198"/>
      <c r="F174" s="198"/>
      <c r="G174" s="198"/>
      <c r="H174" s="198"/>
      <c r="I174" s="198"/>
      <c r="J174" s="198"/>
      <c r="K174" s="198"/>
      <c r="L174" s="198"/>
      <c r="M174" s="198"/>
      <c r="N174" s="198"/>
      <c r="O174" s="198"/>
      <c r="P174" s="198"/>
      <c r="Q174" s="202"/>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8"/>
      <c r="FU174" s="198"/>
      <c r="FV174" s="198"/>
      <c r="FW174" s="198"/>
      <c r="FX174" s="198"/>
      <c r="FY174" s="198"/>
      <c r="FZ174" s="198"/>
      <c r="GA174" s="198"/>
      <c r="GB174" s="198"/>
      <c r="GC174" s="198"/>
      <c r="GD174" s="198"/>
      <c r="GE174" s="198"/>
      <c r="GF174" s="198"/>
      <c r="GG174" s="198"/>
      <c r="GH174" s="198"/>
      <c r="GI174" s="198"/>
      <c r="GJ174" s="198"/>
      <c r="GK174" s="198"/>
      <c r="GL174" s="198"/>
      <c r="GM174" s="198"/>
      <c r="GN174" s="198"/>
      <c r="GO174" s="198"/>
      <c r="GP174" s="198"/>
      <c r="GQ174" s="198"/>
      <c r="GR174" s="198"/>
      <c r="GS174" s="198"/>
      <c r="GT174" s="198"/>
      <c r="GU174" s="198"/>
      <c r="GV174" s="198"/>
      <c r="GW174" s="198"/>
      <c r="GX174" s="198"/>
      <c r="GY174" s="198"/>
      <c r="GZ174" s="198"/>
      <c r="HA174" s="198"/>
      <c r="HB174" s="198"/>
      <c r="HC174" s="198"/>
      <c r="HD174" s="198"/>
      <c r="HE174" s="198"/>
      <c r="HF174" s="198"/>
      <c r="HG174" s="198"/>
      <c r="HH174" s="198"/>
      <c r="HI174" s="198"/>
      <c r="HJ174" s="198"/>
      <c r="HK174" s="198"/>
      <c r="HL174" s="198"/>
      <c r="HM174" s="198"/>
      <c r="HN174" s="198"/>
      <c r="HO174" s="198"/>
      <c r="HP174" s="198"/>
      <c r="HQ174" s="198"/>
      <c r="HR174" s="198"/>
      <c r="HS174" s="198"/>
      <c r="HT174" s="198"/>
      <c r="HU174" s="198"/>
      <c r="HV174" s="198"/>
      <c r="HW174" s="198"/>
      <c r="HX174" s="198"/>
      <c r="HY174" s="198"/>
      <c r="HZ174" s="198"/>
      <c r="IA174" s="198"/>
      <c r="IB174" s="198"/>
      <c r="IC174" s="198"/>
      <c r="ID174" s="198"/>
      <c r="IE174" s="198"/>
      <c r="IF174" s="198"/>
      <c r="IG174" s="198"/>
      <c r="IH174" s="198"/>
      <c r="II174" s="198"/>
      <c r="IJ174" s="198"/>
      <c r="IK174" s="198"/>
      <c r="IL174" s="198"/>
      <c r="IM174" s="198"/>
      <c r="IN174" s="198"/>
      <c r="IO174" s="198"/>
      <c r="IP174" s="198"/>
      <c r="IQ174" s="198"/>
      <c r="IR174" s="198"/>
      <c r="IS174" s="198"/>
      <c r="IT174" s="198"/>
      <c r="IU174" s="198"/>
      <c r="IV174" s="198"/>
      <c r="IW174" s="198"/>
      <c r="IX174" s="198"/>
      <c r="IY174" s="198"/>
      <c r="IZ174" s="198"/>
      <c r="JA174" s="198"/>
      <c r="JB174" s="198"/>
      <c r="JC174" s="198"/>
      <c r="JD174" s="198"/>
      <c r="JE174" s="198"/>
      <c r="JF174" s="198"/>
      <c r="JG174" s="198"/>
      <c r="JH174" s="198"/>
      <c r="JI174" s="198"/>
      <c r="JJ174" s="198"/>
      <c r="JK174" s="198"/>
      <c r="JL174" s="198"/>
      <c r="JM174" s="198"/>
      <c r="JN174" s="198"/>
      <c r="JO174" s="198"/>
      <c r="JP174" s="198"/>
      <c r="JQ174" s="198"/>
      <c r="JR174" s="198"/>
      <c r="JS174" s="198"/>
      <c r="JT174" s="198"/>
      <c r="JU174" s="198"/>
      <c r="JV174" s="198"/>
      <c r="JW174" s="198"/>
      <c r="JX174" s="198"/>
      <c r="JY174" s="198"/>
      <c r="JZ174" s="198"/>
      <c r="KA174" s="198"/>
      <c r="KB174" s="198"/>
      <c r="KC174" s="198"/>
      <c r="KD174" s="198"/>
      <c r="KE174" s="198"/>
      <c r="KF174" s="198"/>
      <c r="KG174" s="198"/>
      <c r="KH174" s="198"/>
      <c r="KI174" s="198"/>
      <c r="KJ174" s="198"/>
      <c r="KK174" s="198"/>
      <c r="KL174" s="198"/>
      <c r="KM174" s="198"/>
      <c r="KN174" s="198"/>
      <c r="KO174" s="198"/>
      <c r="KP174" s="198"/>
      <c r="KQ174" s="198"/>
      <c r="KR174" s="198"/>
      <c r="KS174" s="198"/>
      <c r="KT174" s="198"/>
      <c r="KU174" s="198"/>
      <c r="KV174" s="198"/>
      <c r="KW174" s="198"/>
      <c r="KX174" s="198"/>
      <c r="KY174" s="198"/>
      <c r="KZ174" s="198"/>
    </row>
    <row r="175" spans="2:312" x14ac:dyDescent="0.3">
      <c r="B175" s="198"/>
      <c r="C175" s="198"/>
      <c r="D175" s="198"/>
      <c r="E175" s="198"/>
      <c r="F175" s="198"/>
      <c r="G175" s="198"/>
      <c r="H175" s="198"/>
      <c r="I175" s="198"/>
      <c r="J175" s="198"/>
      <c r="K175" s="198"/>
      <c r="L175" s="198"/>
      <c r="M175" s="198"/>
      <c r="N175" s="198"/>
      <c r="O175" s="198"/>
      <c r="P175" s="198"/>
      <c r="Q175" s="202"/>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198"/>
      <c r="CZ175" s="198"/>
      <c r="DA175" s="198"/>
      <c r="DB175" s="198"/>
      <c r="DC175" s="198"/>
      <c r="DD175" s="198"/>
      <c r="DE175" s="198"/>
      <c r="DF175" s="198"/>
      <c r="DG175" s="198"/>
      <c r="DH175" s="198"/>
      <c r="DI175" s="198"/>
      <c r="DJ175" s="198"/>
      <c r="DK175" s="198"/>
      <c r="DL175" s="198"/>
      <c r="DM175" s="198"/>
      <c r="DN175" s="198"/>
      <c r="DO175" s="198"/>
      <c r="DP175" s="198"/>
      <c r="DQ175" s="198"/>
      <c r="DR175" s="198"/>
      <c r="DS175" s="198"/>
      <c r="DT175" s="198"/>
      <c r="DU175" s="198"/>
      <c r="DV175" s="198"/>
      <c r="DW175" s="198"/>
      <c r="DX175" s="198"/>
      <c r="DY175" s="198"/>
      <c r="DZ175" s="198"/>
      <c r="EA175" s="198"/>
      <c r="EB175" s="198"/>
      <c r="EC175" s="198"/>
      <c r="ED175" s="198"/>
      <c r="EE175" s="198"/>
      <c r="EF175" s="198"/>
      <c r="EG175" s="198"/>
      <c r="EH175" s="198"/>
      <c r="EI175" s="198"/>
      <c r="EJ175" s="198"/>
      <c r="EK175" s="198"/>
      <c r="EL175" s="198"/>
      <c r="EM175" s="198"/>
      <c r="EN175" s="198"/>
      <c r="EO175" s="198"/>
      <c r="EP175" s="198"/>
      <c r="EQ175" s="198"/>
      <c r="ER175" s="198"/>
      <c r="ES175" s="198"/>
      <c r="ET175" s="198"/>
      <c r="EU175" s="198"/>
      <c r="EV175" s="198"/>
      <c r="EW175" s="198"/>
      <c r="EX175" s="198"/>
      <c r="EY175" s="198"/>
      <c r="EZ175" s="198"/>
      <c r="FA175" s="198"/>
      <c r="FB175" s="198"/>
      <c r="FC175" s="198"/>
      <c r="FD175" s="198"/>
      <c r="FE175" s="198"/>
      <c r="FF175" s="198"/>
      <c r="FG175" s="198"/>
      <c r="FH175" s="198"/>
      <c r="FI175" s="198"/>
      <c r="FJ175" s="198"/>
      <c r="FK175" s="198"/>
      <c r="FL175" s="198"/>
      <c r="FM175" s="198"/>
      <c r="FN175" s="198"/>
      <c r="FO175" s="198"/>
      <c r="FP175" s="198"/>
      <c r="FQ175" s="198"/>
      <c r="FR175" s="198"/>
      <c r="FS175" s="198"/>
      <c r="FT175" s="198"/>
      <c r="FU175" s="198"/>
      <c r="FV175" s="198"/>
      <c r="FW175" s="198"/>
      <c r="FX175" s="198"/>
      <c r="FY175" s="198"/>
      <c r="FZ175" s="198"/>
      <c r="GA175" s="198"/>
      <c r="GB175" s="198"/>
      <c r="GC175" s="198"/>
      <c r="GD175" s="198"/>
      <c r="GE175" s="198"/>
      <c r="GF175" s="198"/>
      <c r="GG175" s="198"/>
      <c r="GH175" s="198"/>
      <c r="GI175" s="198"/>
      <c r="GJ175" s="198"/>
      <c r="GK175" s="198"/>
      <c r="GL175" s="198"/>
      <c r="GM175" s="198"/>
      <c r="GN175" s="198"/>
      <c r="GO175" s="198"/>
      <c r="GP175" s="198"/>
      <c r="GQ175" s="198"/>
      <c r="GR175" s="198"/>
      <c r="GS175" s="198"/>
      <c r="GT175" s="198"/>
      <c r="GU175" s="198"/>
      <c r="GV175" s="198"/>
      <c r="GW175" s="198"/>
      <c r="GX175" s="198"/>
      <c r="GY175" s="198"/>
      <c r="GZ175" s="198"/>
      <c r="HA175" s="198"/>
      <c r="HB175" s="198"/>
      <c r="HC175" s="198"/>
      <c r="HD175" s="198"/>
      <c r="HE175" s="198"/>
      <c r="HF175" s="198"/>
      <c r="HG175" s="198"/>
      <c r="HH175" s="198"/>
      <c r="HI175" s="198"/>
      <c r="HJ175" s="198"/>
      <c r="HK175" s="198"/>
      <c r="HL175" s="198"/>
      <c r="HM175" s="198"/>
      <c r="HN175" s="198"/>
      <c r="HO175" s="198"/>
      <c r="HP175" s="198"/>
      <c r="HQ175" s="198"/>
      <c r="HR175" s="198"/>
      <c r="HS175" s="198"/>
      <c r="HT175" s="198"/>
      <c r="HU175" s="198"/>
      <c r="HV175" s="198"/>
      <c r="HW175" s="198"/>
      <c r="HX175" s="198"/>
      <c r="HY175" s="198"/>
      <c r="HZ175" s="198"/>
      <c r="IA175" s="198"/>
      <c r="IB175" s="198"/>
      <c r="IC175" s="198"/>
      <c r="ID175" s="198"/>
      <c r="IE175" s="198"/>
      <c r="IF175" s="198"/>
      <c r="IG175" s="198"/>
      <c r="IH175" s="198"/>
      <c r="II175" s="198"/>
      <c r="IJ175" s="198"/>
      <c r="IK175" s="198"/>
      <c r="IL175" s="198"/>
      <c r="IM175" s="198"/>
      <c r="IN175" s="198"/>
      <c r="IO175" s="198"/>
      <c r="IP175" s="198"/>
      <c r="IQ175" s="198"/>
      <c r="IR175" s="198"/>
      <c r="IS175" s="198"/>
      <c r="IT175" s="198"/>
      <c r="IU175" s="198"/>
      <c r="IV175" s="198"/>
      <c r="IW175" s="198"/>
      <c r="IX175" s="198"/>
      <c r="IY175" s="198"/>
      <c r="IZ175" s="198"/>
      <c r="JA175" s="198"/>
      <c r="JB175" s="198"/>
      <c r="JC175" s="198"/>
      <c r="JD175" s="198"/>
      <c r="JE175" s="198"/>
      <c r="JF175" s="198"/>
      <c r="JG175" s="198"/>
      <c r="JH175" s="198"/>
      <c r="JI175" s="198"/>
      <c r="JJ175" s="198"/>
      <c r="JK175" s="198"/>
      <c r="JL175" s="198"/>
      <c r="JM175" s="198"/>
      <c r="JN175" s="198"/>
      <c r="JO175" s="198"/>
      <c r="JP175" s="198"/>
      <c r="JQ175" s="198"/>
      <c r="JR175" s="198"/>
      <c r="JS175" s="198"/>
      <c r="JT175" s="198"/>
      <c r="JU175" s="198"/>
      <c r="JV175" s="198"/>
      <c r="JW175" s="198"/>
      <c r="JX175" s="198"/>
      <c r="JY175" s="198"/>
      <c r="JZ175" s="198"/>
      <c r="KA175" s="198"/>
      <c r="KB175" s="198"/>
      <c r="KC175" s="198"/>
      <c r="KD175" s="198"/>
      <c r="KE175" s="198"/>
      <c r="KF175" s="198"/>
      <c r="KG175" s="198"/>
      <c r="KH175" s="198"/>
      <c r="KI175" s="198"/>
      <c r="KJ175" s="198"/>
      <c r="KK175" s="198"/>
      <c r="KL175" s="198"/>
      <c r="KM175" s="198"/>
      <c r="KN175" s="198"/>
      <c r="KO175" s="198"/>
      <c r="KP175" s="198"/>
      <c r="KQ175" s="198"/>
      <c r="KR175" s="198"/>
      <c r="KS175" s="198"/>
      <c r="KT175" s="198"/>
      <c r="KU175" s="198"/>
      <c r="KV175" s="198"/>
      <c r="KW175" s="198"/>
      <c r="KX175" s="198"/>
      <c r="KY175" s="198"/>
      <c r="KZ175" s="198"/>
    </row>
    <row r="176" spans="2:312" x14ac:dyDescent="0.3">
      <c r="B176" s="198"/>
      <c r="C176" s="198"/>
      <c r="D176" s="198"/>
      <c r="E176" s="198"/>
      <c r="F176" s="198"/>
      <c r="G176" s="198"/>
      <c r="H176" s="198"/>
      <c r="I176" s="198"/>
      <c r="J176" s="198"/>
      <c r="K176" s="198"/>
      <c r="L176" s="198"/>
      <c r="M176" s="198"/>
      <c r="N176" s="198"/>
      <c r="O176" s="198"/>
      <c r="P176" s="198"/>
      <c r="Q176" s="202"/>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c r="DH176" s="198"/>
      <c r="DI176" s="198"/>
      <c r="DJ176" s="198"/>
      <c r="DK176" s="198"/>
      <c r="DL176" s="198"/>
      <c r="DM176" s="198"/>
      <c r="DN176" s="198"/>
      <c r="DO176" s="198"/>
      <c r="DP176" s="198"/>
      <c r="DQ176" s="198"/>
      <c r="DR176" s="198"/>
      <c r="DS176" s="198"/>
      <c r="DT176" s="198"/>
      <c r="DU176" s="198"/>
      <c r="DV176" s="198"/>
      <c r="DW176" s="198"/>
      <c r="DX176" s="198"/>
      <c r="DY176" s="198"/>
      <c r="DZ176" s="198"/>
      <c r="EA176" s="198"/>
      <c r="EB176" s="198"/>
      <c r="EC176" s="198"/>
      <c r="ED176" s="198"/>
      <c r="EE176" s="198"/>
      <c r="EF176" s="198"/>
      <c r="EG176" s="198"/>
      <c r="EH176" s="198"/>
      <c r="EI176" s="198"/>
      <c r="EJ176" s="198"/>
      <c r="EK176" s="198"/>
      <c r="EL176" s="198"/>
      <c r="EM176" s="198"/>
      <c r="EN176" s="198"/>
      <c r="EO176" s="198"/>
      <c r="EP176" s="198"/>
      <c r="EQ176" s="198"/>
      <c r="ER176" s="198"/>
      <c r="ES176" s="198"/>
      <c r="ET176" s="198"/>
      <c r="EU176" s="198"/>
      <c r="EV176" s="198"/>
      <c r="EW176" s="198"/>
      <c r="EX176" s="198"/>
      <c r="EY176" s="198"/>
      <c r="EZ176" s="198"/>
      <c r="FA176" s="198"/>
      <c r="FB176" s="198"/>
      <c r="FC176" s="198"/>
      <c r="FD176" s="198"/>
      <c r="FE176" s="198"/>
      <c r="FF176" s="198"/>
      <c r="FG176" s="198"/>
      <c r="FH176" s="198"/>
      <c r="FI176" s="198"/>
      <c r="FJ176" s="198"/>
      <c r="FK176" s="198"/>
      <c r="FL176" s="198"/>
      <c r="FM176" s="198"/>
      <c r="FN176" s="198"/>
      <c r="FO176" s="198"/>
      <c r="FP176" s="198"/>
      <c r="FQ176" s="198"/>
      <c r="FR176" s="198"/>
      <c r="FS176" s="198"/>
      <c r="FT176" s="198"/>
      <c r="FU176" s="198"/>
      <c r="FV176" s="198"/>
      <c r="FW176" s="198"/>
      <c r="FX176" s="198"/>
      <c r="FY176" s="198"/>
      <c r="FZ176" s="198"/>
      <c r="GA176" s="198"/>
      <c r="GB176" s="198"/>
      <c r="GC176" s="198"/>
      <c r="GD176" s="198"/>
      <c r="GE176" s="198"/>
      <c r="GF176" s="198"/>
      <c r="GG176" s="198"/>
      <c r="GH176" s="198"/>
      <c r="GI176" s="198"/>
      <c r="GJ176" s="198"/>
      <c r="GK176" s="198"/>
      <c r="GL176" s="198"/>
      <c r="GM176" s="198"/>
      <c r="GN176" s="198"/>
      <c r="GO176" s="198"/>
      <c r="GP176" s="198"/>
      <c r="GQ176" s="198"/>
      <c r="GR176" s="198"/>
      <c r="GS176" s="198"/>
      <c r="GT176" s="198"/>
      <c r="GU176" s="198"/>
      <c r="GV176" s="198"/>
      <c r="GW176" s="198"/>
      <c r="GX176" s="198"/>
      <c r="GY176" s="198"/>
      <c r="GZ176" s="198"/>
      <c r="HA176" s="198"/>
      <c r="HB176" s="198"/>
      <c r="HC176" s="198"/>
      <c r="HD176" s="198"/>
      <c r="HE176" s="198"/>
      <c r="HF176" s="198"/>
      <c r="HG176" s="198"/>
      <c r="HH176" s="198"/>
      <c r="HI176" s="198"/>
      <c r="HJ176" s="198"/>
      <c r="HK176" s="198"/>
      <c r="HL176" s="198"/>
      <c r="HM176" s="198"/>
      <c r="HN176" s="198"/>
      <c r="HO176" s="198"/>
      <c r="HP176" s="198"/>
      <c r="HQ176" s="198"/>
      <c r="HR176" s="198"/>
      <c r="HS176" s="198"/>
      <c r="HT176" s="198"/>
      <c r="HU176" s="198"/>
      <c r="HV176" s="198"/>
      <c r="HW176" s="198"/>
      <c r="HX176" s="198"/>
      <c r="HY176" s="198"/>
      <c r="HZ176" s="198"/>
      <c r="IA176" s="198"/>
      <c r="IB176" s="198"/>
      <c r="IC176" s="198"/>
      <c r="ID176" s="198"/>
      <c r="IE176" s="198"/>
      <c r="IF176" s="198"/>
      <c r="IG176" s="198"/>
      <c r="IH176" s="198"/>
      <c r="II176" s="198"/>
      <c r="IJ176" s="198"/>
      <c r="IK176" s="198"/>
      <c r="IL176" s="198"/>
      <c r="IM176" s="198"/>
      <c r="IN176" s="198"/>
      <c r="IO176" s="198"/>
      <c r="IP176" s="198"/>
      <c r="IQ176" s="198"/>
      <c r="IR176" s="198"/>
      <c r="IS176" s="198"/>
      <c r="IT176" s="198"/>
      <c r="IU176" s="198"/>
      <c r="IV176" s="198"/>
      <c r="IW176" s="198"/>
      <c r="IX176" s="198"/>
      <c r="IY176" s="198"/>
      <c r="IZ176" s="198"/>
      <c r="JA176" s="198"/>
      <c r="JB176" s="198"/>
      <c r="JC176" s="198"/>
      <c r="JD176" s="198"/>
      <c r="JE176" s="198"/>
      <c r="JF176" s="198"/>
      <c r="JG176" s="198"/>
      <c r="JH176" s="198"/>
      <c r="JI176" s="198"/>
      <c r="JJ176" s="198"/>
      <c r="JK176" s="198"/>
      <c r="JL176" s="198"/>
      <c r="JM176" s="198"/>
      <c r="JN176" s="198"/>
      <c r="JO176" s="198"/>
      <c r="JP176" s="198"/>
      <c r="JQ176" s="198"/>
      <c r="JR176" s="198"/>
      <c r="JS176" s="198"/>
      <c r="JT176" s="198"/>
      <c r="JU176" s="198"/>
      <c r="JV176" s="198"/>
      <c r="JW176" s="198"/>
      <c r="JX176" s="198"/>
      <c r="JY176" s="198"/>
      <c r="JZ176" s="198"/>
      <c r="KA176" s="198"/>
      <c r="KB176" s="198"/>
      <c r="KC176" s="198"/>
      <c r="KD176" s="198"/>
      <c r="KE176" s="198"/>
      <c r="KF176" s="198"/>
      <c r="KG176" s="198"/>
      <c r="KH176" s="198"/>
      <c r="KI176" s="198"/>
      <c r="KJ176" s="198"/>
      <c r="KK176" s="198"/>
      <c r="KL176" s="198"/>
      <c r="KM176" s="198"/>
      <c r="KN176" s="198"/>
      <c r="KO176" s="198"/>
      <c r="KP176" s="198"/>
      <c r="KQ176" s="198"/>
      <c r="KR176" s="198"/>
      <c r="KS176" s="198"/>
      <c r="KT176" s="198"/>
      <c r="KU176" s="198"/>
      <c r="KV176" s="198"/>
      <c r="KW176" s="198"/>
      <c r="KX176" s="198"/>
      <c r="KY176" s="198"/>
      <c r="KZ176" s="198"/>
    </row>
    <row r="177" spans="2:312" x14ac:dyDescent="0.3">
      <c r="B177" s="198"/>
      <c r="C177" s="198"/>
      <c r="D177" s="198"/>
      <c r="E177" s="198"/>
      <c r="F177" s="198"/>
      <c r="G177" s="198"/>
      <c r="H177" s="198"/>
      <c r="I177" s="198"/>
      <c r="J177" s="198"/>
      <c r="K177" s="198"/>
      <c r="L177" s="198"/>
      <c r="M177" s="198"/>
      <c r="N177" s="198"/>
      <c r="O177" s="198"/>
      <c r="P177" s="198"/>
      <c r="Q177" s="202"/>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198"/>
      <c r="CZ177" s="198"/>
      <c r="DA177" s="198"/>
      <c r="DB177" s="198"/>
      <c r="DC177" s="198"/>
      <c r="DD177" s="198"/>
      <c r="DE177" s="198"/>
      <c r="DF177" s="198"/>
      <c r="DG177" s="198"/>
      <c r="DH177" s="198"/>
      <c r="DI177" s="198"/>
      <c r="DJ177" s="198"/>
      <c r="DK177" s="198"/>
      <c r="DL177" s="198"/>
      <c r="DM177" s="198"/>
      <c r="DN177" s="198"/>
      <c r="DO177" s="198"/>
      <c r="DP177" s="198"/>
      <c r="DQ177" s="198"/>
      <c r="DR177" s="198"/>
      <c r="DS177" s="198"/>
      <c r="DT177" s="198"/>
      <c r="DU177" s="198"/>
      <c r="DV177" s="198"/>
      <c r="DW177" s="198"/>
      <c r="DX177" s="198"/>
      <c r="DY177" s="198"/>
      <c r="DZ177" s="198"/>
      <c r="EA177" s="198"/>
      <c r="EB177" s="198"/>
      <c r="EC177" s="198"/>
      <c r="ED177" s="198"/>
      <c r="EE177" s="198"/>
      <c r="EF177" s="198"/>
      <c r="EG177" s="198"/>
      <c r="EH177" s="198"/>
      <c r="EI177" s="198"/>
      <c r="EJ177" s="198"/>
      <c r="EK177" s="198"/>
      <c r="EL177" s="198"/>
      <c r="EM177" s="198"/>
      <c r="EN177" s="198"/>
      <c r="EO177" s="198"/>
      <c r="EP177" s="198"/>
      <c r="EQ177" s="198"/>
      <c r="ER177" s="198"/>
      <c r="ES177" s="198"/>
      <c r="ET177" s="198"/>
      <c r="EU177" s="198"/>
      <c r="EV177" s="198"/>
      <c r="EW177" s="198"/>
      <c r="EX177" s="198"/>
      <c r="EY177" s="198"/>
      <c r="EZ177" s="198"/>
      <c r="FA177" s="198"/>
      <c r="FB177" s="198"/>
      <c r="FC177" s="198"/>
      <c r="FD177" s="198"/>
      <c r="FE177" s="198"/>
      <c r="FF177" s="198"/>
      <c r="FG177" s="198"/>
      <c r="FH177" s="198"/>
      <c r="FI177" s="198"/>
      <c r="FJ177" s="198"/>
      <c r="FK177" s="198"/>
      <c r="FL177" s="198"/>
      <c r="FM177" s="198"/>
      <c r="FN177" s="198"/>
      <c r="FO177" s="198"/>
      <c r="FP177" s="198"/>
      <c r="FQ177" s="198"/>
      <c r="FR177" s="198"/>
      <c r="FS177" s="198"/>
      <c r="FT177" s="198"/>
      <c r="FU177" s="198"/>
      <c r="FV177" s="198"/>
      <c r="FW177" s="198"/>
      <c r="FX177" s="198"/>
      <c r="FY177" s="198"/>
      <c r="FZ177" s="198"/>
      <c r="GA177" s="198"/>
      <c r="GB177" s="198"/>
      <c r="GC177" s="198"/>
      <c r="GD177" s="198"/>
      <c r="GE177" s="198"/>
      <c r="GF177" s="198"/>
      <c r="GG177" s="198"/>
      <c r="GH177" s="198"/>
      <c r="GI177" s="198"/>
      <c r="GJ177" s="198"/>
      <c r="GK177" s="198"/>
      <c r="GL177" s="198"/>
      <c r="GM177" s="198"/>
      <c r="GN177" s="198"/>
      <c r="GO177" s="198"/>
      <c r="GP177" s="198"/>
      <c r="GQ177" s="198"/>
      <c r="GR177" s="198"/>
      <c r="GS177" s="198"/>
      <c r="GT177" s="198"/>
      <c r="GU177" s="198"/>
      <c r="GV177" s="198"/>
      <c r="GW177" s="198"/>
      <c r="GX177" s="198"/>
      <c r="GY177" s="198"/>
      <c r="GZ177" s="198"/>
      <c r="HA177" s="198"/>
      <c r="HB177" s="198"/>
      <c r="HC177" s="198"/>
      <c r="HD177" s="198"/>
      <c r="HE177" s="198"/>
      <c r="HF177" s="198"/>
      <c r="HG177" s="198"/>
      <c r="HH177" s="198"/>
      <c r="HI177" s="198"/>
      <c r="HJ177" s="198"/>
      <c r="HK177" s="198"/>
      <c r="HL177" s="198"/>
      <c r="HM177" s="198"/>
      <c r="HN177" s="198"/>
      <c r="HO177" s="198"/>
      <c r="HP177" s="198"/>
      <c r="HQ177" s="198"/>
      <c r="HR177" s="198"/>
      <c r="HS177" s="198"/>
      <c r="HT177" s="198"/>
      <c r="HU177" s="198"/>
      <c r="HV177" s="198"/>
      <c r="HW177" s="198"/>
      <c r="HX177" s="198"/>
      <c r="HY177" s="198"/>
      <c r="HZ177" s="198"/>
      <c r="IA177" s="198"/>
      <c r="IB177" s="198"/>
      <c r="IC177" s="198"/>
      <c r="ID177" s="198"/>
      <c r="IE177" s="198"/>
      <c r="IF177" s="198"/>
      <c r="IG177" s="198"/>
      <c r="IH177" s="198"/>
      <c r="II177" s="198"/>
      <c r="IJ177" s="198"/>
      <c r="IK177" s="198"/>
      <c r="IL177" s="198"/>
      <c r="IM177" s="198"/>
      <c r="IN177" s="198"/>
      <c r="IO177" s="198"/>
      <c r="IP177" s="198"/>
      <c r="IQ177" s="198"/>
      <c r="IR177" s="198"/>
      <c r="IS177" s="198"/>
      <c r="IT177" s="198"/>
      <c r="IU177" s="198"/>
      <c r="IV177" s="198"/>
      <c r="IW177" s="198"/>
      <c r="IX177" s="198"/>
      <c r="IY177" s="198"/>
      <c r="IZ177" s="198"/>
      <c r="JA177" s="198"/>
      <c r="JB177" s="198"/>
      <c r="JC177" s="198"/>
      <c r="JD177" s="198"/>
      <c r="JE177" s="198"/>
      <c r="JF177" s="198"/>
      <c r="JG177" s="198"/>
      <c r="JH177" s="198"/>
      <c r="JI177" s="198"/>
      <c r="JJ177" s="198"/>
      <c r="JK177" s="198"/>
      <c r="JL177" s="198"/>
      <c r="JM177" s="198"/>
      <c r="JN177" s="198"/>
      <c r="JO177" s="198"/>
      <c r="JP177" s="198"/>
      <c r="JQ177" s="198"/>
      <c r="JR177" s="198"/>
      <c r="JS177" s="198"/>
      <c r="JT177" s="198"/>
      <c r="JU177" s="198"/>
      <c r="JV177" s="198"/>
      <c r="JW177" s="198"/>
      <c r="JX177" s="198"/>
      <c r="JY177" s="198"/>
      <c r="JZ177" s="198"/>
      <c r="KA177" s="198"/>
      <c r="KB177" s="198"/>
      <c r="KC177" s="198"/>
      <c r="KD177" s="198"/>
      <c r="KE177" s="198"/>
      <c r="KF177" s="198"/>
      <c r="KG177" s="198"/>
      <c r="KH177" s="198"/>
      <c r="KI177" s="198"/>
      <c r="KJ177" s="198"/>
      <c r="KK177" s="198"/>
      <c r="KL177" s="198"/>
      <c r="KM177" s="198"/>
      <c r="KN177" s="198"/>
      <c r="KO177" s="198"/>
      <c r="KP177" s="198"/>
      <c r="KQ177" s="198"/>
      <c r="KR177" s="198"/>
      <c r="KS177" s="198"/>
      <c r="KT177" s="198"/>
      <c r="KU177" s="198"/>
      <c r="KV177" s="198"/>
      <c r="KW177" s="198"/>
      <c r="KX177" s="198"/>
      <c r="KY177" s="198"/>
      <c r="KZ177" s="198"/>
    </row>
    <row r="178" spans="2:312" x14ac:dyDescent="0.3">
      <c r="B178" s="198"/>
      <c r="C178" s="198"/>
      <c r="D178" s="198"/>
      <c r="E178" s="198"/>
      <c r="F178" s="198"/>
      <c r="G178" s="198"/>
      <c r="H178" s="198"/>
      <c r="I178" s="198"/>
      <c r="J178" s="198"/>
      <c r="K178" s="198"/>
      <c r="L178" s="198"/>
      <c r="M178" s="198"/>
      <c r="N178" s="198"/>
      <c r="O178" s="198"/>
      <c r="P178" s="198"/>
      <c r="Q178" s="202"/>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c r="CP178" s="198"/>
      <c r="CQ178" s="198"/>
      <c r="CR178" s="198"/>
      <c r="CS178" s="198"/>
      <c r="CT178" s="198"/>
      <c r="CU178" s="198"/>
      <c r="CV178" s="198"/>
      <c r="CW178" s="198"/>
      <c r="CX178" s="198"/>
      <c r="CY178" s="198"/>
      <c r="CZ178" s="198"/>
      <c r="DA178" s="198"/>
      <c r="DB178" s="198"/>
      <c r="DC178" s="198"/>
      <c r="DD178" s="198"/>
      <c r="DE178" s="198"/>
      <c r="DF178" s="198"/>
      <c r="DG178" s="198"/>
      <c r="DH178" s="198"/>
      <c r="DI178" s="198"/>
      <c r="DJ178" s="198"/>
      <c r="DK178" s="198"/>
      <c r="DL178" s="198"/>
      <c r="DM178" s="198"/>
      <c r="DN178" s="198"/>
      <c r="DO178" s="198"/>
      <c r="DP178" s="198"/>
      <c r="DQ178" s="198"/>
      <c r="DR178" s="198"/>
      <c r="DS178" s="198"/>
      <c r="DT178" s="198"/>
      <c r="DU178" s="198"/>
      <c r="DV178" s="198"/>
      <c r="DW178" s="198"/>
      <c r="DX178" s="198"/>
      <c r="DY178" s="198"/>
      <c r="DZ178" s="198"/>
      <c r="EA178" s="198"/>
      <c r="EB178" s="198"/>
      <c r="EC178" s="198"/>
      <c r="ED178" s="198"/>
      <c r="EE178" s="198"/>
      <c r="EF178" s="198"/>
      <c r="EG178" s="198"/>
      <c r="EH178" s="198"/>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8"/>
      <c r="FU178" s="198"/>
      <c r="FV178" s="198"/>
      <c r="FW178" s="198"/>
      <c r="FX178" s="198"/>
      <c r="FY178" s="198"/>
      <c r="FZ178" s="198"/>
      <c r="GA178" s="198"/>
      <c r="GB178" s="198"/>
      <c r="GC178" s="198"/>
      <c r="GD178" s="198"/>
      <c r="GE178" s="198"/>
      <c r="GF178" s="198"/>
      <c r="GG178" s="198"/>
      <c r="GH178" s="198"/>
      <c r="GI178" s="198"/>
      <c r="GJ178" s="198"/>
      <c r="GK178" s="198"/>
      <c r="GL178" s="198"/>
      <c r="GM178" s="198"/>
      <c r="GN178" s="198"/>
      <c r="GO178" s="198"/>
      <c r="GP178" s="198"/>
      <c r="GQ178" s="198"/>
      <c r="GR178" s="198"/>
      <c r="GS178" s="198"/>
      <c r="GT178" s="198"/>
      <c r="GU178" s="198"/>
      <c r="GV178" s="198"/>
      <c r="GW178" s="198"/>
      <c r="GX178" s="198"/>
      <c r="GY178" s="198"/>
      <c r="GZ178" s="198"/>
      <c r="HA178" s="198"/>
      <c r="HB178" s="198"/>
      <c r="HC178" s="198"/>
      <c r="HD178" s="198"/>
      <c r="HE178" s="198"/>
      <c r="HF178" s="198"/>
      <c r="HG178" s="198"/>
      <c r="HH178" s="198"/>
      <c r="HI178" s="198"/>
      <c r="HJ178" s="198"/>
      <c r="HK178" s="198"/>
      <c r="HL178" s="198"/>
      <c r="HM178" s="198"/>
      <c r="HN178" s="198"/>
      <c r="HO178" s="198"/>
      <c r="HP178" s="198"/>
      <c r="HQ178" s="198"/>
      <c r="HR178" s="198"/>
      <c r="HS178" s="198"/>
      <c r="HT178" s="198"/>
      <c r="HU178" s="198"/>
      <c r="HV178" s="198"/>
      <c r="HW178" s="198"/>
      <c r="HX178" s="198"/>
      <c r="HY178" s="198"/>
      <c r="HZ178" s="198"/>
      <c r="IA178" s="198"/>
      <c r="IB178" s="198"/>
      <c r="IC178" s="198"/>
      <c r="ID178" s="198"/>
      <c r="IE178" s="198"/>
      <c r="IF178" s="198"/>
      <c r="IG178" s="198"/>
      <c r="IH178" s="198"/>
      <c r="II178" s="198"/>
      <c r="IJ178" s="198"/>
      <c r="IK178" s="198"/>
      <c r="IL178" s="198"/>
      <c r="IM178" s="198"/>
      <c r="IN178" s="198"/>
      <c r="IO178" s="198"/>
      <c r="IP178" s="198"/>
      <c r="IQ178" s="198"/>
      <c r="IR178" s="198"/>
      <c r="IS178" s="198"/>
      <c r="IT178" s="198"/>
      <c r="IU178" s="198"/>
      <c r="IV178" s="198"/>
      <c r="IW178" s="198"/>
      <c r="IX178" s="198"/>
      <c r="IY178" s="198"/>
      <c r="IZ178" s="198"/>
      <c r="JA178" s="198"/>
      <c r="JB178" s="198"/>
      <c r="JC178" s="198"/>
      <c r="JD178" s="198"/>
      <c r="JE178" s="198"/>
      <c r="JF178" s="198"/>
      <c r="JG178" s="198"/>
      <c r="JH178" s="198"/>
      <c r="JI178" s="198"/>
      <c r="JJ178" s="198"/>
      <c r="JK178" s="198"/>
      <c r="JL178" s="198"/>
      <c r="JM178" s="198"/>
      <c r="JN178" s="198"/>
      <c r="JO178" s="198"/>
      <c r="JP178" s="198"/>
      <c r="JQ178" s="198"/>
      <c r="JR178" s="198"/>
      <c r="JS178" s="198"/>
      <c r="JT178" s="198"/>
      <c r="JU178" s="198"/>
      <c r="JV178" s="198"/>
      <c r="JW178" s="198"/>
      <c r="JX178" s="198"/>
      <c r="JY178" s="198"/>
      <c r="JZ178" s="198"/>
      <c r="KA178" s="198"/>
      <c r="KB178" s="198"/>
      <c r="KC178" s="198"/>
      <c r="KD178" s="198"/>
      <c r="KE178" s="198"/>
      <c r="KF178" s="198"/>
      <c r="KG178" s="198"/>
      <c r="KH178" s="198"/>
      <c r="KI178" s="198"/>
      <c r="KJ178" s="198"/>
      <c r="KK178" s="198"/>
      <c r="KL178" s="198"/>
      <c r="KM178" s="198"/>
      <c r="KN178" s="198"/>
      <c r="KO178" s="198"/>
      <c r="KP178" s="198"/>
      <c r="KQ178" s="198"/>
      <c r="KR178" s="198"/>
      <c r="KS178" s="198"/>
      <c r="KT178" s="198"/>
      <c r="KU178" s="198"/>
      <c r="KV178" s="198"/>
      <c r="KW178" s="198"/>
      <c r="KX178" s="198"/>
      <c r="KY178" s="198"/>
      <c r="KZ178" s="198"/>
    </row>
    <row r="179" spans="2:312" x14ac:dyDescent="0.3">
      <c r="B179" s="198"/>
      <c r="C179" s="198"/>
      <c r="D179" s="198"/>
      <c r="E179" s="198"/>
      <c r="F179" s="198"/>
      <c r="G179" s="198"/>
      <c r="H179" s="198"/>
      <c r="I179" s="198"/>
      <c r="J179" s="198"/>
      <c r="K179" s="198"/>
      <c r="L179" s="198"/>
      <c r="M179" s="198"/>
      <c r="N179" s="198"/>
      <c r="O179" s="198"/>
      <c r="P179" s="198"/>
      <c r="Q179" s="202"/>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c r="CP179" s="198"/>
      <c r="CQ179" s="198"/>
      <c r="CR179" s="198"/>
      <c r="CS179" s="198"/>
      <c r="CT179" s="198"/>
      <c r="CU179" s="198"/>
      <c r="CV179" s="198"/>
      <c r="CW179" s="198"/>
      <c r="CX179" s="198"/>
      <c r="CY179" s="198"/>
      <c r="CZ179" s="198"/>
      <c r="DA179" s="198"/>
      <c r="DB179" s="198"/>
      <c r="DC179" s="198"/>
      <c r="DD179" s="198"/>
      <c r="DE179" s="198"/>
      <c r="DF179" s="198"/>
      <c r="DG179" s="198"/>
      <c r="DH179" s="198"/>
      <c r="DI179" s="198"/>
      <c r="DJ179" s="198"/>
      <c r="DK179" s="198"/>
      <c r="DL179" s="198"/>
      <c r="DM179" s="198"/>
      <c r="DN179" s="198"/>
      <c r="DO179" s="198"/>
      <c r="DP179" s="198"/>
      <c r="DQ179" s="198"/>
      <c r="DR179" s="198"/>
      <c r="DS179" s="198"/>
      <c r="DT179" s="198"/>
      <c r="DU179" s="198"/>
      <c r="DV179" s="198"/>
      <c r="DW179" s="198"/>
      <c r="DX179" s="198"/>
      <c r="DY179" s="198"/>
      <c r="DZ179" s="198"/>
      <c r="EA179" s="198"/>
      <c r="EB179" s="198"/>
      <c r="EC179" s="198"/>
      <c r="ED179" s="198"/>
      <c r="EE179" s="198"/>
      <c r="EF179" s="198"/>
      <c r="EG179" s="198"/>
      <c r="EH179" s="198"/>
      <c r="EI179" s="198"/>
      <c r="EJ179" s="198"/>
      <c r="EK179" s="198"/>
      <c r="EL179" s="198"/>
      <c r="EM179" s="198"/>
      <c r="EN179" s="198"/>
      <c r="EO179" s="198"/>
      <c r="EP179" s="198"/>
      <c r="EQ179" s="198"/>
      <c r="ER179" s="198"/>
      <c r="ES179" s="198"/>
      <c r="ET179" s="198"/>
      <c r="EU179" s="198"/>
      <c r="EV179" s="198"/>
      <c r="EW179" s="198"/>
      <c r="EX179" s="198"/>
      <c r="EY179" s="198"/>
      <c r="EZ179" s="198"/>
      <c r="FA179" s="198"/>
      <c r="FB179" s="198"/>
      <c r="FC179" s="198"/>
      <c r="FD179" s="198"/>
      <c r="FE179" s="198"/>
      <c r="FF179" s="198"/>
      <c r="FG179" s="198"/>
      <c r="FH179" s="198"/>
      <c r="FI179" s="198"/>
      <c r="FJ179" s="198"/>
      <c r="FK179" s="198"/>
      <c r="FL179" s="198"/>
      <c r="FM179" s="198"/>
      <c r="FN179" s="198"/>
      <c r="FO179" s="198"/>
      <c r="FP179" s="198"/>
      <c r="FQ179" s="198"/>
      <c r="FR179" s="198"/>
      <c r="FS179" s="198"/>
      <c r="FT179" s="198"/>
      <c r="FU179" s="198"/>
      <c r="FV179" s="198"/>
      <c r="FW179" s="198"/>
      <c r="FX179" s="198"/>
      <c r="FY179" s="198"/>
      <c r="FZ179" s="198"/>
      <c r="GA179" s="198"/>
      <c r="GB179" s="198"/>
      <c r="GC179" s="198"/>
      <c r="GD179" s="198"/>
      <c r="GE179" s="198"/>
      <c r="GF179" s="198"/>
      <c r="GG179" s="198"/>
      <c r="GH179" s="198"/>
      <c r="GI179" s="198"/>
      <c r="GJ179" s="198"/>
      <c r="GK179" s="198"/>
      <c r="GL179" s="198"/>
      <c r="GM179" s="198"/>
      <c r="GN179" s="198"/>
      <c r="GO179" s="198"/>
      <c r="GP179" s="198"/>
      <c r="GQ179" s="198"/>
      <c r="GR179" s="198"/>
      <c r="GS179" s="198"/>
      <c r="GT179" s="198"/>
      <c r="GU179" s="198"/>
      <c r="GV179" s="198"/>
      <c r="GW179" s="198"/>
      <c r="GX179" s="198"/>
      <c r="GY179" s="198"/>
      <c r="GZ179" s="198"/>
      <c r="HA179" s="198"/>
      <c r="HB179" s="198"/>
      <c r="HC179" s="198"/>
      <c r="HD179" s="198"/>
      <c r="HE179" s="198"/>
      <c r="HF179" s="198"/>
      <c r="HG179" s="198"/>
      <c r="HH179" s="198"/>
      <c r="HI179" s="198"/>
      <c r="HJ179" s="198"/>
      <c r="HK179" s="198"/>
      <c r="HL179" s="198"/>
      <c r="HM179" s="198"/>
      <c r="HN179" s="198"/>
      <c r="HO179" s="198"/>
      <c r="HP179" s="198"/>
      <c r="HQ179" s="198"/>
      <c r="HR179" s="198"/>
      <c r="HS179" s="198"/>
      <c r="HT179" s="198"/>
      <c r="HU179" s="198"/>
      <c r="HV179" s="198"/>
      <c r="HW179" s="198"/>
      <c r="HX179" s="198"/>
      <c r="HY179" s="198"/>
      <c r="HZ179" s="198"/>
      <c r="IA179" s="198"/>
      <c r="IB179" s="198"/>
      <c r="IC179" s="198"/>
      <c r="ID179" s="198"/>
      <c r="IE179" s="198"/>
      <c r="IF179" s="198"/>
      <c r="IG179" s="198"/>
      <c r="IH179" s="198"/>
      <c r="II179" s="198"/>
      <c r="IJ179" s="198"/>
      <c r="IK179" s="198"/>
      <c r="IL179" s="198"/>
      <c r="IM179" s="198"/>
      <c r="IN179" s="198"/>
      <c r="IO179" s="198"/>
      <c r="IP179" s="198"/>
      <c r="IQ179" s="198"/>
      <c r="IR179" s="198"/>
      <c r="IS179" s="198"/>
      <c r="IT179" s="198"/>
      <c r="IU179" s="198"/>
      <c r="IV179" s="198"/>
      <c r="IW179" s="198"/>
      <c r="IX179" s="198"/>
      <c r="IY179" s="198"/>
      <c r="IZ179" s="198"/>
      <c r="JA179" s="198"/>
      <c r="JB179" s="198"/>
      <c r="JC179" s="198"/>
      <c r="JD179" s="198"/>
      <c r="JE179" s="198"/>
      <c r="JF179" s="198"/>
      <c r="JG179" s="198"/>
      <c r="JH179" s="198"/>
      <c r="JI179" s="198"/>
      <c r="JJ179" s="198"/>
      <c r="JK179" s="198"/>
      <c r="JL179" s="198"/>
      <c r="JM179" s="198"/>
      <c r="JN179" s="198"/>
      <c r="JO179" s="198"/>
      <c r="JP179" s="198"/>
      <c r="JQ179" s="198"/>
      <c r="JR179" s="198"/>
      <c r="JS179" s="198"/>
      <c r="JT179" s="198"/>
      <c r="JU179" s="198"/>
      <c r="JV179" s="198"/>
      <c r="JW179" s="198"/>
      <c r="JX179" s="198"/>
      <c r="JY179" s="198"/>
      <c r="JZ179" s="198"/>
      <c r="KA179" s="198"/>
      <c r="KB179" s="198"/>
      <c r="KC179" s="198"/>
      <c r="KD179" s="198"/>
      <c r="KE179" s="198"/>
      <c r="KF179" s="198"/>
      <c r="KG179" s="198"/>
      <c r="KH179" s="198"/>
      <c r="KI179" s="198"/>
      <c r="KJ179" s="198"/>
      <c r="KK179" s="198"/>
      <c r="KL179" s="198"/>
      <c r="KM179" s="198"/>
      <c r="KN179" s="198"/>
      <c r="KO179" s="198"/>
      <c r="KP179" s="198"/>
      <c r="KQ179" s="198"/>
      <c r="KR179" s="198"/>
      <c r="KS179" s="198"/>
      <c r="KT179" s="198"/>
      <c r="KU179" s="198"/>
      <c r="KV179" s="198"/>
      <c r="KW179" s="198"/>
      <c r="KX179" s="198"/>
      <c r="KY179" s="198"/>
      <c r="KZ179" s="198"/>
    </row>
    <row r="180" spans="2:312" x14ac:dyDescent="0.3">
      <c r="B180" s="198"/>
      <c r="C180" s="198"/>
      <c r="D180" s="198"/>
      <c r="E180" s="198"/>
      <c r="F180" s="198"/>
      <c r="G180" s="198"/>
      <c r="H180" s="198"/>
      <c r="I180" s="198"/>
      <c r="J180" s="198"/>
      <c r="K180" s="198"/>
      <c r="L180" s="198"/>
      <c r="M180" s="198"/>
      <c r="N180" s="198"/>
      <c r="O180" s="198"/>
      <c r="P180" s="198"/>
      <c r="Q180" s="202"/>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c r="CW180" s="198"/>
      <c r="CX180" s="198"/>
      <c r="CY180" s="198"/>
      <c r="CZ180" s="198"/>
      <c r="DA180" s="198"/>
      <c r="DB180" s="198"/>
      <c r="DC180" s="198"/>
      <c r="DD180" s="198"/>
      <c r="DE180" s="198"/>
      <c r="DF180" s="198"/>
      <c r="DG180" s="198"/>
      <c r="DH180" s="198"/>
      <c r="DI180" s="198"/>
      <c r="DJ180" s="198"/>
      <c r="DK180" s="198"/>
      <c r="DL180" s="198"/>
      <c r="DM180" s="198"/>
      <c r="DN180" s="198"/>
      <c r="DO180" s="198"/>
      <c r="DP180" s="198"/>
      <c r="DQ180" s="198"/>
      <c r="DR180" s="198"/>
      <c r="DS180" s="198"/>
      <c r="DT180" s="198"/>
      <c r="DU180" s="198"/>
      <c r="DV180" s="198"/>
      <c r="DW180" s="198"/>
      <c r="DX180" s="198"/>
      <c r="DY180" s="198"/>
      <c r="DZ180" s="198"/>
      <c r="EA180" s="198"/>
      <c r="EB180" s="198"/>
      <c r="EC180" s="198"/>
      <c r="ED180" s="198"/>
      <c r="EE180" s="198"/>
      <c r="EF180" s="198"/>
      <c r="EG180" s="198"/>
      <c r="EH180" s="198"/>
      <c r="EI180" s="198"/>
      <c r="EJ180" s="198"/>
      <c r="EK180" s="198"/>
      <c r="EL180" s="198"/>
      <c r="EM180" s="198"/>
      <c r="EN180" s="198"/>
      <c r="EO180" s="198"/>
      <c r="EP180" s="198"/>
      <c r="EQ180" s="198"/>
      <c r="ER180" s="198"/>
      <c r="ES180" s="198"/>
      <c r="ET180" s="198"/>
      <c r="EU180" s="198"/>
      <c r="EV180" s="198"/>
      <c r="EW180" s="198"/>
      <c r="EX180" s="198"/>
      <c r="EY180" s="198"/>
      <c r="EZ180" s="198"/>
      <c r="FA180" s="198"/>
      <c r="FB180" s="198"/>
      <c r="FC180" s="198"/>
      <c r="FD180" s="198"/>
      <c r="FE180" s="198"/>
      <c r="FF180" s="198"/>
      <c r="FG180" s="198"/>
      <c r="FH180" s="198"/>
      <c r="FI180" s="198"/>
      <c r="FJ180" s="198"/>
      <c r="FK180" s="198"/>
      <c r="FL180" s="198"/>
      <c r="FM180" s="198"/>
      <c r="FN180" s="198"/>
      <c r="FO180" s="198"/>
      <c r="FP180" s="198"/>
      <c r="FQ180" s="198"/>
      <c r="FR180" s="198"/>
      <c r="FS180" s="198"/>
      <c r="FT180" s="198"/>
      <c r="FU180" s="198"/>
      <c r="FV180" s="198"/>
      <c r="FW180" s="198"/>
      <c r="FX180" s="198"/>
      <c r="FY180" s="198"/>
      <c r="FZ180" s="198"/>
      <c r="GA180" s="198"/>
      <c r="GB180" s="198"/>
      <c r="GC180" s="198"/>
      <c r="GD180" s="198"/>
      <c r="GE180" s="198"/>
      <c r="GF180" s="198"/>
      <c r="GG180" s="198"/>
      <c r="GH180" s="198"/>
      <c r="GI180" s="198"/>
      <c r="GJ180" s="198"/>
      <c r="GK180" s="198"/>
      <c r="GL180" s="198"/>
      <c r="GM180" s="198"/>
      <c r="GN180" s="198"/>
      <c r="GO180" s="198"/>
      <c r="GP180" s="198"/>
      <c r="GQ180" s="198"/>
      <c r="GR180" s="198"/>
      <c r="GS180" s="198"/>
      <c r="GT180" s="198"/>
      <c r="GU180" s="198"/>
      <c r="GV180" s="198"/>
      <c r="GW180" s="198"/>
      <c r="GX180" s="198"/>
      <c r="GY180" s="198"/>
      <c r="GZ180" s="198"/>
      <c r="HA180" s="198"/>
      <c r="HB180" s="198"/>
      <c r="HC180" s="198"/>
      <c r="HD180" s="198"/>
      <c r="HE180" s="198"/>
      <c r="HF180" s="198"/>
      <c r="HG180" s="198"/>
      <c r="HH180" s="198"/>
      <c r="HI180" s="198"/>
      <c r="HJ180" s="198"/>
      <c r="HK180" s="198"/>
      <c r="HL180" s="198"/>
      <c r="HM180" s="198"/>
      <c r="HN180" s="198"/>
      <c r="HO180" s="198"/>
      <c r="HP180" s="198"/>
      <c r="HQ180" s="198"/>
      <c r="HR180" s="198"/>
      <c r="HS180" s="198"/>
      <c r="HT180" s="198"/>
      <c r="HU180" s="198"/>
      <c r="HV180" s="198"/>
      <c r="HW180" s="198"/>
      <c r="HX180" s="198"/>
      <c r="HY180" s="198"/>
      <c r="HZ180" s="198"/>
      <c r="IA180" s="198"/>
      <c r="IB180" s="198"/>
      <c r="IC180" s="198"/>
      <c r="ID180" s="198"/>
      <c r="IE180" s="198"/>
      <c r="IF180" s="198"/>
      <c r="IG180" s="198"/>
      <c r="IH180" s="198"/>
      <c r="II180" s="198"/>
      <c r="IJ180" s="198"/>
      <c r="IK180" s="198"/>
      <c r="IL180" s="198"/>
      <c r="IM180" s="198"/>
      <c r="IN180" s="198"/>
      <c r="IO180" s="198"/>
      <c r="IP180" s="198"/>
      <c r="IQ180" s="198"/>
      <c r="IR180" s="198"/>
      <c r="IS180" s="198"/>
      <c r="IT180" s="198"/>
      <c r="IU180" s="198"/>
      <c r="IV180" s="198"/>
      <c r="IW180" s="198"/>
      <c r="IX180" s="198"/>
      <c r="IY180" s="198"/>
      <c r="IZ180" s="198"/>
      <c r="JA180" s="198"/>
      <c r="JB180" s="198"/>
      <c r="JC180" s="198"/>
      <c r="JD180" s="198"/>
      <c r="JE180" s="198"/>
      <c r="JF180" s="198"/>
      <c r="JG180" s="198"/>
      <c r="JH180" s="198"/>
      <c r="JI180" s="198"/>
      <c r="JJ180" s="198"/>
      <c r="JK180" s="198"/>
      <c r="JL180" s="198"/>
      <c r="JM180" s="198"/>
      <c r="JN180" s="198"/>
      <c r="JO180" s="198"/>
      <c r="JP180" s="198"/>
      <c r="JQ180" s="198"/>
      <c r="JR180" s="198"/>
      <c r="JS180" s="198"/>
      <c r="JT180" s="198"/>
      <c r="JU180" s="198"/>
      <c r="JV180" s="198"/>
      <c r="JW180" s="198"/>
      <c r="JX180" s="198"/>
      <c r="JY180" s="198"/>
      <c r="JZ180" s="198"/>
      <c r="KA180" s="198"/>
      <c r="KB180" s="198"/>
      <c r="KC180" s="198"/>
      <c r="KD180" s="198"/>
      <c r="KE180" s="198"/>
      <c r="KF180" s="198"/>
      <c r="KG180" s="198"/>
      <c r="KH180" s="198"/>
      <c r="KI180" s="198"/>
      <c r="KJ180" s="198"/>
      <c r="KK180" s="198"/>
      <c r="KL180" s="198"/>
      <c r="KM180" s="198"/>
      <c r="KN180" s="198"/>
      <c r="KO180" s="198"/>
      <c r="KP180" s="198"/>
      <c r="KQ180" s="198"/>
      <c r="KR180" s="198"/>
      <c r="KS180" s="198"/>
      <c r="KT180" s="198"/>
      <c r="KU180" s="198"/>
      <c r="KV180" s="198"/>
      <c r="KW180" s="198"/>
      <c r="KX180" s="198"/>
      <c r="KY180" s="198"/>
      <c r="KZ180" s="198"/>
    </row>
    <row r="181" spans="2:312" x14ac:dyDescent="0.3">
      <c r="B181" s="198"/>
      <c r="C181" s="198"/>
      <c r="D181" s="198"/>
      <c r="E181" s="198"/>
      <c r="F181" s="198"/>
      <c r="G181" s="198"/>
      <c r="H181" s="198"/>
      <c r="I181" s="198"/>
      <c r="J181" s="198"/>
      <c r="K181" s="198"/>
      <c r="L181" s="198"/>
      <c r="M181" s="198"/>
      <c r="N181" s="198"/>
      <c r="O181" s="198"/>
      <c r="P181" s="198"/>
      <c r="Q181" s="202"/>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c r="CW181" s="198"/>
      <c r="CX181" s="198"/>
      <c r="CY181" s="198"/>
      <c r="CZ181" s="198"/>
      <c r="DA181" s="198"/>
      <c r="DB181" s="198"/>
      <c r="DC181" s="198"/>
      <c r="DD181" s="198"/>
      <c r="DE181" s="198"/>
      <c r="DF181" s="198"/>
      <c r="DG181" s="198"/>
      <c r="DH181" s="198"/>
      <c r="DI181" s="198"/>
      <c r="DJ181" s="198"/>
      <c r="DK181" s="198"/>
      <c r="DL181" s="198"/>
      <c r="DM181" s="198"/>
      <c r="DN181" s="198"/>
      <c r="DO181" s="198"/>
      <c r="DP181" s="198"/>
      <c r="DQ181" s="198"/>
      <c r="DR181" s="198"/>
      <c r="DS181" s="198"/>
      <c r="DT181" s="198"/>
      <c r="DU181" s="198"/>
      <c r="DV181" s="198"/>
      <c r="DW181" s="198"/>
      <c r="DX181" s="198"/>
      <c r="DY181" s="198"/>
      <c r="DZ181" s="198"/>
      <c r="EA181" s="198"/>
      <c r="EB181" s="198"/>
      <c r="EC181" s="198"/>
      <c r="ED181" s="198"/>
      <c r="EE181" s="198"/>
      <c r="EF181" s="198"/>
      <c r="EG181" s="198"/>
      <c r="EH181" s="198"/>
      <c r="EI181" s="198"/>
      <c r="EJ181" s="198"/>
      <c r="EK181" s="198"/>
      <c r="EL181" s="198"/>
      <c r="EM181" s="198"/>
      <c r="EN181" s="198"/>
      <c r="EO181" s="198"/>
      <c r="EP181" s="198"/>
      <c r="EQ181" s="198"/>
      <c r="ER181" s="198"/>
      <c r="ES181" s="198"/>
      <c r="ET181" s="198"/>
      <c r="EU181" s="198"/>
      <c r="EV181" s="198"/>
      <c r="EW181" s="198"/>
      <c r="EX181" s="198"/>
      <c r="EY181" s="198"/>
      <c r="EZ181" s="198"/>
      <c r="FA181" s="198"/>
      <c r="FB181" s="198"/>
      <c r="FC181" s="198"/>
      <c r="FD181" s="198"/>
      <c r="FE181" s="198"/>
      <c r="FF181" s="198"/>
      <c r="FG181" s="198"/>
      <c r="FH181" s="198"/>
      <c r="FI181" s="198"/>
      <c r="FJ181" s="198"/>
      <c r="FK181" s="198"/>
      <c r="FL181" s="198"/>
      <c r="FM181" s="198"/>
      <c r="FN181" s="198"/>
      <c r="FO181" s="198"/>
      <c r="FP181" s="198"/>
      <c r="FQ181" s="198"/>
      <c r="FR181" s="198"/>
      <c r="FS181" s="198"/>
      <c r="FT181" s="198"/>
      <c r="FU181" s="198"/>
      <c r="FV181" s="198"/>
      <c r="FW181" s="198"/>
      <c r="FX181" s="198"/>
      <c r="FY181" s="198"/>
      <c r="FZ181" s="198"/>
      <c r="GA181" s="198"/>
      <c r="GB181" s="198"/>
      <c r="GC181" s="198"/>
      <c r="GD181" s="198"/>
      <c r="GE181" s="198"/>
      <c r="GF181" s="198"/>
      <c r="GG181" s="198"/>
      <c r="GH181" s="198"/>
      <c r="GI181" s="198"/>
      <c r="GJ181" s="198"/>
      <c r="GK181" s="198"/>
      <c r="GL181" s="198"/>
      <c r="GM181" s="198"/>
      <c r="GN181" s="198"/>
      <c r="GO181" s="198"/>
      <c r="GP181" s="198"/>
      <c r="GQ181" s="198"/>
      <c r="GR181" s="198"/>
      <c r="GS181" s="198"/>
      <c r="GT181" s="198"/>
      <c r="GU181" s="198"/>
      <c r="GV181" s="198"/>
      <c r="GW181" s="198"/>
      <c r="GX181" s="198"/>
      <c r="GY181" s="198"/>
      <c r="GZ181" s="198"/>
      <c r="HA181" s="198"/>
      <c r="HB181" s="198"/>
      <c r="HC181" s="198"/>
      <c r="HD181" s="198"/>
      <c r="HE181" s="198"/>
      <c r="HF181" s="198"/>
      <c r="HG181" s="198"/>
      <c r="HH181" s="198"/>
      <c r="HI181" s="198"/>
      <c r="HJ181" s="198"/>
      <c r="HK181" s="198"/>
      <c r="HL181" s="198"/>
      <c r="HM181" s="198"/>
      <c r="HN181" s="198"/>
      <c r="HO181" s="198"/>
      <c r="HP181" s="198"/>
      <c r="HQ181" s="198"/>
      <c r="HR181" s="198"/>
      <c r="HS181" s="198"/>
      <c r="HT181" s="198"/>
      <c r="HU181" s="198"/>
      <c r="HV181" s="198"/>
      <c r="HW181" s="198"/>
      <c r="HX181" s="198"/>
      <c r="HY181" s="198"/>
      <c r="HZ181" s="198"/>
      <c r="IA181" s="198"/>
      <c r="IB181" s="198"/>
      <c r="IC181" s="198"/>
      <c r="ID181" s="198"/>
      <c r="IE181" s="198"/>
      <c r="IF181" s="198"/>
      <c r="IG181" s="198"/>
      <c r="IH181" s="198"/>
      <c r="II181" s="198"/>
      <c r="IJ181" s="198"/>
      <c r="IK181" s="198"/>
      <c r="IL181" s="198"/>
      <c r="IM181" s="198"/>
      <c r="IN181" s="198"/>
      <c r="IO181" s="198"/>
      <c r="IP181" s="198"/>
      <c r="IQ181" s="198"/>
      <c r="IR181" s="198"/>
      <c r="IS181" s="198"/>
      <c r="IT181" s="198"/>
      <c r="IU181" s="198"/>
      <c r="IV181" s="198"/>
      <c r="IW181" s="198"/>
      <c r="IX181" s="198"/>
      <c r="IY181" s="198"/>
      <c r="IZ181" s="198"/>
      <c r="JA181" s="198"/>
      <c r="JB181" s="198"/>
      <c r="JC181" s="198"/>
      <c r="JD181" s="198"/>
      <c r="JE181" s="198"/>
      <c r="JF181" s="198"/>
      <c r="JG181" s="198"/>
      <c r="JH181" s="198"/>
      <c r="JI181" s="198"/>
      <c r="JJ181" s="198"/>
      <c r="JK181" s="198"/>
      <c r="JL181" s="198"/>
      <c r="JM181" s="198"/>
      <c r="JN181" s="198"/>
      <c r="JO181" s="198"/>
      <c r="JP181" s="198"/>
      <c r="JQ181" s="198"/>
      <c r="JR181" s="198"/>
      <c r="JS181" s="198"/>
      <c r="JT181" s="198"/>
      <c r="JU181" s="198"/>
      <c r="JV181" s="198"/>
      <c r="JW181" s="198"/>
      <c r="JX181" s="198"/>
      <c r="JY181" s="198"/>
      <c r="JZ181" s="198"/>
      <c r="KA181" s="198"/>
      <c r="KB181" s="198"/>
      <c r="KC181" s="198"/>
      <c r="KD181" s="198"/>
      <c r="KE181" s="198"/>
      <c r="KF181" s="198"/>
      <c r="KG181" s="198"/>
      <c r="KH181" s="198"/>
      <c r="KI181" s="198"/>
      <c r="KJ181" s="198"/>
      <c r="KK181" s="198"/>
      <c r="KL181" s="198"/>
      <c r="KM181" s="198"/>
      <c r="KN181" s="198"/>
      <c r="KO181" s="198"/>
      <c r="KP181" s="198"/>
      <c r="KQ181" s="198"/>
      <c r="KR181" s="198"/>
      <c r="KS181" s="198"/>
      <c r="KT181" s="198"/>
      <c r="KU181" s="198"/>
      <c r="KV181" s="198"/>
      <c r="KW181" s="198"/>
      <c r="KX181" s="198"/>
      <c r="KY181" s="198"/>
      <c r="KZ181" s="198"/>
    </row>
    <row r="182" spans="2:312" x14ac:dyDescent="0.3">
      <c r="B182" s="198"/>
      <c r="C182" s="198"/>
      <c r="D182" s="198"/>
      <c r="E182" s="198"/>
      <c r="F182" s="198"/>
      <c r="G182" s="198"/>
      <c r="H182" s="198"/>
      <c r="I182" s="198"/>
      <c r="J182" s="198"/>
      <c r="K182" s="198"/>
      <c r="L182" s="198"/>
      <c r="M182" s="198"/>
      <c r="N182" s="198"/>
      <c r="O182" s="198"/>
      <c r="P182" s="198"/>
      <c r="Q182" s="202"/>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c r="CW182" s="198"/>
      <c r="CX182" s="198"/>
      <c r="CY182" s="198"/>
      <c r="CZ182" s="198"/>
      <c r="DA182" s="198"/>
      <c r="DB182" s="198"/>
      <c r="DC182" s="198"/>
      <c r="DD182" s="198"/>
      <c r="DE182" s="198"/>
      <c r="DF182" s="198"/>
      <c r="DG182" s="198"/>
      <c r="DH182" s="198"/>
      <c r="DI182" s="198"/>
      <c r="DJ182" s="198"/>
      <c r="DK182" s="198"/>
      <c r="DL182" s="198"/>
      <c r="DM182" s="198"/>
      <c r="DN182" s="198"/>
      <c r="DO182" s="198"/>
      <c r="DP182" s="198"/>
      <c r="DQ182" s="198"/>
      <c r="DR182" s="198"/>
      <c r="DS182" s="198"/>
      <c r="DT182" s="198"/>
      <c r="DU182" s="198"/>
      <c r="DV182" s="198"/>
      <c r="DW182" s="198"/>
      <c r="DX182" s="198"/>
      <c r="DY182" s="198"/>
      <c r="DZ182" s="198"/>
      <c r="EA182" s="198"/>
      <c r="EB182" s="198"/>
      <c r="EC182" s="198"/>
      <c r="ED182" s="198"/>
      <c r="EE182" s="198"/>
      <c r="EF182" s="198"/>
      <c r="EG182" s="198"/>
      <c r="EH182" s="198"/>
      <c r="EI182" s="198"/>
      <c r="EJ182" s="198"/>
      <c r="EK182" s="198"/>
      <c r="EL182" s="198"/>
      <c r="EM182" s="198"/>
      <c r="EN182" s="198"/>
      <c r="EO182" s="198"/>
      <c r="EP182" s="198"/>
      <c r="EQ182" s="198"/>
      <c r="ER182" s="198"/>
      <c r="ES182" s="198"/>
      <c r="ET182" s="198"/>
      <c r="EU182" s="198"/>
      <c r="EV182" s="198"/>
      <c r="EW182" s="198"/>
      <c r="EX182" s="198"/>
      <c r="EY182" s="198"/>
      <c r="EZ182" s="198"/>
      <c r="FA182" s="198"/>
      <c r="FB182" s="198"/>
      <c r="FC182" s="198"/>
      <c r="FD182" s="198"/>
      <c r="FE182" s="198"/>
      <c r="FF182" s="198"/>
      <c r="FG182" s="198"/>
      <c r="FH182" s="198"/>
      <c r="FI182" s="198"/>
      <c r="FJ182" s="198"/>
      <c r="FK182" s="198"/>
      <c r="FL182" s="198"/>
      <c r="FM182" s="198"/>
      <c r="FN182" s="198"/>
      <c r="FO182" s="198"/>
      <c r="FP182" s="198"/>
      <c r="FQ182" s="198"/>
      <c r="FR182" s="198"/>
      <c r="FS182" s="198"/>
      <c r="FT182" s="198"/>
      <c r="FU182" s="198"/>
      <c r="FV182" s="198"/>
      <c r="FW182" s="198"/>
      <c r="FX182" s="198"/>
      <c r="FY182" s="198"/>
      <c r="FZ182" s="198"/>
      <c r="GA182" s="198"/>
      <c r="GB182" s="198"/>
      <c r="GC182" s="198"/>
      <c r="GD182" s="198"/>
      <c r="GE182" s="198"/>
      <c r="GF182" s="198"/>
      <c r="GG182" s="198"/>
      <c r="GH182" s="198"/>
      <c r="GI182" s="198"/>
      <c r="GJ182" s="198"/>
      <c r="GK182" s="198"/>
      <c r="GL182" s="198"/>
      <c r="GM182" s="198"/>
      <c r="GN182" s="198"/>
      <c r="GO182" s="198"/>
      <c r="GP182" s="198"/>
      <c r="GQ182" s="198"/>
      <c r="GR182" s="198"/>
      <c r="GS182" s="198"/>
      <c r="GT182" s="198"/>
      <c r="GU182" s="198"/>
      <c r="GV182" s="198"/>
      <c r="GW182" s="198"/>
      <c r="GX182" s="198"/>
      <c r="GY182" s="198"/>
      <c r="GZ182" s="198"/>
      <c r="HA182" s="198"/>
      <c r="HB182" s="198"/>
      <c r="HC182" s="198"/>
      <c r="HD182" s="198"/>
      <c r="HE182" s="198"/>
      <c r="HF182" s="198"/>
      <c r="HG182" s="198"/>
      <c r="HH182" s="198"/>
      <c r="HI182" s="198"/>
      <c r="HJ182" s="198"/>
      <c r="HK182" s="198"/>
      <c r="HL182" s="198"/>
      <c r="HM182" s="198"/>
      <c r="HN182" s="198"/>
      <c r="HO182" s="198"/>
      <c r="HP182" s="198"/>
      <c r="HQ182" s="198"/>
      <c r="HR182" s="198"/>
      <c r="HS182" s="198"/>
      <c r="HT182" s="198"/>
      <c r="HU182" s="198"/>
      <c r="HV182" s="198"/>
      <c r="HW182" s="198"/>
      <c r="HX182" s="198"/>
      <c r="HY182" s="198"/>
      <c r="HZ182" s="198"/>
      <c r="IA182" s="198"/>
      <c r="IB182" s="198"/>
      <c r="IC182" s="198"/>
      <c r="ID182" s="198"/>
      <c r="IE182" s="198"/>
      <c r="IF182" s="198"/>
      <c r="IG182" s="198"/>
      <c r="IH182" s="198"/>
      <c r="II182" s="198"/>
      <c r="IJ182" s="198"/>
      <c r="IK182" s="198"/>
      <c r="IL182" s="198"/>
      <c r="IM182" s="198"/>
      <c r="IN182" s="198"/>
      <c r="IO182" s="198"/>
      <c r="IP182" s="198"/>
      <c r="IQ182" s="198"/>
      <c r="IR182" s="198"/>
      <c r="IS182" s="198"/>
      <c r="IT182" s="198"/>
      <c r="IU182" s="198"/>
      <c r="IV182" s="198"/>
      <c r="IW182" s="198"/>
      <c r="IX182" s="198"/>
      <c r="IY182" s="198"/>
      <c r="IZ182" s="198"/>
      <c r="JA182" s="198"/>
      <c r="JB182" s="198"/>
      <c r="JC182" s="198"/>
      <c r="JD182" s="198"/>
      <c r="JE182" s="198"/>
      <c r="JF182" s="198"/>
      <c r="JG182" s="198"/>
      <c r="JH182" s="198"/>
      <c r="JI182" s="198"/>
      <c r="JJ182" s="198"/>
      <c r="JK182" s="198"/>
      <c r="JL182" s="198"/>
      <c r="JM182" s="198"/>
      <c r="JN182" s="198"/>
      <c r="JO182" s="198"/>
      <c r="JP182" s="198"/>
      <c r="JQ182" s="198"/>
      <c r="JR182" s="198"/>
      <c r="JS182" s="198"/>
      <c r="JT182" s="198"/>
      <c r="JU182" s="198"/>
      <c r="JV182" s="198"/>
      <c r="JW182" s="198"/>
      <c r="JX182" s="198"/>
      <c r="JY182" s="198"/>
      <c r="JZ182" s="198"/>
      <c r="KA182" s="198"/>
      <c r="KB182" s="198"/>
      <c r="KC182" s="198"/>
      <c r="KD182" s="198"/>
      <c r="KE182" s="198"/>
      <c r="KF182" s="198"/>
      <c r="KG182" s="198"/>
      <c r="KH182" s="198"/>
      <c r="KI182" s="198"/>
      <c r="KJ182" s="198"/>
      <c r="KK182" s="198"/>
      <c r="KL182" s="198"/>
      <c r="KM182" s="198"/>
      <c r="KN182" s="198"/>
      <c r="KO182" s="198"/>
      <c r="KP182" s="198"/>
      <c r="KQ182" s="198"/>
      <c r="KR182" s="198"/>
      <c r="KS182" s="198"/>
      <c r="KT182" s="198"/>
      <c r="KU182" s="198"/>
      <c r="KV182" s="198"/>
      <c r="KW182" s="198"/>
      <c r="KX182" s="198"/>
      <c r="KY182" s="198"/>
      <c r="KZ182" s="198"/>
    </row>
    <row r="183" spans="2:312" x14ac:dyDescent="0.3">
      <c r="B183" s="198"/>
      <c r="C183" s="198"/>
      <c r="D183" s="198"/>
      <c r="E183" s="198"/>
      <c r="F183" s="198"/>
      <c r="G183" s="198"/>
      <c r="H183" s="198"/>
      <c r="I183" s="198"/>
      <c r="J183" s="198"/>
      <c r="K183" s="198"/>
      <c r="L183" s="198"/>
      <c r="M183" s="198"/>
      <c r="N183" s="198"/>
      <c r="O183" s="198"/>
      <c r="P183" s="198"/>
      <c r="Q183" s="202"/>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198"/>
      <c r="DB183" s="198"/>
      <c r="DC183" s="198"/>
      <c r="DD183" s="198"/>
      <c r="DE183" s="198"/>
      <c r="DF183" s="198"/>
      <c r="DG183" s="198"/>
      <c r="DH183" s="198"/>
      <c r="DI183" s="198"/>
      <c r="DJ183" s="198"/>
      <c r="DK183" s="198"/>
      <c r="DL183" s="198"/>
      <c r="DM183" s="198"/>
      <c r="DN183" s="198"/>
      <c r="DO183" s="198"/>
      <c r="DP183" s="198"/>
      <c r="DQ183" s="198"/>
      <c r="DR183" s="198"/>
      <c r="DS183" s="198"/>
      <c r="DT183" s="198"/>
      <c r="DU183" s="198"/>
      <c r="DV183" s="198"/>
      <c r="DW183" s="198"/>
      <c r="DX183" s="198"/>
      <c r="DY183" s="198"/>
      <c r="DZ183" s="198"/>
      <c r="EA183" s="198"/>
      <c r="EB183" s="198"/>
      <c r="EC183" s="198"/>
      <c r="ED183" s="198"/>
      <c r="EE183" s="198"/>
      <c r="EF183" s="198"/>
      <c r="EG183" s="198"/>
      <c r="EH183" s="198"/>
      <c r="EI183" s="198"/>
      <c r="EJ183" s="198"/>
      <c r="EK183" s="198"/>
      <c r="EL183" s="198"/>
      <c r="EM183" s="198"/>
      <c r="EN183" s="198"/>
      <c r="EO183" s="198"/>
      <c r="EP183" s="198"/>
      <c r="EQ183" s="198"/>
      <c r="ER183" s="198"/>
      <c r="ES183" s="198"/>
      <c r="ET183" s="198"/>
      <c r="EU183" s="198"/>
      <c r="EV183" s="198"/>
      <c r="EW183" s="198"/>
      <c r="EX183" s="198"/>
      <c r="EY183" s="198"/>
      <c r="EZ183" s="198"/>
      <c r="FA183" s="198"/>
      <c r="FB183" s="198"/>
      <c r="FC183" s="198"/>
      <c r="FD183" s="198"/>
      <c r="FE183" s="198"/>
      <c r="FF183" s="198"/>
      <c r="FG183" s="198"/>
      <c r="FH183" s="198"/>
      <c r="FI183" s="198"/>
      <c r="FJ183" s="198"/>
      <c r="FK183" s="198"/>
      <c r="FL183" s="198"/>
      <c r="FM183" s="198"/>
      <c r="FN183" s="198"/>
      <c r="FO183" s="198"/>
      <c r="FP183" s="198"/>
      <c r="FQ183" s="198"/>
      <c r="FR183" s="198"/>
      <c r="FS183" s="198"/>
      <c r="FT183" s="198"/>
      <c r="FU183" s="198"/>
      <c r="FV183" s="198"/>
      <c r="FW183" s="198"/>
      <c r="FX183" s="198"/>
      <c r="FY183" s="198"/>
      <c r="FZ183" s="198"/>
      <c r="GA183" s="198"/>
      <c r="GB183" s="198"/>
      <c r="GC183" s="198"/>
      <c r="GD183" s="198"/>
      <c r="GE183" s="198"/>
      <c r="GF183" s="198"/>
      <c r="GG183" s="198"/>
      <c r="GH183" s="198"/>
      <c r="GI183" s="198"/>
      <c r="GJ183" s="198"/>
      <c r="GK183" s="198"/>
      <c r="GL183" s="198"/>
      <c r="GM183" s="198"/>
      <c r="GN183" s="198"/>
      <c r="GO183" s="198"/>
      <c r="GP183" s="198"/>
      <c r="GQ183" s="198"/>
      <c r="GR183" s="198"/>
      <c r="GS183" s="198"/>
      <c r="GT183" s="198"/>
      <c r="GU183" s="198"/>
      <c r="GV183" s="198"/>
      <c r="GW183" s="198"/>
      <c r="GX183" s="198"/>
      <c r="GY183" s="198"/>
      <c r="GZ183" s="198"/>
      <c r="HA183" s="198"/>
      <c r="HB183" s="198"/>
      <c r="HC183" s="198"/>
      <c r="HD183" s="198"/>
      <c r="HE183" s="198"/>
      <c r="HF183" s="198"/>
      <c r="HG183" s="198"/>
      <c r="HH183" s="198"/>
      <c r="HI183" s="198"/>
      <c r="HJ183" s="198"/>
      <c r="HK183" s="198"/>
      <c r="HL183" s="198"/>
      <c r="HM183" s="198"/>
      <c r="HN183" s="198"/>
      <c r="HO183" s="198"/>
      <c r="HP183" s="198"/>
      <c r="HQ183" s="198"/>
      <c r="HR183" s="198"/>
      <c r="HS183" s="198"/>
      <c r="HT183" s="198"/>
      <c r="HU183" s="198"/>
      <c r="HV183" s="198"/>
      <c r="HW183" s="198"/>
      <c r="HX183" s="198"/>
      <c r="HY183" s="198"/>
      <c r="HZ183" s="198"/>
      <c r="IA183" s="198"/>
      <c r="IB183" s="198"/>
      <c r="IC183" s="198"/>
      <c r="ID183" s="198"/>
      <c r="IE183" s="198"/>
      <c r="IF183" s="198"/>
      <c r="IG183" s="198"/>
      <c r="IH183" s="198"/>
      <c r="II183" s="198"/>
      <c r="IJ183" s="198"/>
      <c r="IK183" s="198"/>
      <c r="IL183" s="198"/>
      <c r="IM183" s="198"/>
      <c r="IN183" s="198"/>
      <c r="IO183" s="198"/>
      <c r="IP183" s="198"/>
      <c r="IQ183" s="198"/>
      <c r="IR183" s="198"/>
      <c r="IS183" s="198"/>
      <c r="IT183" s="198"/>
      <c r="IU183" s="198"/>
      <c r="IV183" s="198"/>
      <c r="IW183" s="198"/>
      <c r="IX183" s="198"/>
      <c r="IY183" s="198"/>
      <c r="IZ183" s="198"/>
      <c r="JA183" s="198"/>
      <c r="JB183" s="198"/>
      <c r="JC183" s="198"/>
      <c r="JD183" s="198"/>
      <c r="JE183" s="198"/>
      <c r="JF183" s="198"/>
      <c r="JG183" s="198"/>
      <c r="JH183" s="198"/>
      <c r="JI183" s="198"/>
      <c r="JJ183" s="198"/>
      <c r="JK183" s="198"/>
      <c r="JL183" s="198"/>
      <c r="JM183" s="198"/>
      <c r="JN183" s="198"/>
      <c r="JO183" s="198"/>
      <c r="JP183" s="198"/>
      <c r="JQ183" s="198"/>
      <c r="JR183" s="198"/>
      <c r="JS183" s="198"/>
      <c r="JT183" s="198"/>
      <c r="JU183" s="198"/>
      <c r="JV183" s="198"/>
      <c r="JW183" s="198"/>
      <c r="JX183" s="198"/>
      <c r="JY183" s="198"/>
      <c r="JZ183" s="198"/>
      <c r="KA183" s="198"/>
      <c r="KB183" s="198"/>
      <c r="KC183" s="198"/>
      <c r="KD183" s="198"/>
      <c r="KE183" s="198"/>
      <c r="KF183" s="198"/>
      <c r="KG183" s="198"/>
      <c r="KH183" s="198"/>
      <c r="KI183" s="198"/>
      <c r="KJ183" s="198"/>
      <c r="KK183" s="198"/>
      <c r="KL183" s="198"/>
      <c r="KM183" s="198"/>
      <c r="KN183" s="198"/>
      <c r="KO183" s="198"/>
      <c r="KP183" s="198"/>
      <c r="KQ183" s="198"/>
      <c r="KR183" s="198"/>
      <c r="KS183" s="198"/>
      <c r="KT183" s="198"/>
      <c r="KU183" s="198"/>
      <c r="KV183" s="198"/>
      <c r="KW183" s="198"/>
      <c r="KX183" s="198"/>
      <c r="KY183" s="198"/>
      <c r="KZ183" s="198"/>
    </row>
    <row r="184" spans="2:312" x14ac:dyDescent="0.3">
      <c r="B184" s="198"/>
      <c r="C184" s="198"/>
      <c r="D184" s="198"/>
      <c r="E184" s="198"/>
      <c r="F184" s="198"/>
      <c r="G184" s="198"/>
      <c r="H184" s="198"/>
      <c r="I184" s="198"/>
      <c r="J184" s="198"/>
      <c r="K184" s="198"/>
      <c r="L184" s="198"/>
      <c r="M184" s="198"/>
      <c r="N184" s="198"/>
      <c r="O184" s="198"/>
      <c r="P184" s="198"/>
      <c r="Q184" s="202"/>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c r="CW184" s="198"/>
      <c r="CX184" s="198"/>
      <c r="CY184" s="198"/>
      <c r="CZ184" s="198"/>
      <c r="DA184" s="198"/>
      <c r="DB184" s="198"/>
      <c r="DC184" s="198"/>
      <c r="DD184" s="198"/>
      <c r="DE184" s="198"/>
      <c r="DF184" s="198"/>
      <c r="DG184" s="198"/>
      <c r="DH184" s="198"/>
      <c r="DI184" s="198"/>
      <c r="DJ184" s="198"/>
      <c r="DK184" s="198"/>
      <c r="DL184" s="198"/>
      <c r="DM184" s="198"/>
      <c r="DN184" s="198"/>
      <c r="DO184" s="198"/>
      <c r="DP184" s="198"/>
      <c r="DQ184" s="198"/>
      <c r="DR184" s="198"/>
      <c r="DS184" s="198"/>
      <c r="DT184" s="198"/>
      <c r="DU184" s="198"/>
      <c r="DV184" s="198"/>
      <c r="DW184" s="198"/>
      <c r="DX184" s="198"/>
      <c r="DY184" s="198"/>
      <c r="DZ184" s="198"/>
      <c r="EA184" s="198"/>
      <c r="EB184" s="198"/>
      <c r="EC184" s="198"/>
      <c r="ED184" s="198"/>
      <c r="EE184" s="198"/>
      <c r="EF184" s="198"/>
      <c r="EG184" s="198"/>
      <c r="EH184" s="198"/>
      <c r="EI184" s="198"/>
      <c r="EJ184" s="198"/>
      <c r="EK184" s="198"/>
      <c r="EL184" s="198"/>
      <c r="EM184" s="198"/>
      <c r="EN184" s="198"/>
      <c r="EO184" s="198"/>
      <c r="EP184" s="198"/>
      <c r="EQ184" s="198"/>
      <c r="ER184" s="198"/>
      <c r="ES184" s="198"/>
      <c r="ET184" s="198"/>
      <c r="EU184" s="198"/>
      <c r="EV184" s="198"/>
      <c r="EW184" s="198"/>
      <c r="EX184" s="198"/>
      <c r="EY184" s="198"/>
      <c r="EZ184" s="198"/>
      <c r="FA184" s="198"/>
      <c r="FB184" s="198"/>
      <c r="FC184" s="198"/>
      <c r="FD184" s="198"/>
      <c r="FE184" s="198"/>
      <c r="FF184" s="198"/>
      <c r="FG184" s="198"/>
      <c r="FH184" s="198"/>
      <c r="FI184" s="198"/>
      <c r="FJ184" s="198"/>
      <c r="FK184" s="198"/>
      <c r="FL184" s="198"/>
      <c r="FM184" s="198"/>
      <c r="FN184" s="198"/>
      <c r="FO184" s="198"/>
      <c r="FP184" s="198"/>
      <c r="FQ184" s="198"/>
      <c r="FR184" s="198"/>
      <c r="FS184" s="198"/>
      <c r="FT184" s="198"/>
      <c r="FU184" s="198"/>
      <c r="FV184" s="198"/>
      <c r="FW184" s="198"/>
      <c r="FX184" s="198"/>
      <c r="FY184" s="198"/>
      <c r="FZ184" s="198"/>
      <c r="GA184" s="198"/>
      <c r="GB184" s="198"/>
      <c r="GC184" s="198"/>
      <c r="GD184" s="198"/>
      <c r="GE184" s="198"/>
      <c r="GF184" s="198"/>
      <c r="GG184" s="198"/>
      <c r="GH184" s="198"/>
      <c r="GI184" s="198"/>
      <c r="GJ184" s="198"/>
      <c r="GK184" s="198"/>
      <c r="GL184" s="198"/>
      <c r="GM184" s="198"/>
      <c r="GN184" s="198"/>
      <c r="GO184" s="198"/>
      <c r="GP184" s="198"/>
      <c r="GQ184" s="198"/>
      <c r="GR184" s="198"/>
      <c r="GS184" s="198"/>
      <c r="GT184" s="198"/>
      <c r="GU184" s="198"/>
      <c r="GV184" s="198"/>
      <c r="GW184" s="198"/>
      <c r="GX184" s="198"/>
      <c r="GY184" s="198"/>
      <c r="GZ184" s="198"/>
      <c r="HA184" s="198"/>
      <c r="HB184" s="198"/>
      <c r="HC184" s="198"/>
      <c r="HD184" s="198"/>
      <c r="HE184" s="198"/>
      <c r="HF184" s="198"/>
      <c r="HG184" s="198"/>
      <c r="HH184" s="198"/>
      <c r="HI184" s="198"/>
      <c r="HJ184" s="198"/>
      <c r="HK184" s="198"/>
      <c r="HL184" s="198"/>
      <c r="HM184" s="198"/>
      <c r="HN184" s="198"/>
      <c r="HO184" s="198"/>
      <c r="HP184" s="198"/>
      <c r="HQ184" s="198"/>
      <c r="HR184" s="198"/>
      <c r="HS184" s="198"/>
      <c r="HT184" s="198"/>
      <c r="HU184" s="198"/>
      <c r="HV184" s="198"/>
      <c r="HW184" s="198"/>
      <c r="HX184" s="198"/>
      <c r="HY184" s="198"/>
      <c r="HZ184" s="198"/>
      <c r="IA184" s="198"/>
      <c r="IB184" s="198"/>
      <c r="IC184" s="198"/>
      <c r="ID184" s="198"/>
      <c r="IE184" s="198"/>
      <c r="IF184" s="198"/>
      <c r="IG184" s="198"/>
      <c r="IH184" s="198"/>
      <c r="II184" s="198"/>
      <c r="IJ184" s="198"/>
      <c r="IK184" s="198"/>
      <c r="IL184" s="198"/>
      <c r="IM184" s="198"/>
      <c r="IN184" s="198"/>
      <c r="IO184" s="198"/>
      <c r="IP184" s="198"/>
      <c r="IQ184" s="198"/>
      <c r="IR184" s="198"/>
      <c r="IS184" s="198"/>
      <c r="IT184" s="198"/>
      <c r="IU184" s="198"/>
      <c r="IV184" s="198"/>
      <c r="IW184" s="198"/>
      <c r="IX184" s="198"/>
      <c r="IY184" s="198"/>
      <c r="IZ184" s="198"/>
      <c r="JA184" s="198"/>
      <c r="JB184" s="198"/>
      <c r="JC184" s="198"/>
      <c r="JD184" s="198"/>
      <c r="JE184" s="198"/>
      <c r="JF184" s="198"/>
      <c r="JG184" s="198"/>
      <c r="JH184" s="198"/>
      <c r="JI184" s="198"/>
      <c r="JJ184" s="198"/>
      <c r="JK184" s="198"/>
      <c r="JL184" s="198"/>
      <c r="JM184" s="198"/>
      <c r="JN184" s="198"/>
      <c r="JO184" s="198"/>
      <c r="JP184" s="198"/>
      <c r="JQ184" s="198"/>
      <c r="JR184" s="198"/>
      <c r="JS184" s="198"/>
      <c r="JT184" s="198"/>
      <c r="JU184" s="198"/>
      <c r="JV184" s="198"/>
      <c r="JW184" s="198"/>
      <c r="JX184" s="198"/>
      <c r="JY184" s="198"/>
      <c r="JZ184" s="198"/>
      <c r="KA184" s="198"/>
      <c r="KB184" s="198"/>
      <c r="KC184" s="198"/>
      <c r="KD184" s="198"/>
      <c r="KE184" s="198"/>
      <c r="KF184" s="198"/>
      <c r="KG184" s="198"/>
      <c r="KH184" s="198"/>
      <c r="KI184" s="198"/>
      <c r="KJ184" s="198"/>
      <c r="KK184" s="198"/>
      <c r="KL184" s="198"/>
      <c r="KM184" s="198"/>
      <c r="KN184" s="198"/>
      <c r="KO184" s="198"/>
      <c r="KP184" s="198"/>
      <c r="KQ184" s="198"/>
      <c r="KR184" s="198"/>
      <c r="KS184" s="198"/>
      <c r="KT184" s="198"/>
      <c r="KU184" s="198"/>
      <c r="KV184" s="198"/>
      <c r="KW184" s="198"/>
      <c r="KX184" s="198"/>
      <c r="KY184" s="198"/>
      <c r="KZ184" s="198"/>
    </row>
    <row r="185" spans="2:312" x14ac:dyDescent="0.3">
      <c r="B185" s="198"/>
      <c r="C185" s="198"/>
      <c r="D185" s="198"/>
      <c r="E185" s="198"/>
      <c r="F185" s="198"/>
      <c r="G185" s="198"/>
      <c r="H185" s="198"/>
      <c r="I185" s="198"/>
      <c r="J185" s="198"/>
      <c r="K185" s="198"/>
      <c r="L185" s="198"/>
      <c r="M185" s="198"/>
      <c r="N185" s="198"/>
      <c r="O185" s="198"/>
      <c r="P185" s="198"/>
      <c r="Q185" s="202"/>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c r="DH185" s="198"/>
      <c r="DI185" s="198"/>
      <c r="DJ185" s="198"/>
      <c r="DK185" s="198"/>
      <c r="DL185" s="198"/>
      <c r="DM185" s="198"/>
      <c r="DN185" s="198"/>
      <c r="DO185" s="198"/>
      <c r="DP185" s="198"/>
      <c r="DQ185" s="198"/>
      <c r="DR185" s="198"/>
      <c r="DS185" s="198"/>
      <c r="DT185" s="198"/>
      <c r="DU185" s="198"/>
      <c r="DV185" s="198"/>
      <c r="DW185" s="198"/>
      <c r="DX185" s="198"/>
      <c r="DY185" s="198"/>
      <c r="DZ185" s="198"/>
      <c r="EA185" s="198"/>
      <c r="EB185" s="198"/>
      <c r="EC185" s="198"/>
      <c r="ED185" s="198"/>
      <c r="EE185" s="198"/>
      <c r="EF185" s="198"/>
      <c r="EG185" s="198"/>
      <c r="EH185" s="198"/>
      <c r="EI185" s="198"/>
      <c r="EJ185" s="198"/>
      <c r="EK185" s="198"/>
      <c r="EL185" s="198"/>
      <c r="EM185" s="198"/>
      <c r="EN185" s="198"/>
      <c r="EO185" s="198"/>
      <c r="EP185" s="198"/>
      <c r="EQ185" s="198"/>
      <c r="ER185" s="198"/>
      <c r="ES185" s="198"/>
      <c r="ET185" s="198"/>
      <c r="EU185" s="198"/>
      <c r="EV185" s="198"/>
      <c r="EW185" s="198"/>
      <c r="EX185" s="198"/>
      <c r="EY185" s="198"/>
      <c r="EZ185" s="198"/>
      <c r="FA185" s="198"/>
      <c r="FB185" s="198"/>
      <c r="FC185" s="198"/>
      <c r="FD185" s="198"/>
      <c r="FE185" s="198"/>
      <c r="FF185" s="198"/>
      <c r="FG185" s="198"/>
      <c r="FH185" s="198"/>
      <c r="FI185" s="198"/>
      <c r="FJ185" s="198"/>
      <c r="FK185" s="198"/>
      <c r="FL185" s="198"/>
      <c r="FM185" s="198"/>
      <c r="FN185" s="198"/>
      <c r="FO185" s="198"/>
      <c r="FP185" s="198"/>
      <c r="FQ185" s="198"/>
      <c r="FR185" s="198"/>
      <c r="FS185" s="198"/>
      <c r="FT185" s="198"/>
      <c r="FU185" s="198"/>
      <c r="FV185" s="198"/>
      <c r="FW185" s="198"/>
      <c r="FX185" s="198"/>
      <c r="FY185" s="198"/>
      <c r="FZ185" s="198"/>
      <c r="GA185" s="198"/>
      <c r="GB185" s="198"/>
      <c r="GC185" s="198"/>
      <c r="GD185" s="198"/>
      <c r="GE185" s="198"/>
      <c r="GF185" s="198"/>
      <c r="GG185" s="198"/>
      <c r="GH185" s="198"/>
      <c r="GI185" s="198"/>
      <c r="GJ185" s="198"/>
      <c r="GK185" s="198"/>
      <c r="GL185" s="198"/>
      <c r="GM185" s="198"/>
      <c r="GN185" s="198"/>
      <c r="GO185" s="198"/>
      <c r="GP185" s="198"/>
      <c r="GQ185" s="198"/>
      <c r="GR185" s="198"/>
      <c r="GS185" s="198"/>
      <c r="GT185" s="198"/>
      <c r="GU185" s="198"/>
      <c r="GV185" s="198"/>
      <c r="GW185" s="198"/>
      <c r="GX185" s="198"/>
      <c r="GY185" s="198"/>
      <c r="GZ185" s="198"/>
      <c r="HA185" s="198"/>
      <c r="HB185" s="198"/>
      <c r="HC185" s="198"/>
      <c r="HD185" s="198"/>
      <c r="HE185" s="198"/>
      <c r="HF185" s="198"/>
      <c r="HG185" s="198"/>
      <c r="HH185" s="198"/>
      <c r="HI185" s="198"/>
      <c r="HJ185" s="198"/>
      <c r="HK185" s="198"/>
      <c r="HL185" s="198"/>
      <c r="HM185" s="198"/>
      <c r="HN185" s="198"/>
      <c r="HO185" s="198"/>
      <c r="HP185" s="198"/>
      <c r="HQ185" s="198"/>
      <c r="HR185" s="198"/>
      <c r="HS185" s="198"/>
      <c r="HT185" s="198"/>
      <c r="HU185" s="198"/>
      <c r="HV185" s="198"/>
      <c r="HW185" s="198"/>
      <c r="HX185" s="198"/>
      <c r="HY185" s="198"/>
      <c r="HZ185" s="198"/>
      <c r="IA185" s="198"/>
      <c r="IB185" s="198"/>
      <c r="IC185" s="198"/>
      <c r="ID185" s="198"/>
      <c r="IE185" s="198"/>
      <c r="IF185" s="198"/>
      <c r="IG185" s="198"/>
      <c r="IH185" s="198"/>
      <c r="II185" s="198"/>
      <c r="IJ185" s="198"/>
      <c r="IK185" s="198"/>
      <c r="IL185" s="198"/>
      <c r="IM185" s="198"/>
      <c r="IN185" s="198"/>
      <c r="IO185" s="198"/>
      <c r="IP185" s="198"/>
      <c r="IQ185" s="198"/>
      <c r="IR185" s="198"/>
      <c r="IS185" s="198"/>
      <c r="IT185" s="198"/>
      <c r="IU185" s="198"/>
      <c r="IV185" s="198"/>
      <c r="IW185" s="198"/>
      <c r="IX185" s="198"/>
      <c r="IY185" s="198"/>
      <c r="IZ185" s="198"/>
      <c r="JA185" s="198"/>
      <c r="JB185" s="198"/>
      <c r="JC185" s="198"/>
      <c r="JD185" s="198"/>
      <c r="JE185" s="198"/>
      <c r="JF185" s="198"/>
      <c r="JG185" s="198"/>
      <c r="JH185" s="198"/>
      <c r="JI185" s="198"/>
      <c r="JJ185" s="198"/>
      <c r="JK185" s="198"/>
      <c r="JL185" s="198"/>
      <c r="JM185" s="198"/>
      <c r="JN185" s="198"/>
      <c r="JO185" s="198"/>
      <c r="JP185" s="198"/>
      <c r="JQ185" s="198"/>
      <c r="JR185" s="198"/>
      <c r="JS185" s="198"/>
      <c r="JT185" s="198"/>
      <c r="JU185" s="198"/>
      <c r="JV185" s="198"/>
      <c r="JW185" s="198"/>
      <c r="JX185" s="198"/>
      <c r="JY185" s="198"/>
      <c r="JZ185" s="198"/>
      <c r="KA185" s="198"/>
      <c r="KB185" s="198"/>
      <c r="KC185" s="198"/>
      <c r="KD185" s="198"/>
      <c r="KE185" s="198"/>
      <c r="KF185" s="198"/>
      <c r="KG185" s="198"/>
      <c r="KH185" s="198"/>
      <c r="KI185" s="198"/>
      <c r="KJ185" s="198"/>
      <c r="KK185" s="198"/>
      <c r="KL185" s="198"/>
      <c r="KM185" s="198"/>
      <c r="KN185" s="198"/>
      <c r="KO185" s="198"/>
      <c r="KP185" s="198"/>
      <c r="KQ185" s="198"/>
      <c r="KR185" s="198"/>
      <c r="KS185" s="198"/>
      <c r="KT185" s="198"/>
      <c r="KU185" s="198"/>
      <c r="KV185" s="198"/>
      <c r="KW185" s="198"/>
      <c r="KX185" s="198"/>
      <c r="KY185" s="198"/>
      <c r="KZ185" s="198"/>
    </row>
    <row r="186" spans="2:312" x14ac:dyDescent="0.3">
      <c r="B186" s="198"/>
      <c r="C186" s="198"/>
      <c r="D186" s="198"/>
      <c r="E186" s="198"/>
      <c r="F186" s="198"/>
      <c r="G186" s="198"/>
      <c r="H186" s="198"/>
      <c r="I186" s="198"/>
      <c r="J186" s="198"/>
      <c r="K186" s="198"/>
      <c r="L186" s="198"/>
      <c r="M186" s="198"/>
      <c r="N186" s="198"/>
      <c r="O186" s="198"/>
      <c r="P186" s="198"/>
      <c r="Q186" s="202"/>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198"/>
      <c r="DH186" s="198"/>
      <c r="DI186" s="198"/>
      <c r="DJ186" s="198"/>
      <c r="DK186" s="198"/>
      <c r="DL186" s="198"/>
      <c r="DM186" s="198"/>
      <c r="DN186" s="198"/>
      <c r="DO186" s="198"/>
      <c r="DP186" s="198"/>
      <c r="DQ186" s="198"/>
      <c r="DR186" s="198"/>
      <c r="DS186" s="198"/>
      <c r="DT186" s="198"/>
      <c r="DU186" s="198"/>
      <c r="DV186" s="198"/>
      <c r="DW186" s="198"/>
      <c r="DX186" s="198"/>
      <c r="DY186" s="198"/>
      <c r="DZ186" s="198"/>
      <c r="EA186" s="198"/>
      <c r="EB186" s="198"/>
      <c r="EC186" s="198"/>
      <c r="ED186" s="198"/>
      <c r="EE186" s="198"/>
      <c r="EF186" s="198"/>
      <c r="EG186" s="198"/>
      <c r="EH186" s="198"/>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c r="FF186" s="198"/>
      <c r="FG186" s="198"/>
      <c r="FH186" s="198"/>
      <c r="FI186" s="198"/>
      <c r="FJ186" s="198"/>
      <c r="FK186" s="198"/>
      <c r="FL186" s="198"/>
      <c r="FM186" s="198"/>
      <c r="FN186" s="198"/>
      <c r="FO186" s="198"/>
      <c r="FP186" s="198"/>
      <c r="FQ186" s="198"/>
      <c r="FR186" s="198"/>
      <c r="FS186" s="198"/>
      <c r="FT186" s="198"/>
      <c r="FU186" s="198"/>
      <c r="FV186" s="198"/>
      <c r="FW186" s="198"/>
      <c r="FX186" s="198"/>
      <c r="FY186" s="198"/>
      <c r="FZ186" s="198"/>
      <c r="GA186" s="198"/>
      <c r="GB186" s="198"/>
      <c r="GC186" s="198"/>
      <c r="GD186" s="198"/>
      <c r="GE186" s="198"/>
      <c r="GF186" s="198"/>
      <c r="GG186" s="198"/>
      <c r="GH186" s="198"/>
      <c r="GI186" s="198"/>
      <c r="GJ186" s="198"/>
      <c r="GK186" s="198"/>
      <c r="GL186" s="198"/>
      <c r="GM186" s="198"/>
      <c r="GN186" s="198"/>
      <c r="GO186" s="198"/>
      <c r="GP186" s="198"/>
      <c r="GQ186" s="198"/>
      <c r="GR186" s="198"/>
      <c r="GS186" s="198"/>
      <c r="GT186" s="198"/>
      <c r="GU186" s="198"/>
      <c r="GV186" s="198"/>
      <c r="GW186" s="198"/>
      <c r="GX186" s="198"/>
      <c r="GY186" s="198"/>
      <c r="GZ186" s="198"/>
      <c r="HA186" s="198"/>
      <c r="HB186" s="198"/>
      <c r="HC186" s="198"/>
      <c r="HD186" s="198"/>
      <c r="HE186" s="198"/>
      <c r="HF186" s="198"/>
      <c r="HG186" s="198"/>
      <c r="HH186" s="198"/>
      <c r="HI186" s="198"/>
      <c r="HJ186" s="198"/>
      <c r="HK186" s="198"/>
      <c r="HL186" s="198"/>
      <c r="HM186" s="198"/>
      <c r="HN186" s="198"/>
      <c r="HO186" s="198"/>
      <c r="HP186" s="198"/>
      <c r="HQ186" s="198"/>
      <c r="HR186" s="198"/>
      <c r="HS186" s="198"/>
      <c r="HT186" s="198"/>
      <c r="HU186" s="198"/>
      <c r="HV186" s="198"/>
      <c r="HW186" s="198"/>
      <c r="HX186" s="198"/>
      <c r="HY186" s="198"/>
      <c r="HZ186" s="198"/>
      <c r="IA186" s="198"/>
      <c r="IB186" s="198"/>
      <c r="IC186" s="198"/>
      <c r="ID186" s="198"/>
      <c r="IE186" s="198"/>
      <c r="IF186" s="198"/>
      <c r="IG186" s="198"/>
      <c r="IH186" s="198"/>
      <c r="II186" s="198"/>
      <c r="IJ186" s="198"/>
      <c r="IK186" s="198"/>
      <c r="IL186" s="198"/>
      <c r="IM186" s="198"/>
      <c r="IN186" s="198"/>
      <c r="IO186" s="198"/>
      <c r="IP186" s="198"/>
      <c r="IQ186" s="198"/>
      <c r="IR186" s="198"/>
      <c r="IS186" s="198"/>
      <c r="IT186" s="198"/>
      <c r="IU186" s="198"/>
      <c r="IV186" s="198"/>
      <c r="IW186" s="198"/>
      <c r="IX186" s="198"/>
      <c r="IY186" s="198"/>
      <c r="IZ186" s="198"/>
      <c r="JA186" s="198"/>
      <c r="JB186" s="198"/>
      <c r="JC186" s="198"/>
      <c r="JD186" s="198"/>
      <c r="JE186" s="198"/>
      <c r="JF186" s="198"/>
      <c r="JG186" s="198"/>
      <c r="JH186" s="198"/>
      <c r="JI186" s="198"/>
      <c r="JJ186" s="198"/>
      <c r="JK186" s="198"/>
      <c r="JL186" s="198"/>
      <c r="JM186" s="198"/>
      <c r="JN186" s="198"/>
      <c r="JO186" s="198"/>
      <c r="JP186" s="198"/>
      <c r="JQ186" s="198"/>
      <c r="JR186" s="198"/>
      <c r="JS186" s="198"/>
      <c r="JT186" s="198"/>
      <c r="JU186" s="198"/>
      <c r="JV186" s="198"/>
      <c r="JW186" s="198"/>
      <c r="JX186" s="198"/>
      <c r="JY186" s="198"/>
      <c r="JZ186" s="198"/>
      <c r="KA186" s="198"/>
      <c r="KB186" s="198"/>
      <c r="KC186" s="198"/>
      <c r="KD186" s="198"/>
      <c r="KE186" s="198"/>
      <c r="KF186" s="198"/>
      <c r="KG186" s="198"/>
      <c r="KH186" s="198"/>
      <c r="KI186" s="198"/>
      <c r="KJ186" s="198"/>
      <c r="KK186" s="198"/>
      <c r="KL186" s="198"/>
      <c r="KM186" s="198"/>
      <c r="KN186" s="198"/>
      <c r="KO186" s="198"/>
      <c r="KP186" s="198"/>
      <c r="KQ186" s="198"/>
      <c r="KR186" s="198"/>
      <c r="KS186" s="198"/>
      <c r="KT186" s="198"/>
      <c r="KU186" s="198"/>
      <c r="KV186" s="198"/>
      <c r="KW186" s="198"/>
      <c r="KX186" s="198"/>
      <c r="KY186" s="198"/>
      <c r="KZ186" s="198"/>
    </row>
    <row r="187" spans="2:312" x14ac:dyDescent="0.3">
      <c r="B187" s="198"/>
      <c r="C187" s="198"/>
      <c r="D187" s="198"/>
      <c r="E187" s="198"/>
      <c r="F187" s="198"/>
      <c r="G187" s="198"/>
      <c r="H187" s="198"/>
      <c r="I187" s="198"/>
      <c r="J187" s="198"/>
      <c r="K187" s="198"/>
      <c r="L187" s="198"/>
      <c r="M187" s="198"/>
      <c r="N187" s="198"/>
      <c r="O187" s="198"/>
      <c r="P187" s="198"/>
      <c r="Q187" s="202"/>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198"/>
      <c r="DH187" s="198"/>
      <c r="DI187" s="198"/>
      <c r="DJ187" s="198"/>
      <c r="DK187" s="198"/>
      <c r="DL187" s="198"/>
      <c r="DM187" s="198"/>
      <c r="DN187" s="198"/>
      <c r="DO187" s="198"/>
      <c r="DP187" s="198"/>
      <c r="DQ187" s="198"/>
      <c r="DR187" s="198"/>
      <c r="DS187" s="198"/>
      <c r="DT187" s="198"/>
      <c r="DU187" s="198"/>
      <c r="DV187" s="198"/>
      <c r="DW187" s="198"/>
      <c r="DX187" s="198"/>
      <c r="DY187" s="198"/>
      <c r="DZ187" s="198"/>
      <c r="EA187" s="198"/>
      <c r="EB187" s="198"/>
      <c r="EC187" s="198"/>
      <c r="ED187" s="198"/>
      <c r="EE187" s="198"/>
      <c r="EF187" s="198"/>
      <c r="EG187" s="198"/>
      <c r="EH187" s="198"/>
      <c r="EI187" s="198"/>
      <c r="EJ187" s="198"/>
      <c r="EK187" s="198"/>
      <c r="EL187" s="198"/>
      <c r="EM187" s="198"/>
      <c r="EN187" s="198"/>
      <c r="EO187" s="198"/>
      <c r="EP187" s="198"/>
      <c r="EQ187" s="198"/>
      <c r="ER187" s="198"/>
      <c r="ES187" s="198"/>
      <c r="ET187" s="198"/>
      <c r="EU187" s="198"/>
      <c r="EV187" s="198"/>
      <c r="EW187" s="198"/>
      <c r="EX187" s="198"/>
      <c r="EY187" s="198"/>
      <c r="EZ187" s="198"/>
      <c r="FA187" s="198"/>
      <c r="FB187" s="198"/>
      <c r="FC187" s="198"/>
      <c r="FD187" s="198"/>
      <c r="FE187" s="198"/>
      <c r="FF187" s="198"/>
      <c r="FG187" s="198"/>
      <c r="FH187" s="198"/>
      <c r="FI187" s="198"/>
      <c r="FJ187" s="198"/>
      <c r="FK187" s="198"/>
      <c r="FL187" s="198"/>
      <c r="FM187" s="198"/>
      <c r="FN187" s="198"/>
      <c r="FO187" s="198"/>
      <c r="FP187" s="198"/>
      <c r="FQ187" s="198"/>
      <c r="FR187" s="198"/>
      <c r="FS187" s="198"/>
      <c r="FT187" s="198"/>
      <c r="FU187" s="198"/>
      <c r="FV187" s="198"/>
      <c r="FW187" s="198"/>
      <c r="FX187" s="198"/>
      <c r="FY187" s="198"/>
      <c r="FZ187" s="198"/>
      <c r="GA187" s="198"/>
      <c r="GB187" s="198"/>
      <c r="GC187" s="198"/>
      <c r="GD187" s="198"/>
      <c r="GE187" s="198"/>
      <c r="GF187" s="198"/>
      <c r="GG187" s="198"/>
      <c r="GH187" s="198"/>
      <c r="GI187" s="198"/>
      <c r="GJ187" s="198"/>
      <c r="GK187" s="198"/>
      <c r="GL187" s="198"/>
      <c r="GM187" s="198"/>
      <c r="GN187" s="198"/>
      <c r="GO187" s="198"/>
      <c r="GP187" s="198"/>
      <c r="GQ187" s="198"/>
      <c r="GR187" s="198"/>
      <c r="GS187" s="198"/>
      <c r="GT187" s="198"/>
      <c r="GU187" s="198"/>
      <c r="GV187" s="198"/>
      <c r="GW187" s="198"/>
      <c r="GX187" s="198"/>
      <c r="GY187" s="198"/>
      <c r="GZ187" s="198"/>
      <c r="HA187" s="198"/>
      <c r="HB187" s="198"/>
      <c r="HC187" s="198"/>
      <c r="HD187" s="198"/>
      <c r="HE187" s="198"/>
      <c r="HF187" s="198"/>
      <c r="HG187" s="198"/>
      <c r="HH187" s="198"/>
      <c r="HI187" s="198"/>
      <c r="HJ187" s="198"/>
      <c r="HK187" s="198"/>
      <c r="HL187" s="198"/>
      <c r="HM187" s="198"/>
      <c r="HN187" s="198"/>
      <c r="HO187" s="198"/>
      <c r="HP187" s="198"/>
      <c r="HQ187" s="198"/>
      <c r="HR187" s="198"/>
      <c r="HS187" s="198"/>
      <c r="HT187" s="198"/>
      <c r="HU187" s="198"/>
      <c r="HV187" s="198"/>
      <c r="HW187" s="198"/>
      <c r="HX187" s="198"/>
      <c r="HY187" s="198"/>
      <c r="HZ187" s="198"/>
      <c r="IA187" s="198"/>
      <c r="IB187" s="198"/>
      <c r="IC187" s="198"/>
      <c r="ID187" s="198"/>
      <c r="IE187" s="198"/>
      <c r="IF187" s="198"/>
      <c r="IG187" s="198"/>
      <c r="IH187" s="198"/>
      <c r="II187" s="198"/>
      <c r="IJ187" s="198"/>
      <c r="IK187" s="198"/>
      <c r="IL187" s="198"/>
      <c r="IM187" s="198"/>
      <c r="IN187" s="198"/>
      <c r="IO187" s="198"/>
      <c r="IP187" s="198"/>
      <c r="IQ187" s="198"/>
      <c r="IR187" s="198"/>
      <c r="IS187" s="198"/>
      <c r="IT187" s="198"/>
      <c r="IU187" s="198"/>
      <c r="IV187" s="198"/>
      <c r="IW187" s="198"/>
      <c r="IX187" s="198"/>
      <c r="IY187" s="198"/>
      <c r="IZ187" s="198"/>
      <c r="JA187" s="198"/>
      <c r="JB187" s="198"/>
      <c r="JC187" s="198"/>
      <c r="JD187" s="198"/>
      <c r="JE187" s="198"/>
      <c r="JF187" s="198"/>
      <c r="JG187" s="198"/>
      <c r="JH187" s="198"/>
      <c r="JI187" s="198"/>
      <c r="JJ187" s="198"/>
      <c r="JK187" s="198"/>
      <c r="JL187" s="198"/>
      <c r="JM187" s="198"/>
      <c r="JN187" s="198"/>
      <c r="JO187" s="198"/>
      <c r="JP187" s="198"/>
      <c r="JQ187" s="198"/>
      <c r="JR187" s="198"/>
      <c r="JS187" s="198"/>
      <c r="JT187" s="198"/>
      <c r="JU187" s="198"/>
      <c r="JV187" s="198"/>
      <c r="JW187" s="198"/>
      <c r="JX187" s="198"/>
      <c r="JY187" s="198"/>
      <c r="JZ187" s="198"/>
      <c r="KA187" s="198"/>
      <c r="KB187" s="198"/>
      <c r="KC187" s="198"/>
      <c r="KD187" s="198"/>
      <c r="KE187" s="198"/>
      <c r="KF187" s="198"/>
      <c r="KG187" s="198"/>
      <c r="KH187" s="198"/>
      <c r="KI187" s="198"/>
      <c r="KJ187" s="198"/>
      <c r="KK187" s="198"/>
      <c r="KL187" s="198"/>
      <c r="KM187" s="198"/>
      <c r="KN187" s="198"/>
      <c r="KO187" s="198"/>
      <c r="KP187" s="198"/>
      <c r="KQ187" s="198"/>
      <c r="KR187" s="198"/>
      <c r="KS187" s="198"/>
      <c r="KT187" s="198"/>
      <c r="KU187" s="198"/>
      <c r="KV187" s="198"/>
      <c r="KW187" s="198"/>
      <c r="KX187" s="198"/>
      <c r="KY187" s="198"/>
      <c r="KZ187" s="198"/>
    </row>
    <row r="188" spans="2:312" x14ac:dyDescent="0.3">
      <c r="B188" s="198"/>
      <c r="C188" s="198"/>
      <c r="D188" s="198"/>
      <c r="E188" s="198"/>
      <c r="F188" s="198"/>
      <c r="G188" s="198"/>
      <c r="H188" s="198"/>
      <c r="I188" s="198"/>
      <c r="J188" s="198"/>
      <c r="K188" s="198"/>
      <c r="L188" s="198"/>
      <c r="M188" s="198"/>
      <c r="N188" s="198"/>
      <c r="O188" s="198"/>
      <c r="P188" s="198"/>
      <c r="Q188" s="202"/>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c r="CP188" s="198"/>
      <c r="CQ188" s="198"/>
      <c r="CR188" s="198"/>
      <c r="CS188" s="198"/>
      <c r="CT188" s="198"/>
      <c r="CU188" s="198"/>
      <c r="CV188" s="198"/>
      <c r="CW188" s="198"/>
      <c r="CX188" s="198"/>
      <c r="CY188" s="198"/>
      <c r="CZ188" s="198"/>
      <c r="DA188" s="198"/>
      <c r="DB188" s="198"/>
      <c r="DC188" s="198"/>
      <c r="DD188" s="198"/>
      <c r="DE188" s="198"/>
      <c r="DF188" s="198"/>
      <c r="DG188" s="198"/>
      <c r="DH188" s="198"/>
      <c r="DI188" s="198"/>
      <c r="DJ188" s="198"/>
      <c r="DK188" s="198"/>
      <c r="DL188" s="198"/>
      <c r="DM188" s="198"/>
      <c r="DN188" s="198"/>
      <c r="DO188" s="198"/>
      <c r="DP188" s="198"/>
      <c r="DQ188" s="198"/>
      <c r="DR188" s="198"/>
      <c r="DS188" s="198"/>
      <c r="DT188" s="198"/>
      <c r="DU188" s="198"/>
      <c r="DV188" s="198"/>
      <c r="DW188" s="198"/>
      <c r="DX188" s="198"/>
      <c r="DY188" s="198"/>
      <c r="DZ188" s="198"/>
      <c r="EA188" s="198"/>
      <c r="EB188" s="198"/>
      <c r="EC188" s="198"/>
      <c r="ED188" s="198"/>
      <c r="EE188" s="198"/>
      <c r="EF188" s="198"/>
      <c r="EG188" s="198"/>
      <c r="EH188" s="198"/>
      <c r="EI188" s="198"/>
      <c r="EJ188" s="198"/>
      <c r="EK188" s="198"/>
      <c r="EL188" s="198"/>
      <c r="EM188" s="198"/>
      <c r="EN188" s="198"/>
      <c r="EO188" s="198"/>
      <c r="EP188" s="198"/>
      <c r="EQ188" s="198"/>
      <c r="ER188" s="198"/>
      <c r="ES188" s="198"/>
      <c r="ET188" s="198"/>
      <c r="EU188" s="198"/>
      <c r="EV188" s="198"/>
      <c r="EW188" s="198"/>
      <c r="EX188" s="198"/>
      <c r="EY188" s="198"/>
      <c r="EZ188" s="198"/>
      <c r="FA188" s="198"/>
      <c r="FB188" s="198"/>
      <c r="FC188" s="198"/>
      <c r="FD188" s="198"/>
      <c r="FE188" s="198"/>
      <c r="FF188" s="198"/>
      <c r="FG188" s="198"/>
      <c r="FH188" s="198"/>
      <c r="FI188" s="198"/>
      <c r="FJ188" s="198"/>
      <c r="FK188" s="198"/>
      <c r="FL188" s="198"/>
      <c r="FM188" s="198"/>
      <c r="FN188" s="198"/>
      <c r="FO188" s="198"/>
      <c r="FP188" s="198"/>
      <c r="FQ188" s="198"/>
      <c r="FR188" s="198"/>
      <c r="FS188" s="198"/>
      <c r="FT188" s="198"/>
      <c r="FU188" s="198"/>
      <c r="FV188" s="198"/>
      <c r="FW188" s="198"/>
      <c r="FX188" s="198"/>
      <c r="FY188" s="198"/>
      <c r="FZ188" s="198"/>
      <c r="GA188" s="198"/>
      <c r="GB188" s="198"/>
      <c r="GC188" s="198"/>
      <c r="GD188" s="198"/>
      <c r="GE188" s="198"/>
      <c r="GF188" s="198"/>
      <c r="GG188" s="198"/>
      <c r="GH188" s="198"/>
      <c r="GI188" s="198"/>
      <c r="GJ188" s="198"/>
      <c r="GK188" s="198"/>
      <c r="GL188" s="198"/>
      <c r="GM188" s="198"/>
      <c r="GN188" s="198"/>
      <c r="GO188" s="198"/>
      <c r="GP188" s="198"/>
      <c r="GQ188" s="198"/>
      <c r="GR188" s="198"/>
      <c r="GS188" s="198"/>
      <c r="GT188" s="198"/>
      <c r="GU188" s="198"/>
      <c r="GV188" s="198"/>
      <c r="GW188" s="198"/>
      <c r="GX188" s="198"/>
      <c r="GY188" s="198"/>
      <c r="GZ188" s="198"/>
      <c r="HA188" s="198"/>
      <c r="HB188" s="198"/>
      <c r="HC188" s="198"/>
      <c r="HD188" s="198"/>
      <c r="HE188" s="198"/>
      <c r="HF188" s="198"/>
      <c r="HG188" s="198"/>
      <c r="HH188" s="198"/>
      <c r="HI188" s="198"/>
      <c r="HJ188" s="198"/>
      <c r="HK188" s="198"/>
      <c r="HL188" s="198"/>
      <c r="HM188" s="198"/>
      <c r="HN188" s="198"/>
      <c r="HO188" s="198"/>
      <c r="HP188" s="198"/>
      <c r="HQ188" s="198"/>
      <c r="HR188" s="198"/>
      <c r="HS188" s="198"/>
      <c r="HT188" s="198"/>
      <c r="HU188" s="198"/>
      <c r="HV188" s="198"/>
      <c r="HW188" s="198"/>
      <c r="HX188" s="198"/>
      <c r="HY188" s="198"/>
      <c r="HZ188" s="198"/>
      <c r="IA188" s="198"/>
      <c r="IB188" s="198"/>
      <c r="IC188" s="198"/>
      <c r="ID188" s="198"/>
      <c r="IE188" s="198"/>
      <c r="IF188" s="198"/>
      <c r="IG188" s="198"/>
      <c r="IH188" s="198"/>
      <c r="II188" s="198"/>
      <c r="IJ188" s="198"/>
      <c r="IK188" s="198"/>
      <c r="IL188" s="198"/>
      <c r="IM188" s="198"/>
      <c r="IN188" s="198"/>
      <c r="IO188" s="198"/>
      <c r="IP188" s="198"/>
      <c r="IQ188" s="198"/>
      <c r="IR188" s="198"/>
      <c r="IS188" s="198"/>
      <c r="IT188" s="198"/>
      <c r="IU188" s="198"/>
      <c r="IV188" s="198"/>
      <c r="IW188" s="198"/>
      <c r="IX188" s="198"/>
      <c r="IY188" s="198"/>
      <c r="IZ188" s="198"/>
      <c r="JA188" s="198"/>
      <c r="JB188" s="198"/>
      <c r="JC188" s="198"/>
      <c r="JD188" s="198"/>
      <c r="JE188" s="198"/>
      <c r="JF188" s="198"/>
      <c r="JG188" s="198"/>
      <c r="JH188" s="198"/>
      <c r="JI188" s="198"/>
      <c r="JJ188" s="198"/>
      <c r="JK188" s="198"/>
      <c r="JL188" s="198"/>
      <c r="JM188" s="198"/>
      <c r="JN188" s="198"/>
      <c r="JO188" s="198"/>
      <c r="JP188" s="198"/>
      <c r="JQ188" s="198"/>
      <c r="JR188" s="198"/>
      <c r="JS188" s="198"/>
      <c r="JT188" s="198"/>
      <c r="JU188" s="198"/>
      <c r="JV188" s="198"/>
      <c r="JW188" s="198"/>
      <c r="JX188" s="198"/>
      <c r="JY188" s="198"/>
      <c r="JZ188" s="198"/>
      <c r="KA188" s="198"/>
      <c r="KB188" s="198"/>
      <c r="KC188" s="198"/>
      <c r="KD188" s="198"/>
      <c r="KE188" s="198"/>
      <c r="KF188" s="198"/>
      <c r="KG188" s="198"/>
      <c r="KH188" s="198"/>
      <c r="KI188" s="198"/>
      <c r="KJ188" s="198"/>
      <c r="KK188" s="198"/>
      <c r="KL188" s="198"/>
      <c r="KM188" s="198"/>
      <c r="KN188" s="198"/>
      <c r="KO188" s="198"/>
      <c r="KP188" s="198"/>
      <c r="KQ188" s="198"/>
      <c r="KR188" s="198"/>
      <c r="KS188" s="198"/>
      <c r="KT188" s="198"/>
      <c r="KU188" s="198"/>
      <c r="KV188" s="198"/>
      <c r="KW188" s="198"/>
      <c r="KX188" s="198"/>
      <c r="KY188" s="198"/>
      <c r="KZ188" s="198"/>
    </row>
    <row r="189" spans="2:312" x14ac:dyDescent="0.3">
      <c r="B189" s="198"/>
      <c r="C189" s="198"/>
      <c r="D189" s="198"/>
      <c r="E189" s="198"/>
      <c r="F189" s="198"/>
      <c r="G189" s="198"/>
      <c r="H189" s="198"/>
      <c r="I189" s="198"/>
      <c r="J189" s="198"/>
      <c r="K189" s="198"/>
      <c r="L189" s="198"/>
      <c r="M189" s="198"/>
      <c r="N189" s="198"/>
      <c r="O189" s="198"/>
      <c r="P189" s="198"/>
      <c r="Q189" s="202"/>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c r="AR189" s="198"/>
      <c r="AS189" s="198"/>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c r="CP189" s="198"/>
      <c r="CQ189" s="198"/>
      <c r="CR189" s="198"/>
      <c r="CS189" s="198"/>
      <c r="CT189" s="198"/>
      <c r="CU189" s="198"/>
      <c r="CV189" s="198"/>
      <c r="CW189" s="198"/>
      <c r="CX189" s="198"/>
      <c r="CY189" s="198"/>
      <c r="CZ189" s="198"/>
      <c r="DA189" s="198"/>
      <c r="DB189" s="198"/>
      <c r="DC189" s="198"/>
      <c r="DD189" s="198"/>
      <c r="DE189" s="198"/>
      <c r="DF189" s="198"/>
      <c r="DG189" s="198"/>
      <c r="DH189" s="198"/>
      <c r="DI189" s="198"/>
      <c r="DJ189" s="198"/>
      <c r="DK189" s="198"/>
      <c r="DL189" s="198"/>
      <c r="DM189" s="198"/>
      <c r="DN189" s="198"/>
      <c r="DO189" s="198"/>
      <c r="DP189" s="198"/>
      <c r="DQ189" s="198"/>
      <c r="DR189" s="198"/>
      <c r="DS189" s="198"/>
      <c r="DT189" s="198"/>
      <c r="DU189" s="198"/>
      <c r="DV189" s="198"/>
      <c r="DW189" s="198"/>
      <c r="DX189" s="198"/>
      <c r="DY189" s="198"/>
      <c r="DZ189" s="198"/>
      <c r="EA189" s="198"/>
      <c r="EB189" s="198"/>
      <c r="EC189" s="198"/>
      <c r="ED189" s="198"/>
      <c r="EE189" s="198"/>
      <c r="EF189" s="198"/>
      <c r="EG189" s="198"/>
      <c r="EH189" s="198"/>
      <c r="EI189" s="198"/>
      <c r="EJ189" s="198"/>
      <c r="EK189" s="198"/>
      <c r="EL189" s="198"/>
      <c r="EM189" s="198"/>
      <c r="EN189" s="198"/>
      <c r="EO189" s="198"/>
      <c r="EP189" s="198"/>
      <c r="EQ189" s="198"/>
      <c r="ER189" s="198"/>
      <c r="ES189" s="198"/>
      <c r="ET189" s="198"/>
      <c r="EU189" s="198"/>
      <c r="EV189" s="198"/>
      <c r="EW189" s="198"/>
      <c r="EX189" s="198"/>
      <c r="EY189" s="198"/>
      <c r="EZ189" s="198"/>
      <c r="FA189" s="198"/>
      <c r="FB189" s="198"/>
      <c r="FC189" s="198"/>
      <c r="FD189" s="198"/>
      <c r="FE189" s="198"/>
      <c r="FF189" s="198"/>
      <c r="FG189" s="198"/>
      <c r="FH189" s="198"/>
      <c r="FI189" s="198"/>
      <c r="FJ189" s="198"/>
      <c r="FK189" s="198"/>
      <c r="FL189" s="198"/>
      <c r="FM189" s="198"/>
      <c r="FN189" s="198"/>
      <c r="FO189" s="198"/>
      <c r="FP189" s="198"/>
      <c r="FQ189" s="198"/>
      <c r="FR189" s="198"/>
      <c r="FS189" s="198"/>
      <c r="FT189" s="198"/>
      <c r="FU189" s="198"/>
      <c r="FV189" s="198"/>
      <c r="FW189" s="198"/>
      <c r="FX189" s="198"/>
      <c r="FY189" s="198"/>
      <c r="FZ189" s="198"/>
      <c r="GA189" s="198"/>
      <c r="GB189" s="198"/>
      <c r="GC189" s="198"/>
      <c r="GD189" s="198"/>
      <c r="GE189" s="198"/>
      <c r="GF189" s="198"/>
      <c r="GG189" s="198"/>
      <c r="GH189" s="198"/>
      <c r="GI189" s="198"/>
      <c r="GJ189" s="198"/>
      <c r="GK189" s="198"/>
      <c r="GL189" s="198"/>
      <c r="GM189" s="198"/>
      <c r="GN189" s="198"/>
      <c r="GO189" s="198"/>
      <c r="GP189" s="198"/>
      <c r="GQ189" s="198"/>
      <c r="GR189" s="198"/>
      <c r="GS189" s="198"/>
      <c r="GT189" s="198"/>
      <c r="GU189" s="198"/>
      <c r="GV189" s="198"/>
      <c r="GW189" s="198"/>
      <c r="GX189" s="198"/>
      <c r="GY189" s="198"/>
      <c r="GZ189" s="198"/>
      <c r="HA189" s="198"/>
      <c r="HB189" s="198"/>
      <c r="HC189" s="198"/>
      <c r="HD189" s="198"/>
      <c r="HE189" s="198"/>
      <c r="HF189" s="198"/>
      <c r="HG189" s="198"/>
      <c r="HH189" s="198"/>
      <c r="HI189" s="198"/>
      <c r="HJ189" s="198"/>
      <c r="HK189" s="198"/>
      <c r="HL189" s="198"/>
      <c r="HM189" s="198"/>
      <c r="HN189" s="198"/>
      <c r="HO189" s="198"/>
      <c r="HP189" s="198"/>
      <c r="HQ189" s="198"/>
      <c r="HR189" s="198"/>
      <c r="HS189" s="198"/>
      <c r="HT189" s="198"/>
      <c r="HU189" s="198"/>
      <c r="HV189" s="198"/>
      <c r="HW189" s="198"/>
      <c r="HX189" s="198"/>
      <c r="HY189" s="198"/>
      <c r="HZ189" s="198"/>
      <c r="IA189" s="198"/>
      <c r="IB189" s="198"/>
      <c r="IC189" s="198"/>
      <c r="ID189" s="198"/>
      <c r="IE189" s="198"/>
      <c r="IF189" s="198"/>
      <c r="IG189" s="198"/>
      <c r="IH189" s="198"/>
      <c r="II189" s="198"/>
      <c r="IJ189" s="198"/>
      <c r="IK189" s="198"/>
      <c r="IL189" s="198"/>
      <c r="IM189" s="198"/>
      <c r="IN189" s="198"/>
      <c r="IO189" s="198"/>
      <c r="IP189" s="198"/>
      <c r="IQ189" s="198"/>
      <c r="IR189" s="198"/>
      <c r="IS189" s="198"/>
      <c r="IT189" s="198"/>
      <c r="IU189" s="198"/>
      <c r="IV189" s="198"/>
      <c r="IW189" s="198"/>
      <c r="IX189" s="198"/>
      <c r="IY189" s="198"/>
      <c r="IZ189" s="198"/>
      <c r="JA189" s="198"/>
      <c r="JB189" s="198"/>
      <c r="JC189" s="198"/>
      <c r="JD189" s="198"/>
      <c r="JE189" s="198"/>
      <c r="JF189" s="198"/>
      <c r="JG189" s="198"/>
      <c r="JH189" s="198"/>
      <c r="JI189" s="198"/>
      <c r="JJ189" s="198"/>
      <c r="JK189" s="198"/>
      <c r="JL189" s="198"/>
      <c r="JM189" s="198"/>
      <c r="JN189" s="198"/>
      <c r="JO189" s="198"/>
      <c r="JP189" s="198"/>
      <c r="JQ189" s="198"/>
      <c r="JR189" s="198"/>
      <c r="JS189" s="198"/>
      <c r="JT189" s="198"/>
      <c r="JU189" s="198"/>
      <c r="JV189" s="198"/>
      <c r="JW189" s="198"/>
      <c r="JX189" s="198"/>
      <c r="JY189" s="198"/>
      <c r="JZ189" s="198"/>
      <c r="KA189" s="198"/>
      <c r="KB189" s="198"/>
      <c r="KC189" s="198"/>
      <c r="KD189" s="198"/>
      <c r="KE189" s="198"/>
      <c r="KF189" s="198"/>
      <c r="KG189" s="198"/>
      <c r="KH189" s="198"/>
      <c r="KI189" s="198"/>
      <c r="KJ189" s="198"/>
      <c r="KK189" s="198"/>
      <c r="KL189" s="198"/>
      <c r="KM189" s="198"/>
      <c r="KN189" s="198"/>
      <c r="KO189" s="198"/>
      <c r="KP189" s="198"/>
      <c r="KQ189" s="198"/>
      <c r="KR189" s="198"/>
      <c r="KS189" s="198"/>
      <c r="KT189" s="198"/>
      <c r="KU189" s="198"/>
      <c r="KV189" s="198"/>
      <c r="KW189" s="198"/>
      <c r="KX189" s="198"/>
      <c r="KY189" s="198"/>
      <c r="KZ189" s="198"/>
    </row>
    <row r="190" spans="2:312" x14ac:dyDescent="0.3">
      <c r="B190" s="198"/>
      <c r="C190" s="198"/>
      <c r="D190" s="198"/>
      <c r="E190" s="198"/>
      <c r="F190" s="198"/>
      <c r="G190" s="198"/>
      <c r="H190" s="198"/>
      <c r="I190" s="198"/>
      <c r="J190" s="198"/>
      <c r="K190" s="198"/>
      <c r="L190" s="198"/>
      <c r="M190" s="198"/>
      <c r="N190" s="198"/>
      <c r="O190" s="198"/>
      <c r="P190" s="198"/>
      <c r="Q190" s="202"/>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DZ190" s="198"/>
      <c r="EA190" s="198"/>
      <c r="EB190" s="198"/>
      <c r="EC190" s="198"/>
      <c r="ED190" s="198"/>
      <c r="EE190" s="198"/>
      <c r="EF190" s="198"/>
      <c r="EG190" s="198"/>
      <c r="EH190" s="198"/>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c r="FF190" s="198"/>
      <c r="FG190" s="198"/>
      <c r="FH190" s="198"/>
      <c r="FI190" s="198"/>
      <c r="FJ190" s="198"/>
      <c r="FK190" s="198"/>
      <c r="FL190" s="198"/>
      <c r="FM190" s="198"/>
      <c r="FN190" s="198"/>
      <c r="FO190" s="198"/>
      <c r="FP190" s="198"/>
      <c r="FQ190" s="198"/>
      <c r="FR190" s="198"/>
      <c r="FS190" s="198"/>
      <c r="FT190" s="198"/>
      <c r="FU190" s="198"/>
      <c r="FV190" s="198"/>
      <c r="FW190" s="198"/>
      <c r="FX190" s="198"/>
      <c r="FY190" s="198"/>
      <c r="FZ190" s="198"/>
      <c r="GA190" s="198"/>
      <c r="GB190" s="198"/>
      <c r="GC190" s="198"/>
      <c r="GD190" s="198"/>
      <c r="GE190" s="198"/>
      <c r="GF190" s="198"/>
      <c r="GG190" s="198"/>
      <c r="GH190" s="198"/>
      <c r="GI190" s="198"/>
      <c r="GJ190" s="198"/>
      <c r="GK190" s="198"/>
      <c r="GL190" s="198"/>
      <c r="GM190" s="198"/>
      <c r="GN190" s="198"/>
      <c r="GO190" s="198"/>
      <c r="GP190" s="198"/>
      <c r="GQ190" s="198"/>
      <c r="GR190" s="198"/>
      <c r="GS190" s="198"/>
      <c r="GT190" s="198"/>
      <c r="GU190" s="198"/>
      <c r="GV190" s="198"/>
      <c r="GW190" s="198"/>
      <c r="GX190" s="198"/>
      <c r="GY190" s="198"/>
      <c r="GZ190" s="198"/>
      <c r="HA190" s="198"/>
      <c r="HB190" s="198"/>
      <c r="HC190" s="198"/>
      <c r="HD190" s="198"/>
      <c r="HE190" s="198"/>
      <c r="HF190" s="198"/>
      <c r="HG190" s="198"/>
      <c r="HH190" s="198"/>
      <c r="HI190" s="198"/>
      <c r="HJ190" s="198"/>
      <c r="HK190" s="198"/>
      <c r="HL190" s="198"/>
      <c r="HM190" s="198"/>
      <c r="HN190" s="198"/>
      <c r="HO190" s="198"/>
      <c r="HP190" s="198"/>
      <c r="HQ190" s="198"/>
      <c r="HR190" s="198"/>
      <c r="HS190" s="198"/>
      <c r="HT190" s="198"/>
      <c r="HU190" s="198"/>
      <c r="HV190" s="198"/>
      <c r="HW190" s="198"/>
      <c r="HX190" s="198"/>
      <c r="HY190" s="198"/>
      <c r="HZ190" s="198"/>
      <c r="IA190" s="198"/>
      <c r="IB190" s="198"/>
      <c r="IC190" s="198"/>
      <c r="ID190" s="198"/>
      <c r="IE190" s="198"/>
      <c r="IF190" s="198"/>
      <c r="IG190" s="198"/>
      <c r="IH190" s="198"/>
      <c r="II190" s="198"/>
      <c r="IJ190" s="198"/>
      <c r="IK190" s="198"/>
      <c r="IL190" s="198"/>
      <c r="IM190" s="198"/>
      <c r="IN190" s="198"/>
      <c r="IO190" s="198"/>
      <c r="IP190" s="198"/>
      <c r="IQ190" s="198"/>
      <c r="IR190" s="198"/>
      <c r="IS190" s="198"/>
      <c r="IT190" s="198"/>
      <c r="IU190" s="198"/>
      <c r="IV190" s="198"/>
      <c r="IW190" s="198"/>
      <c r="IX190" s="198"/>
      <c r="IY190" s="198"/>
      <c r="IZ190" s="198"/>
      <c r="JA190" s="198"/>
      <c r="JB190" s="198"/>
      <c r="JC190" s="198"/>
      <c r="JD190" s="198"/>
      <c r="JE190" s="198"/>
      <c r="JF190" s="198"/>
      <c r="JG190" s="198"/>
      <c r="JH190" s="198"/>
      <c r="JI190" s="198"/>
      <c r="JJ190" s="198"/>
      <c r="JK190" s="198"/>
      <c r="JL190" s="198"/>
      <c r="JM190" s="198"/>
      <c r="JN190" s="198"/>
      <c r="JO190" s="198"/>
      <c r="JP190" s="198"/>
      <c r="JQ190" s="198"/>
      <c r="JR190" s="198"/>
      <c r="JS190" s="198"/>
      <c r="JT190" s="198"/>
      <c r="JU190" s="198"/>
      <c r="JV190" s="198"/>
      <c r="JW190" s="198"/>
      <c r="JX190" s="198"/>
      <c r="JY190" s="198"/>
      <c r="JZ190" s="198"/>
      <c r="KA190" s="198"/>
      <c r="KB190" s="198"/>
      <c r="KC190" s="198"/>
      <c r="KD190" s="198"/>
      <c r="KE190" s="198"/>
      <c r="KF190" s="198"/>
      <c r="KG190" s="198"/>
      <c r="KH190" s="198"/>
      <c r="KI190" s="198"/>
      <c r="KJ190" s="198"/>
      <c r="KK190" s="198"/>
      <c r="KL190" s="198"/>
      <c r="KM190" s="198"/>
      <c r="KN190" s="198"/>
      <c r="KO190" s="198"/>
      <c r="KP190" s="198"/>
      <c r="KQ190" s="198"/>
      <c r="KR190" s="198"/>
      <c r="KS190" s="198"/>
      <c r="KT190" s="198"/>
      <c r="KU190" s="198"/>
      <c r="KV190" s="198"/>
      <c r="KW190" s="198"/>
      <c r="KX190" s="198"/>
      <c r="KY190" s="198"/>
      <c r="KZ190" s="198"/>
    </row>
    <row r="191" spans="2:312" x14ac:dyDescent="0.3">
      <c r="B191" s="198"/>
      <c r="C191" s="198"/>
      <c r="D191" s="198"/>
      <c r="E191" s="198"/>
      <c r="F191" s="198"/>
      <c r="G191" s="198"/>
      <c r="H191" s="198"/>
      <c r="I191" s="198"/>
      <c r="J191" s="198"/>
      <c r="K191" s="198"/>
      <c r="L191" s="198"/>
      <c r="M191" s="198"/>
      <c r="N191" s="198"/>
      <c r="O191" s="198"/>
      <c r="P191" s="198"/>
      <c r="Q191" s="202"/>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DZ191" s="198"/>
      <c r="EA191" s="198"/>
      <c r="EB191" s="198"/>
      <c r="EC191" s="198"/>
      <c r="ED191" s="198"/>
      <c r="EE191" s="198"/>
      <c r="EF191" s="198"/>
      <c r="EG191" s="198"/>
      <c r="EH191" s="198"/>
      <c r="EI191" s="198"/>
      <c r="EJ191" s="198"/>
      <c r="EK191" s="198"/>
      <c r="EL191" s="198"/>
      <c r="EM191" s="198"/>
      <c r="EN191" s="198"/>
      <c r="EO191" s="198"/>
      <c r="EP191" s="198"/>
      <c r="EQ191" s="198"/>
      <c r="ER191" s="198"/>
      <c r="ES191" s="198"/>
      <c r="ET191" s="198"/>
      <c r="EU191" s="198"/>
      <c r="EV191" s="198"/>
      <c r="EW191" s="198"/>
      <c r="EX191" s="198"/>
      <c r="EY191" s="198"/>
      <c r="EZ191" s="198"/>
      <c r="FA191" s="198"/>
      <c r="FB191" s="198"/>
      <c r="FC191" s="198"/>
      <c r="FD191" s="198"/>
      <c r="FE191" s="198"/>
      <c r="FF191" s="198"/>
      <c r="FG191" s="198"/>
      <c r="FH191" s="198"/>
      <c r="FI191" s="198"/>
      <c r="FJ191" s="198"/>
      <c r="FK191" s="198"/>
      <c r="FL191" s="198"/>
      <c r="FM191" s="198"/>
      <c r="FN191" s="198"/>
      <c r="FO191" s="198"/>
      <c r="FP191" s="198"/>
      <c r="FQ191" s="198"/>
      <c r="FR191" s="198"/>
      <c r="FS191" s="198"/>
      <c r="FT191" s="198"/>
      <c r="FU191" s="198"/>
      <c r="FV191" s="198"/>
      <c r="FW191" s="198"/>
      <c r="FX191" s="198"/>
      <c r="FY191" s="198"/>
      <c r="FZ191" s="198"/>
      <c r="GA191" s="198"/>
      <c r="GB191" s="198"/>
      <c r="GC191" s="198"/>
      <c r="GD191" s="198"/>
      <c r="GE191" s="198"/>
      <c r="GF191" s="198"/>
      <c r="GG191" s="198"/>
      <c r="GH191" s="198"/>
      <c r="GI191" s="198"/>
      <c r="GJ191" s="198"/>
      <c r="GK191" s="198"/>
      <c r="GL191" s="198"/>
      <c r="GM191" s="198"/>
      <c r="GN191" s="198"/>
      <c r="GO191" s="198"/>
      <c r="GP191" s="198"/>
      <c r="GQ191" s="198"/>
      <c r="GR191" s="198"/>
      <c r="GS191" s="198"/>
      <c r="GT191" s="198"/>
      <c r="GU191" s="198"/>
      <c r="GV191" s="198"/>
      <c r="GW191" s="198"/>
      <c r="GX191" s="198"/>
      <c r="GY191" s="198"/>
      <c r="GZ191" s="198"/>
      <c r="HA191" s="198"/>
      <c r="HB191" s="198"/>
      <c r="HC191" s="198"/>
      <c r="HD191" s="198"/>
      <c r="HE191" s="198"/>
      <c r="HF191" s="198"/>
      <c r="HG191" s="198"/>
      <c r="HH191" s="198"/>
      <c r="HI191" s="198"/>
      <c r="HJ191" s="198"/>
      <c r="HK191" s="198"/>
      <c r="HL191" s="198"/>
      <c r="HM191" s="198"/>
      <c r="HN191" s="198"/>
      <c r="HO191" s="198"/>
      <c r="HP191" s="198"/>
      <c r="HQ191" s="198"/>
      <c r="HR191" s="198"/>
      <c r="HS191" s="198"/>
      <c r="HT191" s="198"/>
      <c r="HU191" s="198"/>
      <c r="HV191" s="198"/>
      <c r="HW191" s="198"/>
      <c r="HX191" s="198"/>
      <c r="HY191" s="198"/>
      <c r="HZ191" s="198"/>
      <c r="IA191" s="198"/>
      <c r="IB191" s="198"/>
      <c r="IC191" s="198"/>
      <c r="ID191" s="198"/>
      <c r="IE191" s="198"/>
      <c r="IF191" s="198"/>
      <c r="IG191" s="198"/>
      <c r="IH191" s="198"/>
      <c r="II191" s="198"/>
      <c r="IJ191" s="198"/>
      <c r="IK191" s="198"/>
      <c r="IL191" s="198"/>
      <c r="IM191" s="198"/>
      <c r="IN191" s="198"/>
      <c r="IO191" s="198"/>
      <c r="IP191" s="198"/>
      <c r="IQ191" s="198"/>
      <c r="IR191" s="198"/>
      <c r="IS191" s="198"/>
      <c r="IT191" s="198"/>
      <c r="IU191" s="198"/>
      <c r="IV191" s="198"/>
      <c r="IW191" s="198"/>
      <c r="IX191" s="198"/>
      <c r="IY191" s="198"/>
      <c r="IZ191" s="198"/>
      <c r="JA191" s="198"/>
      <c r="JB191" s="198"/>
      <c r="JC191" s="198"/>
      <c r="JD191" s="198"/>
      <c r="JE191" s="198"/>
      <c r="JF191" s="198"/>
      <c r="JG191" s="198"/>
      <c r="JH191" s="198"/>
      <c r="JI191" s="198"/>
      <c r="JJ191" s="198"/>
      <c r="JK191" s="198"/>
      <c r="JL191" s="198"/>
      <c r="JM191" s="198"/>
      <c r="JN191" s="198"/>
      <c r="JO191" s="198"/>
      <c r="JP191" s="198"/>
      <c r="JQ191" s="198"/>
      <c r="JR191" s="198"/>
      <c r="JS191" s="198"/>
      <c r="JT191" s="198"/>
      <c r="JU191" s="198"/>
      <c r="JV191" s="198"/>
      <c r="JW191" s="198"/>
      <c r="JX191" s="198"/>
      <c r="JY191" s="198"/>
      <c r="JZ191" s="198"/>
      <c r="KA191" s="198"/>
      <c r="KB191" s="198"/>
      <c r="KC191" s="198"/>
      <c r="KD191" s="198"/>
      <c r="KE191" s="198"/>
      <c r="KF191" s="198"/>
      <c r="KG191" s="198"/>
      <c r="KH191" s="198"/>
      <c r="KI191" s="198"/>
      <c r="KJ191" s="198"/>
      <c r="KK191" s="198"/>
      <c r="KL191" s="198"/>
      <c r="KM191" s="198"/>
      <c r="KN191" s="198"/>
      <c r="KO191" s="198"/>
      <c r="KP191" s="198"/>
      <c r="KQ191" s="198"/>
      <c r="KR191" s="198"/>
      <c r="KS191" s="198"/>
      <c r="KT191" s="198"/>
      <c r="KU191" s="198"/>
      <c r="KV191" s="198"/>
      <c r="KW191" s="198"/>
      <c r="KX191" s="198"/>
      <c r="KY191" s="198"/>
      <c r="KZ191" s="198"/>
    </row>
    <row r="192" spans="2:312" x14ac:dyDescent="0.3">
      <c r="B192" s="198"/>
      <c r="C192" s="198"/>
      <c r="D192" s="198"/>
      <c r="E192" s="198"/>
      <c r="F192" s="198"/>
      <c r="G192" s="198"/>
      <c r="H192" s="198"/>
      <c r="I192" s="198"/>
      <c r="J192" s="198"/>
      <c r="K192" s="198"/>
      <c r="L192" s="198"/>
      <c r="M192" s="198"/>
      <c r="N192" s="198"/>
      <c r="O192" s="198"/>
      <c r="P192" s="198"/>
      <c r="Q192" s="202"/>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DZ192" s="198"/>
      <c r="EA192" s="198"/>
      <c r="EB192" s="198"/>
      <c r="EC192" s="198"/>
      <c r="ED192" s="198"/>
      <c r="EE192" s="198"/>
      <c r="EF192" s="198"/>
      <c r="EG192" s="198"/>
      <c r="EH192" s="198"/>
      <c r="EI192" s="198"/>
      <c r="EJ192" s="198"/>
      <c r="EK192" s="198"/>
      <c r="EL192" s="198"/>
      <c r="EM192" s="198"/>
      <c r="EN192" s="198"/>
      <c r="EO192" s="198"/>
      <c r="EP192" s="198"/>
      <c r="EQ192" s="198"/>
      <c r="ER192" s="198"/>
      <c r="ES192" s="198"/>
      <c r="ET192" s="198"/>
      <c r="EU192" s="198"/>
      <c r="EV192" s="198"/>
      <c r="EW192" s="198"/>
      <c r="EX192" s="198"/>
      <c r="EY192" s="198"/>
      <c r="EZ192" s="198"/>
      <c r="FA192" s="198"/>
      <c r="FB192" s="198"/>
      <c r="FC192" s="198"/>
      <c r="FD192" s="198"/>
      <c r="FE192" s="198"/>
      <c r="FF192" s="198"/>
      <c r="FG192" s="198"/>
      <c r="FH192" s="198"/>
      <c r="FI192" s="198"/>
      <c r="FJ192" s="198"/>
      <c r="FK192" s="198"/>
      <c r="FL192" s="198"/>
      <c r="FM192" s="198"/>
      <c r="FN192" s="198"/>
      <c r="FO192" s="198"/>
      <c r="FP192" s="198"/>
      <c r="FQ192" s="198"/>
      <c r="FR192" s="198"/>
      <c r="FS192" s="198"/>
      <c r="FT192" s="198"/>
      <c r="FU192" s="198"/>
      <c r="FV192" s="198"/>
      <c r="FW192" s="198"/>
      <c r="FX192" s="198"/>
      <c r="FY192" s="198"/>
      <c r="FZ192" s="198"/>
      <c r="GA192" s="198"/>
      <c r="GB192" s="198"/>
      <c r="GC192" s="198"/>
      <c r="GD192" s="198"/>
      <c r="GE192" s="198"/>
      <c r="GF192" s="198"/>
      <c r="GG192" s="198"/>
      <c r="GH192" s="198"/>
      <c r="GI192" s="198"/>
      <c r="GJ192" s="198"/>
      <c r="GK192" s="198"/>
      <c r="GL192" s="198"/>
      <c r="GM192" s="198"/>
      <c r="GN192" s="198"/>
      <c r="GO192" s="198"/>
      <c r="GP192" s="198"/>
      <c r="GQ192" s="198"/>
      <c r="GR192" s="198"/>
      <c r="GS192" s="198"/>
      <c r="GT192" s="198"/>
      <c r="GU192" s="198"/>
      <c r="GV192" s="198"/>
      <c r="GW192" s="198"/>
      <c r="GX192" s="198"/>
      <c r="GY192" s="198"/>
      <c r="GZ192" s="198"/>
      <c r="HA192" s="198"/>
      <c r="HB192" s="198"/>
      <c r="HC192" s="198"/>
      <c r="HD192" s="198"/>
      <c r="HE192" s="198"/>
      <c r="HF192" s="198"/>
      <c r="HG192" s="198"/>
      <c r="HH192" s="198"/>
      <c r="HI192" s="198"/>
      <c r="HJ192" s="198"/>
      <c r="HK192" s="198"/>
      <c r="HL192" s="198"/>
      <c r="HM192" s="198"/>
      <c r="HN192" s="198"/>
      <c r="HO192" s="198"/>
      <c r="HP192" s="198"/>
      <c r="HQ192" s="198"/>
      <c r="HR192" s="198"/>
      <c r="HS192" s="198"/>
      <c r="HT192" s="198"/>
      <c r="HU192" s="198"/>
      <c r="HV192" s="198"/>
      <c r="HW192" s="198"/>
      <c r="HX192" s="198"/>
      <c r="HY192" s="198"/>
      <c r="HZ192" s="198"/>
      <c r="IA192" s="198"/>
      <c r="IB192" s="198"/>
      <c r="IC192" s="198"/>
      <c r="ID192" s="198"/>
      <c r="IE192" s="198"/>
      <c r="IF192" s="198"/>
      <c r="IG192" s="198"/>
      <c r="IH192" s="198"/>
      <c r="II192" s="198"/>
      <c r="IJ192" s="198"/>
      <c r="IK192" s="198"/>
      <c r="IL192" s="198"/>
      <c r="IM192" s="198"/>
      <c r="IN192" s="198"/>
      <c r="IO192" s="198"/>
      <c r="IP192" s="198"/>
      <c r="IQ192" s="198"/>
      <c r="IR192" s="198"/>
      <c r="IS192" s="198"/>
      <c r="IT192" s="198"/>
      <c r="IU192" s="198"/>
      <c r="IV192" s="198"/>
      <c r="IW192" s="198"/>
      <c r="IX192" s="198"/>
      <c r="IY192" s="198"/>
      <c r="IZ192" s="198"/>
      <c r="JA192" s="198"/>
      <c r="JB192" s="198"/>
      <c r="JC192" s="198"/>
      <c r="JD192" s="198"/>
      <c r="JE192" s="198"/>
      <c r="JF192" s="198"/>
      <c r="JG192" s="198"/>
      <c r="JH192" s="198"/>
      <c r="JI192" s="198"/>
      <c r="JJ192" s="198"/>
      <c r="JK192" s="198"/>
      <c r="JL192" s="198"/>
      <c r="JM192" s="198"/>
      <c r="JN192" s="198"/>
      <c r="JO192" s="198"/>
      <c r="JP192" s="198"/>
      <c r="JQ192" s="198"/>
      <c r="JR192" s="198"/>
      <c r="JS192" s="198"/>
      <c r="JT192" s="198"/>
      <c r="JU192" s="198"/>
      <c r="JV192" s="198"/>
      <c r="JW192" s="198"/>
      <c r="JX192" s="198"/>
      <c r="JY192" s="198"/>
      <c r="JZ192" s="198"/>
      <c r="KA192" s="198"/>
      <c r="KB192" s="198"/>
      <c r="KC192" s="198"/>
      <c r="KD192" s="198"/>
      <c r="KE192" s="198"/>
      <c r="KF192" s="198"/>
      <c r="KG192" s="198"/>
      <c r="KH192" s="198"/>
      <c r="KI192" s="198"/>
      <c r="KJ192" s="198"/>
      <c r="KK192" s="198"/>
      <c r="KL192" s="198"/>
      <c r="KM192" s="198"/>
      <c r="KN192" s="198"/>
      <c r="KO192" s="198"/>
      <c r="KP192" s="198"/>
      <c r="KQ192" s="198"/>
      <c r="KR192" s="198"/>
      <c r="KS192" s="198"/>
      <c r="KT192" s="198"/>
      <c r="KU192" s="198"/>
      <c r="KV192" s="198"/>
      <c r="KW192" s="198"/>
      <c r="KX192" s="198"/>
      <c r="KY192" s="198"/>
      <c r="KZ192" s="198"/>
    </row>
    <row r="193" spans="2:312" x14ac:dyDescent="0.3">
      <c r="B193" s="198"/>
      <c r="C193" s="198"/>
      <c r="D193" s="198"/>
      <c r="E193" s="198"/>
      <c r="F193" s="198"/>
      <c r="G193" s="198"/>
      <c r="H193" s="198"/>
      <c r="I193" s="198"/>
      <c r="J193" s="198"/>
      <c r="K193" s="198"/>
      <c r="L193" s="198"/>
      <c r="M193" s="198"/>
      <c r="N193" s="198"/>
      <c r="O193" s="198"/>
      <c r="P193" s="198"/>
      <c r="Q193" s="202"/>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198"/>
      <c r="DB193" s="198"/>
      <c r="DC193" s="198"/>
      <c r="DD193" s="198"/>
      <c r="DE193" s="198"/>
      <c r="DF193" s="198"/>
      <c r="DG193" s="198"/>
      <c r="DH193" s="198"/>
      <c r="DI193" s="198"/>
      <c r="DJ193" s="198"/>
      <c r="DK193" s="198"/>
      <c r="DL193" s="198"/>
      <c r="DM193" s="198"/>
      <c r="DN193" s="198"/>
      <c r="DO193" s="198"/>
      <c r="DP193" s="198"/>
      <c r="DQ193" s="198"/>
      <c r="DR193" s="198"/>
      <c r="DS193" s="198"/>
      <c r="DT193" s="198"/>
      <c r="DU193" s="198"/>
      <c r="DV193" s="198"/>
      <c r="DW193" s="198"/>
      <c r="DX193" s="198"/>
      <c r="DY193" s="198"/>
      <c r="DZ193" s="198"/>
      <c r="EA193" s="198"/>
      <c r="EB193" s="198"/>
      <c r="EC193" s="198"/>
      <c r="ED193" s="198"/>
      <c r="EE193" s="198"/>
      <c r="EF193" s="198"/>
      <c r="EG193" s="198"/>
      <c r="EH193" s="198"/>
      <c r="EI193" s="198"/>
      <c r="EJ193" s="198"/>
      <c r="EK193" s="198"/>
      <c r="EL193" s="198"/>
      <c r="EM193" s="198"/>
      <c r="EN193" s="198"/>
      <c r="EO193" s="198"/>
      <c r="EP193" s="198"/>
      <c r="EQ193" s="198"/>
      <c r="ER193" s="198"/>
      <c r="ES193" s="198"/>
      <c r="ET193" s="198"/>
      <c r="EU193" s="198"/>
      <c r="EV193" s="198"/>
      <c r="EW193" s="198"/>
      <c r="EX193" s="198"/>
      <c r="EY193" s="198"/>
      <c r="EZ193" s="198"/>
      <c r="FA193" s="198"/>
      <c r="FB193" s="198"/>
      <c r="FC193" s="198"/>
      <c r="FD193" s="198"/>
      <c r="FE193" s="198"/>
      <c r="FF193" s="198"/>
      <c r="FG193" s="198"/>
      <c r="FH193" s="198"/>
      <c r="FI193" s="198"/>
      <c r="FJ193" s="198"/>
      <c r="FK193" s="198"/>
      <c r="FL193" s="198"/>
      <c r="FM193" s="198"/>
      <c r="FN193" s="198"/>
      <c r="FO193" s="198"/>
      <c r="FP193" s="198"/>
      <c r="FQ193" s="198"/>
      <c r="FR193" s="198"/>
      <c r="FS193" s="198"/>
      <c r="FT193" s="198"/>
      <c r="FU193" s="198"/>
      <c r="FV193" s="198"/>
      <c r="FW193" s="198"/>
      <c r="FX193" s="198"/>
      <c r="FY193" s="198"/>
      <c r="FZ193" s="198"/>
      <c r="GA193" s="198"/>
      <c r="GB193" s="198"/>
      <c r="GC193" s="198"/>
      <c r="GD193" s="198"/>
      <c r="GE193" s="198"/>
      <c r="GF193" s="198"/>
      <c r="GG193" s="198"/>
      <c r="GH193" s="198"/>
      <c r="GI193" s="198"/>
      <c r="GJ193" s="198"/>
      <c r="GK193" s="198"/>
      <c r="GL193" s="198"/>
      <c r="GM193" s="198"/>
      <c r="GN193" s="198"/>
      <c r="GO193" s="198"/>
      <c r="GP193" s="198"/>
      <c r="GQ193" s="198"/>
      <c r="GR193" s="198"/>
      <c r="GS193" s="198"/>
      <c r="GT193" s="198"/>
      <c r="GU193" s="198"/>
      <c r="GV193" s="198"/>
      <c r="GW193" s="198"/>
      <c r="GX193" s="198"/>
      <c r="GY193" s="198"/>
      <c r="GZ193" s="198"/>
      <c r="HA193" s="198"/>
      <c r="HB193" s="198"/>
      <c r="HC193" s="198"/>
      <c r="HD193" s="198"/>
      <c r="HE193" s="198"/>
      <c r="HF193" s="198"/>
      <c r="HG193" s="198"/>
      <c r="HH193" s="198"/>
      <c r="HI193" s="198"/>
      <c r="HJ193" s="198"/>
      <c r="HK193" s="198"/>
      <c r="HL193" s="198"/>
      <c r="HM193" s="198"/>
      <c r="HN193" s="198"/>
      <c r="HO193" s="198"/>
      <c r="HP193" s="198"/>
      <c r="HQ193" s="198"/>
      <c r="HR193" s="198"/>
      <c r="HS193" s="198"/>
      <c r="HT193" s="198"/>
      <c r="HU193" s="198"/>
      <c r="HV193" s="198"/>
      <c r="HW193" s="198"/>
      <c r="HX193" s="198"/>
      <c r="HY193" s="198"/>
      <c r="HZ193" s="198"/>
      <c r="IA193" s="198"/>
      <c r="IB193" s="198"/>
      <c r="IC193" s="198"/>
      <c r="ID193" s="198"/>
      <c r="IE193" s="198"/>
      <c r="IF193" s="198"/>
      <c r="IG193" s="198"/>
      <c r="IH193" s="198"/>
      <c r="II193" s="198"/>
      <c r="IJ193" s="198"/>
      <c r="IK193" s="198"/>
      <c r="IL193" s="198"/>
      <c r="IM193" s="198"/>
      <c r="IN193" s="198"/>
      <c r="IO193" s="198"/>
      <c r="IP193" s="198"/>
      <c r="IQ193" s="198"/>
      <c r="IR193" s="198"/>
      <c r="IS193" s="198"/>
      <c r="IT193" s="198"/>
      <c r="IU193" s="198"/>
      <c r="IV193" s="198"/>
      <c r="IW193" s="198"/>
      <c r="IX193" s="198"/>
      <c r="IY193" s="198"/>
      <c r="IZ193" s="198"/>
      <c r="JA193" s="198"/>
      <c r="JB193" s="198"/>
      <c r="JC193" s="198"/>
      <c r="JD193" s="198"/>
      <c r="JE193" s="198"/>
      <c r="JF193" s="198"/>
      <c r="JG193" s="198"/>
      <c r="JH193" s="198"/>
      <c r="JI193" s="198"/>
      <c r="JJ193" s="198"/>
      <c r="JK193" s="198"/>
      <c r="JL193" s="198"/>
      <c r="JM193" s="198"/>
      <c r="JN193" s="198"/>
      <c r="JO193" s="198"/>
      <c r="JP193" s="198"/>
      <c r="JQ193" s="198"/>
      <c r="JR193" s="198"/>
      <c r="JS193" s="198"/>
      <c r="JT193" s="198"/>
      <c r="JU193" s="198"/>
      <c r="JV193" s="198"/>
      <c r="JW193" s="198"/>
      <c r="JX193" s="198"/>
      <c r="JY193" s="198"/>
      <c r="JZ193" s="198"/>
      <c r="KA193" s="198"/>
      <c r="KB193" s="198"/>
      <c r="KC193" s="198"/>
      <c r="KD193" s="198"/>
      <c r="KE193" s="198"/>
      <c r="KF193" s="198"/>
      <c r="KG193" s="198"/>
      <c r="KH193" s="198"/>
      <c r="KI193" s="198"/>
      <c r="KJ193" s="198"/>
      <c r="KK193" s="198"/>
      <c r="KL193" s="198"/>
      <c r="KM193" s="198"/>
      <c r="KN193" s="198"/>
      <c r="KO193" s="198"/>
      <c r="KP193" s="198"/>
      <c r="KQ193" s="198"/>
      <c r="KR193" s="198"/>
      <c r="KS193" s="198"/>
      <c r="KT193" s="198"/>
      <c r="KU193" s="198"/>
      <c r="KV193" s="198"/>
      <c r="KW193" s="198"/>
      <c r="KX193" s="198"/>
      <c r="KY193" s="198"/>
      <c r="KZ193" s="198"/>
    </row>
    <row r="194" spans="2:312" x14ac:dyDescent="0.3">
      <c r="B194" s="198"/>
      <c r="C194" s="198"/>
      <c r="D194" s="198"/>
      <c r="E194" s="198"/>
      <c r="F194" s="198"/>
      <c r="G194" s="198"/>
      <c r="H194" s="198"/>
      <c r="I194" s="198"/>
      <c r="J194" s="198"/>
      <c r="K194" s="198"/>
      <c r="L194" s="198"/>
      <c r="M194" s="198"/>
      <c r="N194" s="198"/>
      <c r="O194" s="198"/>
      <c r="P194" s="198"/>
      <c r="Q194" s="202"/>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c r="CW194" s="198"/>
      <c r="CX194" s="198"/>
      <c r="CY194" s="198"/>
      <c r="CZ194" s="198"/>
      <c r="DA194" s="198"/>
      <c r="DB194" s="198"/>
      <c r="DC194" s="198"/>
      <c r="DD194" s="198"/>
      <c r="DE194" s="198"/>
      <c r="DF194" s="198"/>
      <c r="DG194" s="198"/>
      <c r="DH194" s="198"/>
      <c r="DI194" s="198"/>
      <c r="DJ194" s="198"/>
      <c r="DK194" s="198"/>
      <c r="DL194" s="198"/>
      <c r="DM194" s="198"/>
      <c r="DN194" s="198"/>
      <c r="DO194" s="198"/>
      <c r="DP194" s="198"/>
      <c r="DQ194" s="198"/>
      <c r="DR194" s="198"/>
      <c r="DS194" s="198"/>
      <c r="DT194" s="198"/>
      <c r="DU194" s="198"/>
      <c r="DV194" s="198"/>
      <c r="DW194" s="198"/>
      <c r="DX194" s="198"/>
      <c r="DY194" s="198"/>
      <c r="DZ194" s="198"/>
      <c r="EA194" s="198"/>
      <c r="EB194" s="198"/>
      <c r="EC194" s="198"/>
      <c r="ED194" s="198"/>
      <c r="EE194" s="198"/>
      <c r="EF194" s="198"/>
      <c r="EG194" s="198"/>
      <c r="EH194" s="198"/>
      <c r="EI194" s="198"/>
      <c r="EJ194" s="198"/>
      <c r="EK194" s="198"/>
      <c r="EL194" s="198"/>
      <c r="EM194" s="198"/>
      <c r="EN194" s="198"/>
      <c r="EO194" s="198"/>
      <c r="EP194" s="198"/>
      <c r="EQ194" s="198"/>
      <c r="ER194" s="198"/>
      <c r="ES194" s="198"/>
      <c r="ET194" s="198"/>
      <c r="EU194" s="198"/>
      <c r="EV194" s="198"/>
      <c r="EW194" s="198"/>
      <c r="EX194" s="198"/>
      <c r="EY194" s="198"/>
      <c r="EZ194" s="198"/>
      <c r="FA194" s="198"/>
      <c r="FB194" s="198"/>
      <c r="FC194" s="198"/>
      <c r="FD194" s="198"/>
      <c r="FE194" s="198"/>
      <c r="FF194" s="198"/>
      <c r="FG194" s="198"/>
      <c r="FH194" s="198"/>
      <c r="FI194" s="198"/>
      <c r="FJ194" s="198"/>
      <c r="FK194" s="198"/>
      <c r="FL194" s="198"/>
      <c r="FM194" s="198"/>
      <c r="FN194" s="198"/>
      <c r="FO194" s="198"/>
      <c r="FP194" s="198"/>
      <c r="FQ194" s="198"/>
      <c r="FR194" s="198"/>
      <c r="FS194" s="198"/>
      <c r="FT194" s="198"/>
      <c r="FU194" s="198"/>
      <c r="FV194" s="198"/>
      <c r="FW194" s="198"/>
      <c r="FX194" s="198"/>
      <c r="FY194" s="198"/>
      <c r="FZ194" s="198"/>
      <c r="GA194" s="198"/>
      <c r="GB194" s="198"/>
      <c r="GC194" s="198"/>
      <c r="GD194" s="198"/>
      <c r="GE194" s="198"/>
      <c r="GF194" s="198"/>
      <c r="GG194" s="198"/>
      <c r="GH194" s="198"/>
      <c r="GI194" s="198"/>
      <c r="GJ194" s="198"/>
      <c r="GK194" s="198"/>
      <c r="GL194" s="198"/>
      <c r="GM194" s="198"/>
      <c r="GN194" s="198"/>
      <c r="GO194" s="198"/>
      <c r="GP194" s="198"/>
      <c r="GQ194" s="198"/>
      <c r="GR194" s="198"/>
      <c r="GS194" s="198"/>
      <c r="GT194" s="198"/>
      <c r="GU194" s="198"/>
      <c r="GV194" s="198"/>
      <c r="GW194" s="198"/>
      <c r="GX194" s="198"/>
      <c r="GY194" s="198"/>
      <c r="GZ194" s="198"/>
      <c r="HA194" s="198"/>
      <c r="HB194" s="198"/>
      <c r="HC194" s="198"/>
      <c r="HD194" s="198"/>
      <c r="HE194" s="198"/>
      <c r="HF194" s="198"/>
      <c r="HG194" s="198"/>
      <c r="HH194" s="198"/>
      <c r="HI194" s="198"/>
      <c r="HJ194" s="198"/>
      <c r="HK194" s="198"/>
      <c r="HL194" s="198"/>
      <c r="HM194" s="198"/>
      <c r="HN194" s="198"/>
      <c r="HO194" s="198"/>
      <c r="HP194" s="198"/>
      <c r="HQ194" s="198"/>
      <c r="HR194" s="198"/>
      <c r="HS194" s="198"/>
      <c r="HT194" s="198"/>
      <c r="HU194" s="198"/>
      <c r="HV194" s="198"/>
      <c r="HW194" s="198"/>
      <c r="HX194" s="198"/>
      <c r="HY194" s="198"/>
      <c r="HZ194" s="198"/>
      <c r="IA194" s="198"/>
      <c r="IB194" s="198"/>
      <c r="IC194" s="198"/>
      <c r="ID194" s="198"/>
      <c r="IE194" s="198"/>
      <c r="IF194" s="198"/>
      <c r="IG194" s="198"/>
      <c r="IH194" s="198"/>
      <c r="II194" s="198"/>
      <c r="IJ194" s="198"/>
      <c r="IK194" s="198"/>
      <c r="IL194" s="198"/>
      <c r="IM194" s="198"/>
      <c r="IN194" s="198"/>
      <c r="IO194" s="198"/>
      <c r="IP194" s="198"/>
      <c r="IQ194" s="198"/>
      <c r="IR194" s="198"/>
      <c r="IS194" s="198"/>
      <c r="IT194" s="198"/>
      <c r="IU194" s="198"/>
      <c r="IV194" s="198"/>
      <c r="IW194" s="198"/>
      <c r="IX194" s="198"/>
      <c r="IY194" s="198"/>
      <c r="IZ194" s="198"/>
      <c r="JA194" s="198"/>
      <c r="JB194" s="198"/>
      <c r="JC194" s="198"/>
      <c r="JD194" s="198"/>
      <c r="JE194" s="198"/>
      <c r="JF194" s="198"/>
      <c r="JG194" s="198"/>
      <c r="JH194" s="198"/>
      <c r="JI194" s="198"/>
      <c r="JJ194" s="198"/>
      <c r="JK194" s="198"/>
      <c r="JL194" s="198"/>
      <c r="JM194" s="198"/>
      <c r="JN194" s="198"/>
      <c r="JO194" s="198"/>
      <c r="JP194" s="198"/>
      <c r="JQ194" s="198"/>
      <c r="JR194" s="198"/>
      <c r="JS194" s="198"/>
      <c r="JT194" s="198"/>
      <c r="JU194" s="198"/>
      <c r="JV194" s="198"/>
      <c r="JW194" s="198"/>
      <c r="JX194" s="198"/>
      <c r="JY194" s="198"/>
      <c r="JZ194" s="198"/>
      <c r="KA194" s="198"/>
      <c r="KB194" s="198"/>
      <c r="KC194" s="198"/>
      <c r="KD194" s="198"/>
      <c r="KE194" s="198"/>
      <c r="KF194" s="198"/>
      <c r="KG194" s="198"/>
      <c r="KH194" s="198"/>
      <c r="KI194" s="198"/>
      <c r="KJ194" s="198"/>
      <c r="KK194" s="198"/>
      <c r="KL194" s="198"/>
      <c r="KM194" s="198"/>
      <c r="KN194" s="198"/>
      <c r="KO194" s="198"/>
      <c r="KP194" s="198"/>
      <c r="KQ194" s="198"/>
      <c r="KR194" s="198"/>
      <c r="KS194" s="198"/>
      <c r="KT194" s="198"/>
      <c r="KU194" s="198"/>
      <c r="KV194" s="198"/>
      <c r="KW194" s="198"/>
      <c r="KX194" s="198"/>
      <c r="KY194" s="198"/>
      <c r="KZ194" s="198"/>
    </row>
    <row r="195" spans="2:312" x14ac:dyDescent="0.3">
      <c r="B195" s="198"/>
      <c r="C195" s="198"/>
      <c r="D195" s="198"/>
      <c r="E195" s="198"/>
      <c r="F195" s="198"/>
      <c r="G195" s="198"/>
      <c r="H195" s="198"/>
      <c r="I195" s="198"/>
      <c r="J195" s="198"/>
      <c r="K195" s="198"/>
      <c r="L195" s="198"/>
      <c r="M195" s="198"/>
      <c r="N195" s="198"/>
      <c r="O195" s="198"/>
      <c r="P195" s="198"/>
      <c r="Q195" s="202"/>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198"/>
      <c r="DB195" s="198"/>
      <c r="DC195" s="198"/>
      <c r="DD195" s="198"/>
      <c r="DE195" s="198"/>
      <c r="DF195" s="198"/>
      <c r="DG195" s="198"/>
      <c r="DH195" s="198"/>
      <c r="DI195" s="198"/>
      <c r="DJ195" s="198"/>
      <c r="DK195" s="198"/>
      <c r="DL195" s="198"/>
      <c r="DM195" s="198"/>
      <c r="DN195" s="198"/>
      <c r="DO195" s="198"/>
      <c r="DP195" s="198"/>
      <c r="DQ195" s="198"/>
      <c r="DR195" s="198"/>
      <c r="DS195" s="198"/>
      <c r="DT195" s="198"/>
      <c r="DU195" s="198"/>
      <c r="DV195" s="198"/>
      <c r="DW195" s="198"/>
      <c r="DX195" s="198"/>
      <c r="DY195" s="198"/>
      <c r="DZ195" s="198"/>
      <c r="EA195" s="198"/>
      <c r="EB195" s="198"/>
      <c r="EC195" s="198"/>
      <c r="ED195" s="198"/>
      <c r="EE195" s="198"/>
      <c r="EF195" s="198"/>
      <c r="EG195" s="198"/>
      <c r="EH195" s="198"/>
      <c r="EI195" s="198"/>
      <c r="EJ195" s="198"/>
      <c r="EK195" s="198"/>
      <c r="EL195" s="198"/>
      <c r="EM195" s="198"/>
      <c r="EN195" s="198"/>
      <c r="EO195" s="198"/>
      <c r="EP195" s="198"/>
      <c r="EQ195" s="198"/>
      <c r="ER195" s="198"/>
      <c r="ES195" s="198"/>
      <c r="ET195" s="198"/>
      <c r="EU195" s="198"/>
      <c r="EV195" s="198"/>
      <c r="EW195" s="198"/>
      <c r="EX195" s="198"/>
      <c r="EY195" s="198"/>
      <c r="EZ195" s="198"/>
      <c r="FA195" s="198"/>
      <c r="FB195" s="198"/>
      <c r="FC195" s="198"/>
      <c r="FD195" s="198"/>
      <c r="FE195" s="198"/>
      <c r="FF195" s="198"/>
      <c r="FG195" s="198"/>
      <c r="FH195" s="198"/>
      <c r="FI195" s="198"/>
      <c r="FJ195" s="198"/>
      <c r="FK195" s="198"/>
      <c r="FL195" s="198"/>
      <c r="FM195" s="198"/>
      <c r="FN195" s="198"/>
      <c r="FO195" s="198"/>
      <c r="FP195" s="198"/>
      <c r="FQ195" s="198"/>
      <c r="FR195" s="198"/>
      <c r="FS195" s="198"/>
      <c r="FT195" s="198"/>
      <c r="FU195" s="198"/>
      <c r="FV195" s="198"/>
      <c r="FW195" s="198"/>
      <c r="FX195" s="198"/>
      <c r="FY195" s="198"/>
      <c r="FZ195" s="198"/>
      <c r="GA195" s="198"/>
      <c r="GB195" s="198"/>
      <c r="GC195" s="198"/>
      <c r="GD195" s="198"/>
      <c r="GE195" s="198"/>
      <c r="GF195" s="198"/>
      <c r="GG195" s="198"/>
      <c r="GH195" s="198"/>
      <c r="GI195" s="198"/>
      <c r="GJ195" s="198"/>
      <c r="GK195" s="198"/>
      <c r="GL195" s="198"/>
      <c r="GM195" s="198"/>
      <c r="GN195" s="198"/>
      <c r="GO195" s="198"/>
      <c r="GP195" s="198"/>
      <c r="GQ195" s="198"/>
      <c r="GR195" s="198"/>
      <c r="GS195" s="198"/>
      <c r="GT195" s="198"/>
      <c r="GU195" s="198"/>
      <c r="GV195" s="198"/>
      <c r="GW195" s="198"/>
      <c r="GX195" s="198"/>
      <c r="GY195" s="198"/>
      <c r="GZ195" s="198"/>
      <c r="HA195" s="198"/>
      <c r="HB195" s="198"/>
      <c r="HC195" s="198"/>
      <c r="HD195" s="198"/>
      <c r="HE195" s="198"/>
      <c r="HF195" s="198"/>
      <c r="HG195" s="198"/>
      <c r="HH195" s="198"/>
      <c r="HI195" s="198"/>
      <c r="HJ195" s="198"/>
      <c r="HK195" s="198"/>
      <c r="HL195" s="198"/>
      <c r="HM195" s="198"/>
      <c r="HN195" s="198"/>
      <c r="HO195" s="198"/>
      <c r="HP195" s="198"/>
      <c r="HQ195" s="198"/>
      <c r="HR195" s="198"/>
      <c r="HS195" s="198"/>
      <c r="HT195" s="198"/>
      <c r="HU195" s="198"/>
      <c r="HV195" s="198"/>
      <c r="HW195" s="198"/>
      <c r="HX195" s="198"/>
      <c r="HY195" s="198"/>
      <c r="HZ195" s="198"/>
      <c r="IA195" s="198"/>
      <c r="IB195" s="198"/>
      <c r="IC195" s="198"/>
      <c r="ID195" s="198"/>
      <c r="IE195" s="198"/>
      <c r="IF195" s="198"/>
      <c r="IG195" s="198"/>
      <c r="IH195" s="198"/>
      <c r="II195" s="198"/>
      <c r="IJ195" s="198"/>
      <c r="IK195" s="198"/>
      <c r="IL195" s="198"/>
      <c r="IM195" s="198"/>
      <c r="IN195" s="198"/>
      <c r="IO195" s="198"/>
      <c r="IP195" s="198"/>
      <c r="IQ195" s="198"/>
      <c r="IR195" s="198"/>
      <c r="IS195" s="198"/>
      <c r="IT195" s="198"/>
      <c r="IU195" s="198"/>
      <c r="IV195" s="198"/>
      <c r="IW195" s="198"/>
      <c r="IX195" s="198"/>
      <c r="IY195" s="198"/>
      <c r="IZ195" s="198"/>
      <c r="JA195" s="198"/>
      <c r="JB195" s="198"/>
      <c r="JC195" s="198"/>
      <c r="JD195" s="198"/>
      <c r="JE195" s="198"/>
      <c r="JF195" s="198"/>
      <c r="JG195" s="198"/>
      <c r="JH195" s="198"/>
      <c r="JI195" s="198"/>
      <c r="JJ195" s="198"/>
      <c r="JK195" s="198"/>
      <c r="JL195" s="198"/>
      <c r="JM195" s="198"/>
      <c r="JN195" s="198"/>
      <c r="JO195" s="198"/>
      <c r="JP195" s="198"/>
      <c r="JQ195" s="198"/>
      <c r="JR195" s="198"/>
      <c r="JS195" s="198"/>
      <c r="JT195" s="198"/>
      <c r="JU195" s="198"/>
      <c r="JV195" s="198"/>
      <c r="JW195" s="198"/>
      <c r="JX195" s="198"/>
      <c r="JY195" s="198"/>
      <c r="JZ195" s="198"/>
      <c r="KA195" s="198"/>
      <c r="KB195" s="198"/>
      <c r="KC195" s="198"/>
      <c r="KD195" s="198"/>
      <c r="KE195" s="198"/>
      <c r="KF195" s="198"/>
      <c r="KG195" s="198"/>
      <c r="KH195" s="198"/>
      <c r="KI195" s="198"/>
      <c r="KJ195" s="198"/>
      <c r="KK195" s="198"/>
      <c r="KL195" s="198"/>
      <c r="KM195" s="198"/>
      <c r="KN195" s="198"/>
      <c r="KO195" s="198"/>
      <c r="KP195" s="198"/>
      <c r="KQ195" s="198"/>
      <c r="KR195" s="198"/>
      <c r="KS195" s="198"/>
      <c r="KT195" s="198"/>
      <c r="KU195" s="198"/>
      <c r="KV195" s="198"/>
      <c r="KW195" s="198"/>
      <c r="KX195" s="198"/>
      <c r="KY195" s="198"/>
      <c r="KZ195" s="198"/>
    </row>
    <row r="196" spans="2:312" x14ac:dyDescent="0.3">
      <c r="B196" s="198"/>
      <c r="C196" s="198"/>
      <c r="D196" s="198"/>
      <c r="E196" s="198"/>
      <c r="F196" s="198"/>
      <c r="G196" s="198"/>
      <c r="H196" s="198"/>
      <c r="I196" s="198"/>
      <c r="J196" s="198"/>
      <c r="K196" s="198"/>
      <c r="L196" s="198"/>
      <c r="M196" s="198"/>
      <c r="N196" s="198"/>
      <c r="O196" s="198"/>
      <c r="P196" s="198"/>
      <c r="Q196" s="202"/>
      <c r="R196" s="198"/>
      <c r="S196" s="198"/>
      <c r="T196" s="198"/>
      <c r="U196" s="198"/>
      <c r="V196" s="198"/>
      <c r="W196" s="198"/>
      <c r="X196" s="198"/>
      <c r="Y196" s="198"/>
      <c r="Z196" s="198"/>
      <c r="AA196" s="198"/>
      <c r="AB196" s="198"/>
      <c r="AC196" s="198"/>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DZ196" s="198"/>
      <c r="EA196" s="198"/>
      <c r="EB196" s="198"/>
      <c r="EC196" s="198"/>
      <c r="ED196" s="198"/>
      <c r="EE196" s="198"/>
      <c r="EF196" s="198"/>
      <c r="EG196" s="198"/>
      <c r="EH196" s="198"/>
      <c r="EI196" s="198"/>
      <c r="EJ196" s="198"/>
      <c r="EK196" s="198"/>
      <c r="EL196" s="198"/>
      <c r="EM196" s="198"/>
      <c r="EN196" s="198"/>
      <c r="EO196" s="198"/>
      <c r="EP196" s="198"/>
      <c r="EQ196" s="198"/>
      <c r="ER196" s="198"/>
      <c r="ES196" s="198"/>
      <c r="ET196" s="198"/>
      <c r="EU196" s="198"/>
      <c r="EV196" s="198"/>
      <c r="EW196" s="198"/>
      <c r="EX196" s="198"/>
      <c r="EY196" s="198"/>
      <c r="EZ196" s="198"/>
      <c r="FA196" s="198"/>
      <c r="FB196" s="198"/>
      <c r="FC196" s="198"/>
      <c r="FD196" s="198"/>
      <c r="FE196" s="198"/>
      <c r="FF196" s="198"/>
      <c r="FG196" s="198"/>
      <c r="FH196" s="198"/>
      <c r="FI196" s="198"/>
      <c r="FJ196" s="198"/>
      <c r="FK196" s="198"/>
      <c r="FL196" s="198"/>
      <c r="FM196" s="198"/>
      <c r="FN196" s="198"/>
      <c r="FO196" s="198"/>
      <c r="FP196" s="198"/>
      <c r="FQ196" s="198"/>
      <c r="FR196" s="198"/>
      <c r="FS196" s="198"/>
      <c r="FT196" s="198"/>
      <c r="FU196" s="198"/>
      <c r="FV196" s="198"/>
      <c r="FW196" s="198"/>
      <c r="FX196" s="198"/>
      <c r="FY196" s="198"/>
      <c r="FZ196" s="198"/>
      <c r="GA196" s="198"/>
      <c r="GB196" s="198"/>
      <c r="GC196" s="198"/>
      <c r="GD196" s="198"/>
      <c r="GE196" s="198"/>
      <c r="GF196" s="198"/>
      <c r="GG196" s="198"/>
      <c r="GH196" s="198"/>
      <c r="GI196" s="198"/>
      <c r="GJ196" s="198"/>
      <c r="GK196" s="198"/>
      <c r="GL196" s="198"/>
      <c r="GM196" s="198"/>
      <c r="GN196" s="198"/>
      <c r="GO196" s="198"/>
      <c r="GP196" s="198"/>
      <c r="GQ196" s="198"/>
      <c r="GR196" s="198"/>
      <c r="GS196" s="198"/>
      <c r="GT196" s="198"/>
      <c r="GU196" s="198"/>
      <c r="GV196" s="198"/>
      <c r="GW196" s="198"/>
      <c r="GX196" s="198"/>
      <c r="GY196" s="198"/>
      <c r="GZ196" s="198"/>
      <c r="HA196" s="198"/>
      <c r="HB196" s="198"/>
      <c r="HC196" s="198"/>
      <c r="HD196" s="198"/>
      <c r="HE196" s="198"/>
      <c r="HF196" s="198"/>
      <c r="HG196" s="198"/>
      <c r="HH196" s="198"/>
      <c r="HI196" s="198"/>
      <c r="HJ196" s="198"/>
      <c r="HK196" s="198"/>
      <c r="HL196" s="198"/>
      <c r="HM196" s="198"/>
      <c r="HN196" s="198"/>
      <c r="HO196" s="198"/>
      <c r="HP196" s="198"/>
      <c r="HQ196" s="198"/>
      <c r="HR196" s="198"/>
      <c r="HS196" s="198"/>
      <c r="HT196" s="198"/>
      <c r="HU196" s="198"/>
      <c r="HV196" s="198"/>
      <c r="HW196" s="198"/>
      <c r="HX196" s="198"/>
      <c r="HY196" s="198"/>
      <c r="HZ196" s="198"/>
      <c r="IA196" s="198"/>
      <c r="IB196" s="198"/>
      <c r="IC196" s="198"/>
      <c r="ID196" s="198"/>
      <c r="IE196" s="198"/>
      <c r="IF196" s="198"/>
      <c r="IG196" s="198"/>
      <c r="IH196" s="198"/>
      <c r="II196" s="198"/>
      <c r="IJ196" s="198"/>
      <c r="IK196" s="198"/>
      <c r="IL196" s="198"/>
      <c r="IM196" s="198"/>
      <c r="IN196" s="198"/>
      <c r="IO196" s="198"/>
      <c r="IP196" s="198"/>
      <c r="IQ196" s="198"/>
      <c r="IR196" s="198"/>
      <c r="IS196" s="198"/>
      <c r="IT196" s="198"/>
      <c r="IU196" s="198"/>
      <c r="IV196" s="198"/>
      <c r="IW196" s="198"/>
      <c r="IX196" s="198"/>
      <c r="IY196" s="198"/>
      <c r="IZ196" s="198"/>
      <c r="JA196" s="198"/>
      <c r="JB196" s="198"/>
      <c r="JC196" s="198"/>
      <c r="JD196" s="198"/>
      <c r="JE196" s="198"/>
      <c r="JF196" s="198"/>
      <c r="JG196" s="198"/>
      <c r="JH196" s="198"/>
      <c r="JI196" s="198"/>
      <c r="JJ196" s="198"/>
      <c r="JK196" s="198"/>
      <c r="JL196" s="198"/>
      <c r="JM196" s="198"/>
      <c r="JN196" s="198"/>
      <c r="JO196" s="198"/>
      <c r="JP196" s="198"/>
      <c r="JQ196" s="198"/>
      <c r="JR196" s="198"/>
      <c r="JS196" s="198"/>
      <c r="JT196" s="198"/>
      <c r="JU196" s="198"/>
      <c r="JV196" s="198"/>
      <c r="JW196" s="198"/>
      <c r="JX196" s="198"/>
      <c r="JY196" s="198"/>
      <c r="JZ196" s="198"/>
      <c r="KA196" s="198"/>
      <c r="KB196" s="198"/>
      <c r="KC196" s="198"/>
      <c r="KD196" s="198"/>
      <c r="KE196" s="198"/>
      <c r="KF196" s="198"/>
      <c r="KG196" s="198"/>
      <c r="KH196" s="198"/>
      <c r="KI196" s="198"/>
      <c r="KJ196" s="198"/>
      <c r="KK196" s="198"/>
      <c r="KL196" s="198"/>
      <c r="KM196" s="198"/>
      <c r="KN196" s="198"/>
      <c r="KO196" s="198"/>
      <c r="KP196" s="198"/>
      <c r="KQ196" s="198"/>
      <c r="KR196" s="198"/>
      <c r="KS196" s="198"/>
      <c r="KT196" s="198"/>
      <c r="KU196" s="198"/>
      <c r="KV196" s="198"/>
      <c r="KW196" s="198"/>
      <c r="KX196" s="198"/>
      <c r="KY196" s="198"/>
      <c r="KZ196" s="198"/>
    </row>
    <row r="197" spans="2:312" x14ac:dyDescent="0.3">
      <c r="B197" s="198"/>
      <c r="C197" s="198"/>
      <c r="D197" s="198"/>
      <c r="E197" s="198"/>
      <c r="F197" s="198"/>
      <c r="G197" s="198"/>
      <c r="H197" s="198"/>
      <c r="I197" s="198"/>
      <c r="J197" s="198"/>
      <c r="K197" s="198"/>
      <c r="L197" s="198"/>
      <c r="M197" s="198"/>
      <c r="N197" s="198"/>
      <c r="O197" s="198"/>
      <c r="P197" s="198"/>
      <c r="Q197" s="202"/>
      <c r="R197" s="198"/>
      <c r="S197" s="198"/>
      <c r="T197" s="198"/>
      <c r="U197" s="198"/>
      <c r="V197" s="198"/>
      <c r="W197" s="198"/>
      <c r="X197" s="198"/>
      <c r="Y197" s="198"/>
      <c r="Z197" s="198"/>
      <c r="AA197" s="198"/>
      <c r="AB197" s="198"/>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L197" s="198"/>
      <c r="BM197" s="198"/>
      <c r="BN197" s="198"/>
      <c r="BO197" s="198"/>
      <c r="BP197" s="198"/>
      <c r="BQ197" s="198"/>
      <c r="BR197" s="198"/>
      <c r="BS197" s="198"/>
      <c r="BT197" s="198"/>
      <c r="BU197" s="198"/>
      <c r="BV197" s="198"/>
      <c r="BW197" s="198"/>
      <c r="BX197" s="198"/>
      <c r="BY197" s="198"/>
      <c r="BZ197" s="198"/>
      <c r="CA197" s="198"/>
      <c r="CB197" s="198"/>
      <c r="CC197" s="198"/>
      <c r="CD197" s="198"/>
      <c r="CE197" s="198"/>
      <c r="CF197" s="198"/>
      <c r="CG197" s="198"/>
      <c r="CH197" s="198"/>
      <c r="CI197" s="198"/>
      <c r="CJ197" s="198"/>
      <c r="CK197" s="198"/>
      <c r="CL197" s="198"/>
      <c r="CM197" s="198"/>
      <c r="CN197" s="198"/>
      <c r="CO197" s="198"/>
      <c r="CP197" s="198"/>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DZ197" s="198"/>
      <c r="EA197" s="198"/>
      <c r="EB197" s="198"/>
      <c r="EC197" s="198"/>
      <c r="ED197" s="198"/>
      <c r="EE197" s="198"/>
      <c r="EF197" s="198"/>
      <c r="EG197" s="198"/>
      <c r="EH197" s="198"/>
      <c r="EI197" s="198"/>
      <c r="EJ197" s="198"/>
      <c r="EK197" s="198"/>
      <c r="EL197" s="198"/>
      <c r="EM197" s="198"/>
      <c r="EN197" s="198"/>
      <c r="EO197" s="198"/>
      <c r="EP197" s="198"/>
      <c r="EQ197" s="198"/>
      <c r="ER197" s="198"/>
      <c r="ES197" s="198"/>
      <c r="ET197" s="198"/>
      <c r="EU197" s="198"/>
      <c r="EV197" s="198"/>
      <c r="EW197" s="198"/>
      <c r="EX197" s="198"/>
      <c r="EY197" s="198"/>
      <c r="EZ197" s="198"/>
      <c r="FA197" s="198"/>
      <c r="FB197" s="198"/>
      <c r="FC197" s="198"/>
      <c r="FD197" s="198"/>
      <c r="FE197" s="198"/>
      <c r="FF197" s="198"/>
      <c r="FG197" s="198"/>
      <c r="FH197" s="198"/>
      <c r="FI197" s="198"/>
      <c r="FJ197" s="198"/>
      <c r="FK197" s="198"/>
      <c r="FL197" s="198"/>
      <c r="FM197" s="198"/>
      <c r="FN197" s="198"/>
      <c r="FO197" s="198"/>
      <c r="FP197" s="198"/>
      <c r="FQ197" s="198"/>
      <c r="FR197" s="198"/>
      <c r="FS197" s="198"/>
      <c r="FT197" s="198"/>
      <c r="FU197" s="198"/>
      <c r="FV197" s="198"/>
      <c r="FW197" s="198"/>
      <c r="FX197" s="198"/>
      <c r="FY197" s="198"/>
      <c r="FZ197" s="198"/>
      <c r="GA197" s="198"/>
      <c r="GB197" s="198"/>
      <c r="GC197" s="198"/>
      <c r="GD197" s="198"/>
      <c r="GE197" s="198"/>
      <c r="GF197" s="198"/>
      <c r="GG197" s="198"/>
      <c r="GH197" s="198"/>
      <c r="GI197" s="198"/>
      <c r="GJ197" s="198"/>
      <c r="GK197" s="198"/>
      <c r="GL197" s="198"/>
      <c r="GM197" s="198"/>
      <c r="GN197" s="198"/>
      <c r="GO197" s="198"/>
      <c r="GP197" s="198"/>
      <c r="GQ197" s="198"/>
      <c r="GR197" s="198"/>
      <c r="GS197" s="198"/>
      <c r="GT197" s="198"/>
      <c r="GU197" s="198"/>
      <c r="GV197" s="198"/>
      <c r="GW197" s="198"/>
      <c r="GX197" s="198"/>
      <c r="GY197" s="198"/>
      <c r="GZ197" s="198"/>
      <c r="HA197" s="198"/>
      <c r="HB197" s="198"/>
      <c r="HC197" s="198"/>
      <c r="HD197" s="198"/>
      <c r="HE197" s="198"/>
      <c r="HF197" s="198"/>
      <c r="HG197" s="198"/>
      <c r="HH197" s="198"/>
      <c r="HI197" s="198"/>
      <c r="HJ197" s="198"/>
      <c r="HK197" s="198"/>
      <c r="HL197" s="198"/>
      <c r="HM197" s="198"/>
      <c r="HN197" s="198"/>
      <c r="HO197" s="198"/>
      <c r="HP197" s="198"/>
      <c r="HQ197" s="198"/>
      <c r="HR197" s="198"/>
      <c r="HS197" s="198"/>
      <c r="HT197" s="198"/>
      <c r="HU197" s="198"/>
      <c r="HV197" s="198"/>
      <c r="HW197" s="198"/>
      <c r="HX197" s="198"/>
      <c r="HY197" s="198"/>
      <c r="HZ197" s="198"/>
      <c r="IA197" s="198"/>
      <c r="IB197" s="198"/>
      <c r="IC197" s="198"/>
      <c r="ID197" s="198"/>
      <c r="IE197" s="198"/>
      <c r="IF197" s="198"/>
      <c r="IG197" s="198"/>
      <c r="IH197" s="198"/>
      <c r="II197" s="198"/>
      <c r="IJ197" s="198"/>
      <c r="IK197" s="198"/>
      <c r="IL197" s="198"/>
      <c r="IM197" s="198"/>
      <c r="IN197" s="198"/>
      <c r="IO197" s="198"/>
      <c r="IP197" s="198"/>
      <c r="IQ197" s="198"/>
      <c r="IR197" s="198"/>
      <c r="IS197" s="198"/>
      <c r="IT197" s="198"/>
      <c r="IU197" s="198"/>
      <c r="IV197" s="198"/>
      <c r="IW197" s="198"/>
      <c r="IX197" s="198"/>
      <c r="IY197" s="198"/>
      <c r="IZ197" s="198"/>
      <c r="JA197" s="198"/>
      <c r="JB197" s="198"/>
      <c r="JC197" s="198"/>
      <c r="JD197" s="198"/>
      <c r="JE197" s="198"/>
      <c r="JF197" s="198"/>
      <c r="JG197" s="198"/>
      <c r="JH197" s="198"/>
      <c r="JI197" s="198"/>
      <c r="JJ197" s="198"/>
      <c r="JK197" s="198"/>
      <c r="JL197" s="198"/>
      <c r="JM197" s="198"/>
      <c r="JN197" s="198"/>
      <c r="JO197" s="198"/>
      <c r="JP197" s="198"/>
      <c r="JQ197" s="198"/>
      <c r="JR197" s="198"/>
      <c r="JS197" s="198"/>
      <c r="JT197" s="198"/>
      <c r="JU197" s="198"/>
      <c r="JV197" s="198"/>
      <c r="JW197" s="198"/>
      <c r="JX197" s="198"/>
      <c r="JY197" s="198"/>
      <c r="JZ197" s="198"/>
      <c r="KA197" s="198"/>
      <c r="KB197" s="198"/>
      <c r="KC197" s="198"/>
      <c r="KD197" s="198"/>
      <c r="KE197" s="198"/>
      <c r="KF197" s="198"/>
      <c r="KG197" s="198"/>
      <c r="KH197" s="198"/>
      <c r="KI197" s="198"/>
      <c r="KJ197" s="198"/>
      <c r="KK197" s="198"/>
      <c r="KL197" s="198"/>
      <c r="KM197" s="198"/>
      <c r="KN197" s="198"/>
      <c r="KO197" s="198"/>
      <c r="KP197" s="198"/>
      <c r="KQ197" s="198"/>
      <c r="KR197" s="198"/>
      <c r="KS197" s="198"/>
      <c r="KT197" s="198"/>
      <c r="KU197" s="198"/>
      <c r="KV197" s="198"/>
      <c r="KW197" s="198"/>
      <c r="KX197" s="198"/>
      <c r="KY197" s="198"/>
      <c r="KZ197" s="198"/>
    </row>
    <row r="198" spans="2:312" x14ac:dyDescent="0.3">
      <c r="B198" s="198"/>
      <c r="C198" s="198"/>
      <c r="D198" s="198"/>
      <c r="E198" s="198"/>
      <c r="F198" s="198"/>
      <c r="G198" s="198"/>
      <c r="H198" s="198"/>
      <c r="I198" s="198"/>
      <c r="J198" s="198"/>
      <c r="K198" s="198"/>
      <c r="L198" s="198"/>
      <c r="M198" s="198"/>
      <c r="N198" s="198"/>
      <c r="O198" s="198"/>
      <c r="P198" s="198"/>
      <c r="Q198" s="202"/>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c r="BV198" s="198"/>
      <c r="BW198" s="198"/>
      <c r="BX198" s="198"/>
      <c r="BY198" s="198"/>
      <c r="BZ198" s="198"/>
      <c r="CA198" s="198"/>
      <c r="CB198" s="198"/>
      <c r="CC198" s="198"/>
      <c r="CD198" s="198"/>
      <c r="CE198" s="198"/>
      <c r="CF198" s="198"/>
      <c r="CG198" s="198"/>
      <c r="CH198" s="198"/>
      <c r="CI198" s="198"/>
      <c r="CJ198" s="198"/>
      <c r="CK198" s="198"/>
      <c r="CL198" s="198"/>
      <c r="CM198" s="198"/>
      <c r="CN198" s="198"/>
      <c r="CO198" s="198"/>
      <c r="CP198" s="198"/>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DZ198" s="198"/>
      <c r="EA198" s="198"/>
      <c r="EB198" s="198"/>
      <c r="EC198" s="198"/>
      <c r="ED198" s="198"/>
      <c r="EE198" s="198"/>
      <c r="EF198" s="198"/>
      <c r="EG198" s="198"/>
      <c r="EH198" s="198"/>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8"/>
      <c r="FU198" s="198"/>
      <c r="FV198" s="198"/>
      <c r="FW198" s="198"/>
      <c r="FX198" s="198"/>
      <c r="FY198" s="198"/>
      <c r="FZ198" s="198"/>
      <c r="GA198" s="198"/>
      <c r="GB198" s="198"/>
      <c r="GC198" s="198"/>
      <c r="GD198" s="198"/>
      <c r="GE198" s="198"/>
      <c r="GF198" s="198"/>
      <c r="GG198" s="198"/>
      <c r="GH198" s="198"/>
      <c r="GI198" s="198"/>
      <c r="GJ198" s="198"/>
      <c r="GK198" s="198"/>
      <c r="GL198" s="198"/>
      <c r="GM198" s="198"/>
      <c r="GN198" s="198"/>
      <c r="GO198" s="198"/>
      <c r="GP198" s="198"/>
      <c r="GQ198" s="198"/>
      <c r="GR198" s="198"/>
      <c r="GS198" s="198"/>
      <c r="GT198" s="198"/>
      <c r="GU198" s="198"/>
      <c r="GV198" s="198"/>
      <c r="GW198" s="198"/>
      <c r="GX198" s="198"/>
      <c r="GY198" s="198"/>
      <c r="GZ198" s="198"/>
      <c r="HA198" s="198"/>
      <c r="HB198" s="198"/>
      <c r="HC198" s="198"/>
      <c r="HD198" s="198"/>
      <c r="HE198" s="198"/>
      <c r="HF198" s="198"/>
      <c r="HG198" s="198"/>
      <c r="HH198" s="198"/>
      <c r="HI198" s="198"/>
      <c r="HJ198" s="198"/>
      <c r="HK198" s="198"/>
      <c r="HL198" s="198"/>
      <c r="HM198" s="198"/>
      <c r="HN198" s="198"/>
      <c r="HO198" s="198"/>
      <c r="HP198" s="198"/>
      <c r="HQ198" s="198"/>
      <c r="HR198" s="198"/>
      <c r="HS198" s="198"/>
      <c r="HT198" s="198"/>
      <c r="HU198" s="198"/>
      <c r="HV198" s="198"/>
      <c r="HW198" s="198"/>
      <c r="HX198" s="198"/>
      <c r="HY198" s="198"/>
      <c r="HZ198" s="198"/>
      <c r="IA198" s="198"/>
      <c r="IB198" s="198"/>
      <c r="IC198" s="198"/>
      <c r="ID198" s="198"/>
      <c r="IE198" s="198"/>
      <c r="IF198" s="198"/>
      <c r="IG198" s="198"/>
      <c r="IH198" s="198"/>
      <c r="II198" s="198"/>
      <c r="IJ198" s="198"/>
      <c r="IK198" s="198"/>
      <c r="IL198" s="198"/>
      <c r="IM198" s="198"/>
      <c r="IN198" s="198"/>
      <c r="IO198" s="198"/>
      <c r="IP198" s="198"/>
      <c r="IQ198" s="198"/>
      <c r="IR198" s="198"/>
      <c r="IS198" s="198"/>
      <c r="IT198" s="198"/>
      <c r="IU198" s="198"/>
      <c r="IV198" s="198"/>
      <c r="IW198" s="198"/>
      <c r="IX198" s="198"/>
      <c r="IY198" s="198"/>
      <c r="IZ198" s="198"/>
      <c r="JA198" s="198"/>
      <c r="JB198" s="198"/>
      <c r="JC198" s="198"/>
      <c r="JD198" s="198"/>
      <c r="JE198" s="198"/>
      <c r="JF198" s="198"/>
      <c r="JG198" s="198"/>
      <c r="JH198" s="198"/>
      <c r="JI198" s="198"/>
      <c r="JJ198" s="198"/>
      <c r="JK198" s="198"/>
      <c r="JL198" s="198"/>
      <c r="JM198" s="198"/>
      <c r="JN198" s="198"/>
      <c r="JO198" s="198"/>
      <c r="JP198" s="198"/>
      <c r="JQ198" s="198"/>
      <c r="JR198" s="198"/>
      <c r="JS198" s="198"/>
      <c r="JT198" s="198"/>
      <c r="JU198" s="198"/>
      <c r="JV198" s="198"/>
      <c r="JW198" s="198"/>
      <c r="JX198" s="198"/>
      <c r="JY198" s="198"/>
      <c r="JZ198" s="198"/>
      <c r="KA198" s="198"/>
      <c r="KB198" s="198"/>
      <c r="KC198" s="198"/>
      <c r="KD198" s="198"/>
      <c r="KE198" s="198"/>
      <c r="KF198" s="198"/>
      <c r="KG198" s="198"/>
      <c r="KH198" s="198"/>
      <c r="KI198" s="198"/>
      <c r="KJ198" s="198"/>
      <c r="KK198" s="198"/>
      <c r="KL198" s="198"/>
      <c r="KM198" s="198"/>
      <c r="KN198" s="198"/>
      <c r="KO198" s="198"/>
      <c r="KP198" s="198"/>
      <c r="KQ198" s="198"/>
      <c r="KR198" s="198"/>
      <c r="KS198" s="198"/>
      <c r="KT198" s="198"/>
      <c r="KU198" s="198"/>
      <c r="KV198" s="198"/>
      <c r="KW198" s="198"/>
      <c r="KX198" s="198"/>
      <c r="KY198" s="198"/>
      <c r="KZ198" s="198"/>
    </row>
    <row r="199" spans="2:312" x14ac:dyDescent="0.3">
      <c r="B199" s="198"/>
      <c r="C199" s="198"/>
      <c r="D199" s="198"/>
      <c r="E199" s="198"/>
      <c r="F199" s="198"/>
      <c r="G199" s="198"/>
      <c r="H199" s="198"/>
      <c r="I199" s="198"/>
      <c r="J199" s="198"/>
      <c r="K199" s="198"/>
      <c r="L199" s="198"/>
      <c r="M199" s="198"/>
      <c r="N199" s="198"/>
      <c r="O199" s="198"/>
      <c r="P199" s="198"/>
      <c r="Q199" s="202"/>
      <c r="R199" s="198"/>
      <c r="S199" s="198"/>
      <c r="T199" s="198"/>
      <c r="U199" s="198"/>
      <c r="V199" s="198"/>
      <c r="W199" s="198"/>
      <c r="X199" s="198"/>
      <c r="Y199" s="198"/>
      <c r="Z199" s="198"/>
      <c r="AA199" s="198"/>
      <c r="AB199" s="198"/>
      <c r="AC199" s="198"/>
      <c r="AD199" s="198"/>
      <c r="AE199" s="198"/>
      <c r="AF199" s="198"/>
      <c r="AG199" s="198"/>
      <c r="AH199" s="198"/>
      <c r="AI199" s="198"/>
      <c r="AJ199" s="198"/>
      <c r="AK199" s="198"/>
      <c r="AL199" s="198"/>
      <c r="AM199" s="198"/>
      <c r="AN199" s="198"/>
      <c r="AO199" s="198"/>
      <c r="AP199" s="198"/>
      <c r="AQ199" s="198"/>
      <c r="AR199" s="198"/>
      <c r="AS199" s="198"/>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c r="BV199" s="198"/>
      <c r="BW199" s="198"/>
      <c r="BX199" s="198"/>
      <c r="BY199" s="198"/>
      <c r="BZ199" s="198"/>
      <c r="CA199" s="198"/>
      <c r="CB199" s="198"/>
      <c r="CC199" s="198"/>
      <c r="CD199" s="198"/>
      <c r="CE199" s="198"/>
      <c r="CF199" s="198"/>
      <c r="CG199" s="198"/>
      <c r="CH199" s="198"/>
      <c r="CI199" s="198"/>
      <c r="CJ199" s="198"/>
      <c r="CK199" s="198"/>
      <c r="CL199" s="198"/>
      <c r="CM199" s="198"/>
      <c r="CN199" s="198"/>
      <c r="CO199" s="198"/>
      <c r="CP199" s="198"/>
      <c r="CQ199" s="198"/>
      <c r="CR199" s="198"/>
      <c r="CS199" s="198"/>
      <c r="CT199" s="198"/>
      <c r="CU199" s="198"/>
      <c r="CV199" s="198"/>
      <c r="CW199" s="198"/>
      <c r="CX199" s="198"/>
      <c r="CY199" s="198"/>
      <c r="CZ199" s="198"/>
      <c r="DA199" s="198"/>
      <c r="DB199" s="198"/>
      <c r="DC199" s="198"/>
      <c r="DD199" s="198"/>
      <c r="DE199" s="198"/>
      <c r="DF199" s="198"/>
      <c r="DG199" s="198"/>
      <c r="DH199" s="198"/>
      <c r="DI199" s="198"/>
      <c r="DJ199" s="198"/>
      <c r="DK199" s="198"/>
      <c r="DL199" s="198"/>
      <c r="DM199" s="198"/>
      <c r="DN199" s="198"/>
      <c r="DO199" s="198"/>
      <c r="DP199" s="198"/>
      <c r="DQ199" s="198"/>
      <c r="DR199" s="198"/>
      <c r="DS199" s="198"/>
      <c r="DT199" s="198"/>
      <c r="DU199" s="198"/>
      <c r="DV199" s="198"/>
      <c r="DW199" s="198"/>
      <c r="DX199" s="198"/>
      <c r="DY199" s="198"/>
      <c r="DZ199" s="198"/>
      <c r="EA199" s="198"/>
      <c r="EB199" s="198"/>
      <c r="EC199" s="198"/>
      <c r="ED199" s="198"/>
      <c r="EE199" s="198"/>
      <c r="EF199" s="198"/>
      <c r="EG199" s="198"/>
      <c r="EH199" s="198"/>
      <c r="EI199" s="198"/>
      <c r="EJ199" s="198"/>
      <c r="EK199" s="198"/>
      <c r="EL199" s="198"/>
      <c r="EM199" s="198"/>
      <c r="EN199" s="198"/>
      <c r="EO199" s="198"/>
      <c r="EP199" s="198"/>
      <c r="EQ199" s="198"/>
      <c r="ER199" s="198"/>
      <c r="ES199" s="198"/>
      <c r="ET199" s="198"/>
      <c r="EU199" s="198"/>
      <c r="EV199" s="198"/>
      <c r="EW199" s="198"/>
      <c r="EX199" s="198"/>
      <c r="EY199" s="198"/>
      <c r="EZ199" s="198"/>
      <c r="FA199" s="198"/>
      <c r="FB199" s="198"/>
      <c r="FC199" s="198"/>
      <c r="FD199" s="198"/>
      <c r="FE199" s="198"/>
      <c r="FF199" s="198"/>
      <c r="FG199" s="198"/>
      <c r="FH199" s="198"/>
      <c r="FI199" s="198"/>
      <c r="FJ199" s="198"/>
      <c r="FK199" s="198"/>
      <c r="FL199" s="198"/>
      <c r="FM199" s="198"/>
      <c r="FN199" s="198"/>
      <c r="FO199" s="198"/>
      <c r="FP199" s="198"/>
      <c r="FQ199" s="198"/>
      <c r="FR199" s="198"/>
      <c r="FS199" s="198"/>
      <c r="FT199" s="198"/>
      <c r="FU199" s="198"/>
      <c r="FV199" s="198"/>
      <c r="FW199" s="198"/>
      <c r="FX199" s="198"/>
      <c r="FY199" s="198"/>
      <c r="FZ199" s="198"/>
      <c r="GA199" s="198"/>
      <c r="GB199" s="198"/>
      <c r="GC199" s="198"/>
      <c r="GD199" s="198"/>
      <c r="GE199" s="198"/>
      <c r="GF199" s="198"/>
      <c r="GG199" s="198"/>
      <c r="GH199" s="198"/>
      <c r="GI199" s="198"/>
      <c r="GJ199" s="198"/>
      <c r="GK199" s="198"/>
      <c r="GL199" s="198"/>
      <c r="GM199" s="198"/>
      <c r="GN199" s="198"/>
      <c r="GO199" s="198"/>
      <c r="GP199" s="198"/>
      <c r="GQ199" s="198"/>
      <c r="GR199" s="198"/>
      <c r="GS199" s="198"/>
      <c r="GT199" s="198"/>
      <c r="GU199" s="198"/>
      <c r="GV199" s="198"/>
      <c r="GW199" s="198"/>
      <c r="GX199" s="198"/>
      <c r="GY199" s="198"/>
      <c r="GZ199" s="198"/>
      <c r="HA199" s="198"/>
      <c r="HB199" s="198"/>
      <c r="HC199" s="198"/>
      <c r="HD199" s="198"/>
      <c r="HE199" s="198"/>
      <c r="HF199" s="198"/>
      <c r="HG199" s="198"/>
      <c r="HH199" s="198"/>
      <c r="HI199" s="198"/>
      <c r="HJ199" s="198"/>
      <c r="HK199" s="198"/>
      <c r="HL199" s="198"/>
      <c r="HM199" s="198"/>
      <c r="HN199" s="198"/>
      <c r="HO199" s="198"/>
      <c r="HP199" s="198"/>
      <c r="HQ199" s="198"/>
      <c r="HR199" s="198"/>
      <c r="HS199" s="198"/>
      <c r="HT199" s="198"/>
      <c r="HU199" s="198"/>
      <c r="HV199" s="198"/>
      <c r="HW199" s="198"/>
      <c r="HX199" s="198"/>
      <c r="HY199" s="198"/>
      <c r="HZ199" s="198"/>
      <c r="IA199" s="198"/>
      <c r="IB199" s="198"/>
      <c r="IC199" s="198"/>
      <c r="ID199" s="198"/>
      <c r="IE199" s="198"/>
      <c r="IF199" s="198"/>
      <c r="IG199" s="198"/>
      <c r="IH199" s="198"/>
      <c r="II199" s="198"/>
      <c r="IJ199" s="198"/>
      <c r="IK199" s="198"/>
      <c r="IL199" s="198"/>
      <c r="IM199" s="198"/>
      <c r="IN199" s="198"/>
      <c r="IO199" s="198"/>
      <c r="IP199" s="198"/>
      <c r="IQ199" s="198"/>
      <c r="IR199" s="198"/>
      <c r="IS199" s="198"/>
      <c r="IT199" s="198"/>
      <c r="IU199" s="198"/>
      <c r="IV199" s="198"/>
      <c r="IW199" s="198"/>
      <c r="IX199" s="198"/>
      <c r="IY199" s="198"/>
      <c r="IZ199" s="198"/>
      <c r="JA199" s="198"/>
      <c r="JB199" s="198"/>
      <c r="JC199" s="198"/>
      <c r="JD199" s="198"/>
      <c r="JE199" s="198"/>
      <c r="JF199" s="198"/>
      <c r="JG199" s="198"/>
      <c r="JH199" s="198"/>
      <c r="JI199" s="198"/>
      <c r="JJ199" s="198"/>
      <c r="JK199" s="198"/>
      <c r="JL199" s="198"/>
      <c r="JM199" s="198"/>
      <c r="JN199" s="198"/>
      <c r="JO199" s="198"/>
      <c r="JP199" s="198"/>
      <c r="JQ199" s="198"/>
      <c r="JR199" s="198"/>
      <c r="JS199" s="198"/>
      <c r="JT199" s="198"/>
      <c r="JU199" s="198"/>
      <c r="JV199" s="198"/>
      <c r="JW199" s="198"/>
      <c r="JX199" s="198"/>
      <c r="JY199" s="198"/>
      <c r="JZ199" s="198"/>
      <c r="KA199" s="198"/>
      <c r="KB199" s="198"/>
      <c r="KC199" s="198"/>
      <c r="KD199" s="198"/>
      <c r="KE199" s="198"/>
      <c r="KF199" s="198"/>
      <c r="KG199" s="198"/>
      <c r="KH199" s="198"/>
      <c r="KI199" s="198"/>
      <c r="KJ199" s="198"/>
      <c r="KK199" s="198"/>
      <c r="KL199" s="198"/>
      <c r="KM199" s="198"/>
      <c r="KN199" s="198"/>
      <c r="KO199" s="198"/>
      <c r="KP199" s="198"/>
      <c r="KQ199" s="198"/>
      <c r="KR199" s="198"/>
      <c r="KS199" s="198"/>
      <c r="KT199" s="198"/>
      <c r="KU199" s="198"/>
      <c r="KV199" s="198"/>
      <c r="KW199" s="198"/>
      <c r="KX199" s="198"/>
      <c r="KY199" s="198"/>
      <c r="KZ199" s="198"/>
    </row>
    <row r="200" spans="2:312" x14ac:dyDescent="0.3">
      <c r="B200" s="198"/>
      <c r="C200" s="198"/>
      <c r="D200" s="198"/>
      <c r="E200" s="198"/>
      <c r="F200" s="198"/>
      <c r="G200" s="198"/>
      <c r="H200" s="198"/>
      <c r="I200" s="198"/>
      <c r="J200" s="198"/>
      <c r="K200" s="198"/>
      <c r="L200" s="198"/>
      <c r="M200" s="198"/>
      <c r="N200" s="198"/>
      <c r="O200" s="198"/>
      <c r="P200" s="198"/>
      <c r="Q200" s="202"/>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c r="AM200" s="198"/>
      <c r="AN200" s="198"/>
      <c r="AO200" s="198"/>
      <c r="AP200" s="198"/>
      <c r="AQ200" s="198"/>
      <c r="AR200" s="198"/>
      <c r="AS200" s="198"/>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c r="BV200" s="198"/>
      <c r="BW200" s="198"/>
      <c r="BX200" s="198"/>
      <c r="BY200" s="198"/>
      <c r="BZ200" s="198"/>
      <c r="CA200" s="198"/>
      <c r="CB200" s="198"/>
      <c r="CC200" s="198"/>
      <c r="CD200" s="198"/>
      <c r="CE200" s="198"/>
      <c r="CF200" s="198"/>
      <c r="CG200" s="198"/>
      <c r="CH200" s="198"/>
      <c r="CI200" s="198"/>
      <c r="CJ200" s="198"/>
      <c r="CK200" s="198"/>
      <c r="CL200" s="198"/>
      <c r="CM200" s="198"/>
      <c r="CN200" s="198"/>
      <c r="CO200" s="198"/>
      <c r="CP200" s="198"/>
      <c r="CQ200" s="198"/>
      <c r="CR200" s="198"/>
      <c r="CS200" s="198"/>
      <c r="CT200" s="198"/>
      <c r="CU200" s="198"/>
      <c r="CV200" s="198"/>
      <c r="CW200" s="198"/>
      <c r="CX200" s="198"/>
      <c r="CY200" s="198"/>
      <c r="CZ200" s="198"/>
      <c r="DA200" s="198"/>
      <c r="DB200" s="198"/>
      <c r="DC200" s="198"/>
      <c r="DD200" s="198"/>
      <c r="DE200" s="198"/>
      <c r="DF200" s="198"/>
      <c r="DG200" s="198"/>
      <c r="DH200" s="198"/>
      <c r="DI200" s="198"/>
      <c r="DJ200" s="198"/>
      <c r="DK200" s="198"/>
      <c r="DL200" s="198"/>
      <c r="DM200" s="198"/>
      <c r="DN200" s="198"/>
      <c r="DO200" s="198"/>
      <c r="DP200" s="198"/>
      <c r="DQ200" s="198"/>
      <c r="DR200" s="198"/>
      <c r="DS200" s="198"/>
      <c r="DT200" s="198"/>
      <c r="DU200" s="198"/>
      <c r="DV200" s="198"/>
      <c r="DW200" s="198"/>
      <c r="DX200" s="198"/>
      <c r="DY200" s="198"/>
      <c r="DZ200" s="198"/>
      <c r="EA200" s="198"/>
      <c r="EB200" s="198"/>
      <c r="EC200" s="198"/>
      <c r="ED200" s="198"/>
      <c r="EE200" s="198"/>
      <c r="EF200" s="198"/>
      <c r="EG200" s="198"/>
      <c r="EH200" s="198"/>
      <c r="EI200" s="198"/>
      <c r="EJ200" s="198"/>
      <c r="EK200" s="198"/>
      <c r="EL200" s="198"/>
      <c r="EM200" s="198"/>
      <c r="EN200" s="198"/>
      <c r="EO200" s="198"/>
      <c r="EP200" s="198"/>
      <c r="EQ200" s="198"/>
      <c r="ER200" s="198"/>
      <c r="ES200" s="198"/>
      <c r="ET200" s="198"/>
      <c r="EU200" s="198"/>
      <c r="EV200" s="198"/>
      <c r="EW200" s="198"/>
      <c r="EX200" s="198"/>
      <c r="EY200" s="198"/>
      <c r="EZ200" s="198"/>
      <c r="FA200" s="198"/>
      <c r="FB200" s="198"/>
      <c r="FC200" s="198"/>
      <c r="FD200" s="198"/>
      <c r="FE200" s="198"/>
      <c r="FF200" s="198"/>
      <c r="FG200" s="198"/>
      <c r="FH200" s="198"/>
      <c r="FI200" s="198"/>
      <c r="FJ200" s="198"/>
      <c r="FK200" s="198"/>
      <c r="FL200" s="198"/>
      <c r="FM200" s="198"/>
      <c r="FN200" s="198"/>
      <c r="FO200" s="198"/>
      <c r="FP200" s="198"/>
      <c r="FQ200" s="198"/>
      <c r="FR200" s="198"/>
      <c r="FS200" s="198"/>
      <c r="FT200" s="198"/>
      <c r="FU200" s="198"/>
      <c r="FV200" s="198"/>
      <c r="FW200" s="198"/>
      <c r="FX200" s="198"/>
      <c r="FY200" s="198"/>
      <c r="FZ200" s="198"/>
      <c r="GA200" s="198"/>
      <c r="GB200" s="198"/>
      <c r="GC200" s="198"/>
      <c r="GD200" s="198"/>
      <c r="GE200" s="198"/>
      <c r="GF200" s="198"/>
      <c r="GG200" s="198"/>
      <c r="GH200" s="198"/>
      <c r="GI200" s="198"/>
      <c r="GJ200" s="198"/>
      <c r="GK200" s="198"/>
      <c r="GL200" s="198"/>
      <c r="GM200" s="198"/>
      <c r="GN200" s="198"/>
      <c r="GO200" s="198"/>
      <c r="GP200" s="198"/>
      <c r="GQ200" s="198"/>
      <c r="GR200" s="198"/>
      <c r="GS200" s="198"/>
      <c r="GT200" s="198"/>
      <c r="GU200" s="198"/>
      <c r="GV200" s="198"/>
      <c r="GW200" s="198"/>
      <c r="GX200" s="198"/>
      <c r="GY200" s="198"/>
      <c r="GZ200" s="198"/>
      <c r="HA200" s="198"/>
      <c r="HB200" s="198"/>
      <c r="HC200" s="198"/>
      <c r="HD200" s="198"/>
      <c r="HE200" s="198"/>
      <c r="HF200" s="198"/>
      <c r="HG200" s="198"/>
      <c r="HH200" s="198"/>
      <c r="HI200" s="198"/>
      <c r="HJ200" s="198"/>
      <c r="HK200" s="198"/>
      <c r="HL200" s="198"/>
      <c r="HM200" s="198"/>
      <c r="HN200" s="198"/>
      <c r="HO200" s="198"/>
      <c r="HP200" s="198"/>
      <c r="HQ200" s="198"/>
      <c r="HR200" s="198"/>
      <c r="HS200" s="198"/>
      <c r="HT200" s="198"/>
      <c r="HU200" s="198"/>
      <c r="HV200" s="198"/>
      <c r="HW200" s="198"/>
      <c r="HX200" s="198"/>
      <c r="HY200" s="198"/>
      <c r="HZ200" s="198"/>
      <c r="IA200" s="198"/>
      <c r="IB200" s="198"/>
      <c r="IC200" s="198"/>
      <c r="ID200" s="198"/>
      <c r="IE200" s="198"/>
      <c r="IF200" s="198"/>
      <c r="IG200" s="198"/>
      <c r="IH200" s="198"/>
      <c r="II200" s="198"/>
      <c r="IJ200" s="198"/>
      <c r="IK200" s="198"/>
      <c r="IL200" s="198"/>
      <c r="IM200" s="198"/>
      <c r="IN200" s="198"/>
      <c r="IO200" s="198"/>
      <c r="IP200" s="198"/>
      <c r="IQ200" s="198"/>
      <c r="IR200" s="198"/>
      <c r="IS200" s="198"/>
      <c r="IT200" s="198"/>
      <c r="IU200" s="198"/>
      <c r="IV200" s="198"/>
      <c r="IW200" s="198"/>
      <c r="IX200" s="198"/>
      <c r="IY200" s="198"/>
      <c r="IZ200" s="198"/>
      <c r="JA200" s="198"/>
      <c r="JB200" s="198"/>
      <c r="JC200" s="198"/>
      <c r="JD200" s="198"/>
      <c r="JE200" s="198"/>
      <c r="JF200" s="198"/>
      <c r="JG200" s="198"/>
      <c r="JH200" s="198"/>
      <c r="JI200" s="198"/>
      <c r="JJ200" s="198"/>
      <c r="JK200" s="198"/>
      <c r="JL200" s="198"/>
      <c r="JM200" s="198"/>
      <c r="JN200" s="198"/>
      <c r="JO200" s="198"/>
      <c r="JP200" s="198"/>
      <c r="JQ200" s="198"/>
      <c r="JR200" s="198"/>
      <c r="JS200" s="198"/>
      <c r="JT200" s="198"/>
      <c r="JU200" s="198"/>
      <c r="JV200" s="198"/>
      <c r="JW200" s="198"/>
      <c r="JX200" s="198"/>
      <c r="JY200" s="198"/>
      <c r="JZ200" s="198"/>
      <c r="KA200" s="198"/>
      <c r="KB200" s="198"/>
      <c r="KC200" s="198"/>
      <c r="KD200" s="198"/>
      <c r="KE200" s="198"/>
      <c r="KF200" s="198"/>
      <c r="KG200" s="198"/>
      <c r="KH200" s="198"/>
      <c r="KI200" s="198"/>
      <c r="KJ200" s="198"/>
      <c r="KK200" s="198"/>
      <c r="KL200" s="198"/>
      <c r="KM200" s="198"/>
      <c r="KN200" s="198"/>
      <c r="KO200" s="198"/>
      <c r="KP200" s="198"/>
      <c r="KQ200" s="198"/>
      <c r="KR200" s="198"/>
      <c r="KS200" s="198"/>
      <c r="KT200" s="198"/>
      <c r="KU200" s="198"/>
      <c r="KV200" s="198"/>
      <c r="KW200" s="198"/>
      <c r="KX200" s="198"/>
      <c r="KY200" s="198"/>
      <c r="KZ200" s="198"/>
    </row>
    <row r="201" spans="2:312" x14ac:dyDescent="0.3">
      <c r="B201" s="198"/>
      <c r="C201" s="198"/>
      <c r="D201" s="198"/>
      <c r="E201" s="198"/>
      <c r="F201" s="198"/>
      <c r="G201" s="198"/>
      <c r="H201" s="198"/>
      <c r="I201" s="198"/>
      <c r="J201" s="198"/>
      <c r="K201" s="198"/>
      <c r="L201" s="198"/>
      <c r="M201" s="198"/>
      <c r="N201" s="198"/>
      <c r="O201" s="198"/>
      <c r="P201" s="198"/>
      <c r="Q201" s="202"/>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c r="AS201" s="198"/>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198"/>
      <c r="CP201" s="198"/>
      <c r="CQ201" s="198"/>
      <c r="CR201" s="198"/>
      <c r="CS201" s="198"/>
      <c r="CT201" s="198"/>
      <c r="CU201" s="198"/>
      <c r="CV201" s="198"/>
      <c r="CW201" s="198"/>
      <c r="CX201" s="198"/>
      <c r="CY201" s="198"/>
      <c r="CZ201" s="198"/>
      <c r="DA201" s="198"/>
      <c r="DB201" s="198"/>
      <c r="DC201" s="198"/>
      <c r="DD201" s="198"/>
      <c r="DE201" s="198"/>
      <c r="DF201" s="198"/>
      <c r="DG201" s="198"/>
      <c r="DH201" s="198"/>
      <c r="DI201" s="198"/>
      <c r="DJ201" s="198"/>
      <c r="DK201" s="198"/>
      <c r="DL201" s="198"/>
      <c r="DM201" s="198"/>
      <c r="DN201" s="198"/>
      <c r="DO201" s="198"/>
      <c r="DP201" s="198"/>
      <c r="DQ201" s="198"/>
      <c r="DR201" s="198"/>
      <c r="DS201" s="198"/>
      <c r="DT201" s="198"/>
      <c r="DU201" s="198"/>
      <c r="DV201" s="198"/>
      <c r="DW201" s="198"/>
      <c r="DX201" s="198"/>
      <c r="DY201" s="198"/>
      <c r="DZ201" s="198"/>
      <c r="EA201" s="198"/>
      <c r="EB201" s="198"/>
      <c r="EC201" s="198"/>
      <c r="ED201" s="198"/>
      <c r="EE201" s="198"/>
      <c r="EF201" s="198"/>
      <c r="EG201" s="198"/>
      <c r="EH201" s="198"/>
      <c r="EI201" s="198"/>
      <c r="EJ201" s="198"/>
      <c r="EK201" s="198"/>
      <c r="EL201" s="198"/>
      <c r="EM201" s="198"/>
      <c r="EN201" s="198"/>
      <c r="EO201" s="198"/>
      <c r="EP201" s="198"/>
      <c r="EQ201" s="198"/>
      <c r="ER201" s="198"/>
      <c r="ES201" s="198"/>
      <c r="ET201" s="198"/>
      <c r="EU201" s="198"/>
      <c r="EV201" s="198"/>
      <c r="EW201" s="198"/>
      <c r="EX201" s="198"/>
      <c r="EY201" s="198"/>
      <c r="EZ201" s="198"/>
      <c r="FA201" s="198"/>
      <c r="FB201" s="198"/>
      <c r="FC201" s="198"/>
      <c r="FD201" s="198"/>
      <c r="FE201" s="198"/>
      <c r="FF201" s="198"/>
      <c r="FG201" s="198"/>
      <c r="FH201" s="198"/>
      <c r="FI201" s="198"/>
      <c r="FJ201" s="198"/>
      <c r="FK201" s="198"/>
      <c r="FL201" s="198"/>
      <c r="FM201" s="198"/>
      <c r="FN201" s="198"/>
      <c r="FO201" s="198"/>
      <c r="FP201" s="198"/>
      <c r="FQ201" s="198"/>
      <c r="FR201" s="198"/>
      <c r="FS201" s="198"/>
      <c r="FT201" s="198"/>
      <c r="FU201" s="198"/>
      <c r="FV201" s="198"/>
      <c r="FW201" s="198"/>
      <c r="FX201" s="198"/>
      <c r="FY201" s="198"/>
      <c r="FZ201" s="198"/>
      <c r="GA201" s="198"/>
      <c r="GB201" s="198"/>
      <c r="GC201" s="198"/>
      <c r="GD201" s="198"/>
      <c r="GE201" s="198"/>
      <c r="GF201" s="198"/>
      <c r="GG201" s="198"/>
      <c r="GH201" s="198"/>
      <c r="GI201" s="198"/>
      <c r="GJ201" s="198"/>
      <c r="GK201" s="198"/>
      <c r="GL201" s="198"/>
      <c r="GM201" s="198"/>
      <c r="GN201" s="198"/>
      <c r="GO201" s="198"/>
      <c r="GP201" s="198"/>
      <c r="GQ201" s="198"/>
      <c r="GR201" s="198"/>
      <c r="GS201" s="198"/>
      <c r="GT201" s="198"/>
      <c r="GU201" s="198"/>
      <c r="GV201" s="198"/>
      <c r="GW201" s="198"/>
      <c r="GX201" s="198"/>
      <c r="GY201" s="198"/>
      <c r="GZ201" s="198"/>
      <c r="HA201" s="198"/>
      <c r="HB201" s="198"/>
      <c r="HC201" s="198"/>
      <c r="HD201" s="198"/>
      <c r="HE201" s="198"/>
      <c r="HF201" s="198"/>
      <c r="HG201" s="198"/>
      <c r="HH201" s="198"/>
      <c r="HI201" s="198"/>
      <c r="HJ201" s="198"/>
      <c r="HK201" s="198"/>
      <c r="HL201" s="198"/>
      <c r="HM201" s="198"/>
      <c r="HN201" s="198"/>
      <c r="HO201" s="198"/>
      <c r="HP201" s="198"/>
      <c r="HQ201" s="198"/>
      <c r="HR201" s="198"/>
      <c r="HS201" s="198"/>
      <c r="HT201" s="198"/>
      <c r="HU201" s="198"/>
      <c r="HV201" s="198"/>
      <c r="HW201" s="198"/>
      <c r="HX201" s="198"/>
      <c r="HY201" s="198"/>
      <c r="HZ201" s="198"/>
      <c r="IA201" s="198"/>
      <c r="IB201" s="198"/>
      <c r="IC201" s="198"/>
      <c r="ID201" s="198"/>
      <c r="IE201" s="198"/>
      <c r="IF201" s="198"/>
      <c r="IG201" s="198"/>
      <c r="IH201" s="198"/>
      <c r="II201" s="198"/>
      <c r="IJ201" s="198"/>
      <c r="IK201" s="198"/>
      <c r="IL201" s="198"/>
      <c r="IM201" s="198"/>
      <c r="IN201" s="198"/>
      <c r="IO201" s="198"/>
      <c r="IP201" s="198"/>
      <c r="IQ201" s="198"/>
      <c r="IR201" s="198"/>
      <c r="IS201" s="198"/>
      <c r="IT201" s="198"/>
      <c r="IU201" s="198"/>
      <c r="IV201" s="198"/>
      <c r="IW201" s="198"/>
      <c r="IX201" s="198"/>
      <c r="IY201" s="198"/>
      <c r="IZ201" s="198"/>
      <c r="JA201" s="198"/>
      <c r="JB201" s="198"/>
      <c r="JC201" s="198"/>
      <c r="JD201" s="198"/>
      <c r="JE201" s="198"/>
      <c r="JF201" s="198"/>
      <c r="JG201" s="198"/>
      <c r="JH201" s="198"/>
      <c r="JI201" s="198"/>
      <c r="JJ201" s="198"/>
      <c r="JK201" s="198"/>
      <c r="JL201" s="198"/>
      <c r="JM201" s="198"/>
      <c r="JN201" s="198"/>
      <c r="JO201" s="198"/>
      <c r="JP201" s="198"/>
      <c r="JQ201" s="198"/>
      <c r="JR201" s="198"/>
      <c r="JS201" s="198"/>
      <c r="JT201" s="198"/>
      <c r="JU201" s="198"/>
      <c r="JV201" s="198"/>
      <c r="JW201" s="198"/>
      <c r="JX201" s="198"/>
      <c r="JY201" s="198"/>
      <c r="JZ201" s="198"/>
      <c r="KA201" s="198"/>
      <c r="KB201" s="198"/>
      <c r="KC201" s="198"/>
      <c r="KD201" s="198"/>
      <c r="KE201" s="198"/>
      <c r="KF201" s="198"/>
      <c r="KG201" s="198"/>
      <c r="KH201" s="198"/>
      <c r="KI201" s="198"/>
      <c r="KJ201" s="198"/>
      <c r="KK201" s="198"/>
      <c r="KL201" s="198"/>
      <c r="KM201" s="198"/>
      <c r="KN201" s="198"/>
      <c r="KO201" s="198"/>
      <c r="KP201" s="198"/>
      <c r="KQ201" s="198"/>
      <c r="KR201" s="198"/>
      <c r="KS201" s="198"/>
      <c r="KT201" s="198"/>
      <c r="KU201" s="198"/>
      <c r="KV201" s="198"/>
      <c r="KW201" s="198"/>
      <c r="KX201" s="198"/>
      <c r="KY201" s="198"/>
      <c r="KZ201" s="198"/>
    </row>
    <row r="202" spans="2:312" x14ac:dyDescent="0.3">
      <c r="B202" s="198"/>
      <c r="C202" s="198"/>
      <c r="D202" s="198"/>
      <c r="E202" s="198"/>
      <c r="F202" s="198"/>
      <c r="G202" s="198"/>
      <c r="H202" s="198"/>
      <c r="I202" s="198"/>
      <c r="J202" s="198"/>
      <c r="K202" s="198"/>
      <c r="L202" s="198"/>
      <c r="M202" s="198"/>
      <c r="N202" s="198"/>
      <c r="O202" s="198"/>
      <c r="P202" s="198"/>
      <c r="Q202" s="202"/>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c r="CP202" s="198"/>
      <c r="CQ202" s="198"/>
      <c r="CR202" s="198"/>
      <c r="CS202" s="198"/>
      <c r="CT202" s="198"/>
      <c r="CU202" s="198"/>
      <c r="CV202" s="198"/>
      <c r="CW202" s="198"/>
      <c r="CX202" s="198"/>
      <c r="CY202" s="198"/>
      <c r="CZ202" s="198"/>
      <c r="DA202" s="198"/>
      <c r="DB202" s="198"/>
      <c r="DC202" s="198"/>
      <c r="DD202" s="198"/>
      <c r="DE202" s="198"/>
      <c r="DF202" s="198"/>
      <c r="DG202" s="198"/>
      <c r="DH202" s="198"/>
      <c r="DI202" s="198"/>
      <c r="DJ202" s="198"/>
      <c r="DK202" s="198"/>
      <c r="DL202" s="198"/>
      <c r="DM202" s="198"/>
      <c r="DN202" s="198"/>
      <c r="DO202" s="198"/>
      <c r="DP202" s="198"/>
      <c r="DQ202" s="198"/>
      <c r="DR202" s="198"/>
      <c r="DS202" s="198"/>
      <c r="DT202" s="198"/>
      <c r="DU202" s="198"/>
      <c r="DV202" s="198"/>
      <c r="DW202" s="198"/>
      <c r="DX202" s="198"/>
      <c r="DY202" s="198"/>
      <c r="DZ202" s="198"/>
      <c r="EA202" s="198"/>
      <c r="EB202" s="198"/>
      <c r="EC202" s="198"/>
      <c r="ED202" s="198"/>
      <c r="EE202" s="198"/>
      <c r="EF202" s="198"/>
      <c r="EG202" s="198"/>
      <c r="EH202" s="198"/>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8"/>
      <c r="FU202" s="198"/>
      <c r="FV202" s="198"/>
      <c r="FW202" s="198"/>
      <c r="FX202" s="198"/>
      <c r="FY202" s="198"/>
      <c r="FZ202" s="198"/>
      <c r="GA202" s="198"/>
      <c r="GB202" s="198"/>
      <c r="GC202" s="198"/>
      <c r="GD202" s="198"/>
      <c r="GE202" s="198"/>
      <c r="GF202" s="198"/>
      <c r="GG202" s="198"/>
      <c r="GH202" s="198"/>
      <c r="GI202" s="198"/>
      <c r="GJ202" s="198"/>
      <c r="GK202" s="198"/>
      <c r="GL202" s="198"/>
      <c r="GM202" s="198"/>
      <c r="GN202" s="198"/>
      <c r="GO202" s="198"/>
      <c r="GP202" s="198"/>
      <c r="GQ202" s="198"/>
      <c r="GR202" s="198"/>
      <c r="GS202" s="198"/>
      <c r="GT202" s="198"/>
      <c r="GU202" s="198"/>
      <c r="GV202" s="198"/>
      <c r="GW202" s="198"/>
      <c r="GX202" s="198"/>
      <c r="GY202" s="198"/>
      <c r="GZ202" s="198"/>
      <c r="HA202" s="198"/>
      <c r="HB202" s="198"/>
      <c r="HC202" s="198"/>
      <c r="HD202" s="198"/>
      <c r="HE202" s="198"/>
      <c r="HF202" s="198"/>
      <c r="HG202" s="198"/>
      <c r="HH202" s="198"/>
      <c r="HI202" s="198"/>
      <c r="HJ202" s="198"/>
      <c r="HK202" s="198"/>
      <c r="HL202" s="198"/>
      <c r="HM202" s="198"/>
      <c r="HN202" s="198"/>
      <c r="HO202" s="198"/>
      <c r="HP202" s="198"/>
      <c r="HQ202" s="198"/>
      <c r="HR202" s="198"/>
      <c r="HS202" s="198"/>
      <c r="HT202" s="198"/>
      <c r="HU202" s="198"/>
      <c r="HV202" s="198"/>
      <c r="HW202" s="198"/>
      <c r="HX202" s="198"/>
      <c r="HY202" s="198"/>
      <c r="HZ202" s="198"/>
      <c r="IA202" s="198"/>
      <c r="IB202" s="198"/>
      <c r="IC202" s="198"/>
      <c r="ID202" s="198"/>
      <c r="IE202" s="198"/>
      <c r="IF202" s="198"/>
      <c r="IG202" s="198"/>
      <c r="IH202" s="198"/>
      <c r="II202" s="198"/>
      <c r="IJ202" s="198"/>
      <c r="IK202" s="198"/>
      <c r="IL202" s="198"/>
      <c r="IM202" s="198"/>
      <c r="IN202" s="198"/>
      <c r="IO202" s="198"/>
      <c r="IP202" s="198"/>
      <c r="IQ202" s="198"/>
      <c r="IR202" s="198"/>
      <c r="IS202" s="198"/>
      <c r="IT202" s="198"/>
      <c r="IU202" s="198"/>
      <c r="IV202" s="198"/>
      <c r="IW202" s="198"/>
      <c r="IX202" s="198"/>
      <c r="IY202" s="198"/>
      <c r="IZ202" s="198"/>
      <c r="JA202" s="198"/>
      <c r="JB202" s="198"/>
      <c r="JC202" s="198"/>
      <c r="JD202" s="198"/>
      <c r="JE202" s="198"/>
      <c r="JF202" s="198"/>
      <c r="JG202" s="198"/>
      <c r="JH202" s="198"/>
      <c r="JI202" s="198"/>
      <c r="JJ202" s="198"/>
      <c r="JK202" s="198"/>
      <c r="JL202" s="198"/>
      <c r="JM202" s="198"/>
      <c r="JN202" s="198"/>
      <c r="JO202" s="198"/>
      <c r="JP202" s="198"/>
      <c r="JQ202" s="198"/>
      <c r="JR202" s="198"/>
      <c r="JS202" s="198"/>
      <c r="JT202" s="198"/>
      <c r="JU202" s="198"/>
      <c r="JV202" s="198"/>
      <c r="JW202" s="198"/>
      <c r="JX202" s="198"/>
      <c r="JY202" s="198"/>
      <c r="JZ202" s="198"/>
      <c r="KA202" s="198"/>
      <c r="KB202" s="198"/>
      <c r="KC202" s="198"/>
      <c r="KD202" s="198"/>
      <c r="KE202" s="198"/>
      <c r="KF202" s="198"/>
      <c r="KG202" s="198"/>
      <c r="KH202" s="198"/>
      <c r="KI202" s="198"/>
      <c r="KJ202" s="198"/>
      <c r="KK202" s="198"/>
      <c r="KL202" s="198"/>
      <c r="KM202" s="198"/>
      <c r="KN202" s="198"/>
      <c r="KO202" s="198"/>
      <c r="KP202" s="198"/>
      <c r="KQ202" s="198"/>
      <c r="KR202" s="198"/>
      <c r="KS202" s="198"/>
      <c r="KT202" s="198"/>
      <c r="KU202" s="198"/>
      <c r="KV202" s="198"/>
      <c r="KW202" s="198"/>
      <c r="KX202" s="198"/>
      <c r="KY202" s="198"/>
      <c r="KZ202" s="198"/>
    </row>
    <row r="203" spans="2:312" x14ac:dyDescent="0.3">
      <c r="B203" s="198"/>
      <c r="C203" s="198"/>
      <c r="D203" s="198"/>
      <c r="E203" s="198"/>
      <c r="F203" s="198"/>
      <c r="G203" s="198"/>
      <c r="H203" s="198"/>
      <c r="I203" s="198"/>
      <c r="J203" s="198"/>
      <c r="K203" s="198"/>
      <c r="L203" s="198"/>
      <c r="M203" s="198"/>
      <c r="N203" s="198"/>
      <c r="O203" s="198"/>
      <c r="P203" s="198"/>
      <c r="Q203" s="202"/>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c r="CP203" s="198"/>
      <c r="CQ203" s="198"/>
      <c r="CR203" s="198"/>
      <c r="CS203" s="198"/>
      <c r="CT203" s="198"/>
      <c r="CU203" s="198"/>
      <c r="CV203" s="198"/>
      <c r="CW203" s="198"/>
      <c r="CX203" s="198"/>
      <c r="CY203" s="198"/>
      <c r="CZ203" s="198"/>
      <c r="DA203" s="198"/>
      <c r="DB203" s="198"/>
      <c r="DC203" s="198"/>
      <c r="DD203" s="198"/>
      <c r="DE203" s="198"/>
      <c r="DF203" s="198"/>
      <c r="DG203" s="198"/>
      <c r="DH203" s="198"/>
      <c r="DI203" s="198"/>
      <c r="DJ203" s="198"/>
      <c r="DK203" s="198"/>
      <c r="DL203" s="198"/>
      <c r="DM203" s="198"/>
      <c r="DN203" s="198"/>
      <c r="DO203" s="198"/>
      <c r="DP203" s="198"/>
      <c r="DQ203" s="198"/>
      <c r="DR203" s="198"/>
      <c r="DS203" s="198"/>
      <c r="DT203" s="198"/>
      <c r="DU203" s="198"/>
      <c r="DV203" s="198"/>
      <c r="DW203" s="198"/>
      <c r="DX203" s="198"/>
      <c r="DY203" s="198"/>
      <c r="DZ203" s="198"/>
      <c r="EA203" s="198"/>
      <c r="EB203" s="198"/>
      <c r="EC203" s="198"/>
      <c r="ED203" s="198"/>
      <c r="EE203" s="198"/>
      <c r="EF203" s="198"/>
      <c r="EG203" s="198"/>
      <c r="EH203" s="198"/>
      <c r="EI203" s="198"/>
      <c r="EJ203" s="198"/>
      <c r="EK203" s="198"/>
      <c r="EL203" s="198"/>
      <c r="EM203" s="198"/>
      <c r="EN203" s="198"/>
      <c r="EO203" s="198"/>
      <c r="EP203" s="198"/>
      <c r="EQ203" s="198"/>
      <c r="ER203" s="198"/>
      <c r="ES203" s="198"/>
      <c r="ET203" s="198"/>
      <c r="EU203" s="198"/>
      <c r="EV203" s="198"/>
      <c r="EW203" s="198"/>
      <c r="EX203" s="198"/>
      <c r="EY203" s="198"/>
      <c r="EZ203" s="198"/>
      <c r="FA203" s="198"/>
      <c r="FB203" s="198"/>
      <c r="FC203" s="198"/>
      <c r="FD203" s="198"/>
      <c r="FE203" s="198"/>
      <c r="FF203" s="198"/>
      <c r="FG203" s="198"/>
      <c r="FH203" s="198"/>
      <c r="FI203" s="198"/>
      <c r="FJ203" s="198"/>
      <c r="FK203" s="198"/>
      <c r="FL203" s="198"/>
      <c r="FM203" s="198"/>
      <c r="FN203" s="198"/>
      <c r="FO203" s="198"/>
      <c r="FP203" s="198"/>
      <c r="FQ203" s="198"/>
      <c r="FR203" s="198"/>
      <c r="FS203" s="198"/>
      <c r="FT203" s="198"/>
      <c r="FU203" s="198"/>
      <c r="FV203" s="198"/>
      <c r="FW203" s="198"/>
      <c r="FX203" s="198"/>
      <c r="FY203" s="198"/>
      <c r="FZ203" s="198"/>
      <c r="GA203" s="198"/>
      <c r="GB203" s="198"/>
      <c r="GC203" s="198"/>
      <c r="GD203" s="198"/>
      <c r="GE203" s="198"/>
      <c r="GF203" s="198"/>
      <c r="GG203" s="198"/>
      <c r="GH203" s="198"/>
      <c r="GI203" s="198"/>
      <c r="GJ203" s="198"/>
      <c r="GK203" s="198"/>
      <c r="GL203" s="198"/>
      <c r="GM203" s="198"/>
      <c r="GN203" s="198"/>
      <c r="GO203" s="198"/>
      <c r="GP203" s="198"/>
      <c r="GQ203" s="198"/>
      <c r="GR203" s="198"/>
      <c r="GS203" s="198"/>
      <c r="GT203" s="198"/>
      <c r="GU203" s="198"/>
      <c r="GV203" s="198"/>
      <c r="GW203" s="198"/>
      <c r="GX203" s="198"/>
      <c r="GY203" s="198"/>
      <c r="GZ203" s="198"/>
      <c r="HA203" s="198"/>
      <c r="HB203" s="198"/>
      <c r="HC203" s="198"/>
      <c r="HD203" s="198"/>
      <c r="HE203" s="198"/>
      <c r="HF203" s="198"/>
      <c r="HG203" s="198"/>
      <c r="HH203" s="198"/>
      <c r="HI203" s="198"/>
      <c r="HJ203" s="198"/>
      <c r="HK203" s="198"/>
      <c r="HL203" s="198"/>
      <c r="HM203" s="198"/>
      <c r="HN203" s="198"/>
      <c r="HO203" s="198"/>
      <c r="HP203" s="198"/>
      <c r="HQ203" s="198"/>
      <c r="HR203" s="198"/>
      <c r="HS203" s="198"/>
      <c r="HT203" s="198"/>
      <c r="HU203" s="198"/>
      <c r="HV203" s="198"/>
      <c r="HW203" s="198"/>
      <c r="HX203" s="198"/>
      <c r="HY203" s="198"/>
      <c r="HZ203" s="198"/>
      <c r="IA203" s="198"/>
      <c r="IB203" s="198"/>
      <c r="IC203" s="198"/>
      <c r="ID203" s="198"/>
      <c r="IE203" s="198"/>
      <c r="IF203" s="198"/>
      <c r="IG203" s="198"/>
      <c r="IH203" s="198"/>
      <c r="II203" s="198"/>
      <c r="IJ203" s="198"/>
      <c r="IK203" s="198"/>
      <c r="IL203" s="198"/>
      <c r="IM203" s="198"/>
      <c r="IN203" s="198"/>
      <c r="IO203" s="198"/>
      <c r="IP203" s="198"/>
      <c r="IQ203" s="198"/>
      <c r="IR203" s="198"/>
      <c r="IS203" s="198"/>
      <c r="IT203" s="198"/>
      <c r="IU203" s="198"/>
      <c r="IV203" s="198"/>
      <c r="IW203" s="198"/>
      <c r="IX203" s="198"/>
      <c r="IY203" s="198"/>
      <c r="IZ203" s="198"/>
      <c r="JA203" s="198"/>
      <c r="JB203" s="198"/>
      <c r="JC203" s="198"/>
      <c r="JD203" s="198"/>
      <c r="JE203" s="198"/>
      <c r="JF203" s="198"/>
      <c r="JG203" s="198"/>
      <c r="JH203" s="198"/>
      <c r="JI203" s="198"/>
      <c r="JJ203" s="198"/>
      <c r="JK203" s="198"/>
      <c r="JL203" s="198"/>
      <c r="JM203" s="198"/>
      <c r="JN203" s="198"/>
      <c r="JO203" s="198"/>
      <c r="JP203" s="198"/>
      <c r="JQ203" s="198"/>
      <c r="JR203" s="198"/>
      <c r="JS203" s="198"/>
      <c r="JT203" s="198"/>
      <c r="JU203" s="198"/>
      <c r="JV203" s="198"/>
      <c r="JW203" s="198"/>
      <c r="JX203" s="198"/>
      <c r="JY203" s="198"/>
      <c r="JZ203" s="198"/>
      <c r="KA203" s="198"/>
      <c r="KB203" s="198"/>
      <c r="KC203" s="198"/>
      <c r="KD203" s="198"/>
      <c r="KE203" s="198"/>
      <c r="KF203" s="198"/>
      <c r="KG203" s="198"/>
      <c r="KH203" s="198"/>
      <c r="KI203" s="198"/>
      <c r="KJ203" s="198"/>
      <c r="KK203" s="198"/>
      <c r="KL203" s="198"/>
      <c r="KM203" s="198"/>
      <c r="KN203" s="198"/>
      <c r="KO203" s="198"/>
      <c r="KP203" s="198"/>
      <c r="KQ203" s="198"/>
      <c r="KR203" s="198"/>
      <c r="KS203" s="198"/>
      <c r="KT203" s="198"/>
      <c r="KU203" s="198"/>
      <c r="KV203" s="198"/>
      <c r="KW203" s="198"/>
      <c r="KX203" s="198"/>
      <c r="KY203" s="198"/>
      <c r="KZ203" s="198"/>
    </row>
    <row r="204" spans="2:312" x14ac:dyDescent="0.3">
      <c r="B204" s="198"/>
      <c r="C204" s="198"/>
      <c r="D204" s="198"/>
      <c r="E204" s="198"/>
      <c r="F204" s="198"/>
      <c r="G204" s="198"/>
      <c r="H204" s="198"/>
      <c r="I204" s="198"/>
      <c r="J204" s="198"/>
      <c r="K204" s="198"/>
      <c r="L204" s="198"/>
      <c r="M204" s="198"/>
      <c r="N204" s="198"/>
      <c r="O204" s="198"/>
      <c r="P204" s="198"/>
      <c r="Q204" s="202"/>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8"/>
      <c r="DO204" s="198"/>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8"/>
      <c r="EP204" s="198"/>
      <c r="EQ204" s="198"/>
      <c r="ER204" s="198"/>
      <c r="ES204" s="198"/>
      <c r="ET204" s="198"/>
      <c r="EU204" s="198"/>
      <c r="EV204" s="198"/>
      <c r="EW204" s="198"/>
      <c r="EX204" s="198"/>
      <c r="EY204" s="198"/>
      <c r="EZ204" s="198"/>
      <c r="FA204" s="198"/>
      <c r="FB204" s="198"/>
      <c r="FC204" s="198"/>
      <c r="FD204" s="198"/>
      <c r="FE204" s="198"/>
      <c r="FF204" s="198"/>
      <c r="FG204" s="198"/>
      <c r="FH204" s="198"/>
      <c r="FI204" s="198"/>
      <c r="FJ204" s="198"/>
      <c r="FK204" s="198"/>
      <c r="FL204" s="198"/>
      <c r="FM204" s="198"/>
      <c r="FN204" s="198"/>
      <c r="FO204" s="198"/>
      <c r="FP204" s="198"/>
      <c r="FQ204" s="198"/>
      <c r="FR204" s="198"/>
      <c r="FS204" s="198"/>
      <c r="FT204" s="198"/>
      <c r="FU204" s="198"/>
      <c r="FV204" s="198"/>
      <c r="FW204" s="198"/>
      <c r="FX204" s="198"/>
      <c r="FY204" s="198"/>
      <c r="FZ204" s="198"/>
      <c r="GA204" s="198"/>
      <c r="GB204" s="198"/>
      <c r="GC204" s="198"/>
      <c r="GD204" s="198"/>
      <c r="GE204" s="198"/>
      <c r="GF204" s="198"/>
      <c r="GG204" s="198"/>
      <c r="GH204" s="198"/>
      <c r="GI204" s="198"/>
      <c r="GJ204" s="198"/>
      <c r="GK204" s="198"/>
      <c r="GL204" s="198"/>
      <c r="GM204" s="198"/>
      <c r="GN204" s="198"/>
      <c r="GO204" s="198"/>
      <c r="GP204" s="198"/>
      <c r="GQ204" s="198"/>
      <c r="GR204" s="198"/>
      <c r="GS204" s="198"/>
      <c r="GT204" s="198"/>
      <c r="GU204" s="198"/>
      <c r="GV204" s="198"/>
      <c r="GW204" s="198"/>
      <c r="GX204" s="198"/>
      <c r="GY204" s="198"/>
      <c r="GZ204" s="198"/>
      <c r="HA204" s="198"/>
      <c r="HB204" s="198"/>
      <c r="HC204" s="198"/>
      <c r="HD204" s="198"/>
      <c r="HE204" s="198"/>
      <c r="HF204" s="198"/>
      <c r="HG204" s="198"/>
      <c r="HH204" s="198"/>
      <c r="HI204" s="198"/>
      <c r="HJ204" s="198"/>
      <c r="HK204" s="198"/>
      <c r="HL204" s="198"/>
      <c r="HM204" s="198"/>
      <c r="HN204" s="198"/>
      <c r="HO204" s="198"/>
      <c r="HP204" s="198"/>
      <c r="HQ204" s="198"/>
      <c r="HR204" s="198"/>
      <c r="HS204" s="198"/>
      <c r="HT204" s="198"/>
      <c r="HU204" s="198"/>
      <c r="HV204" s="198"/>
      <c r="HW204" s="198"/>
      <c r="HX204" s="198"/>
      <c r="HY204" s="198"/>
      <c r="HZ204" s="198"/>
      <c r="IA204" s="198"/>
      <c r="IB204" s="198"/>
      <c r="IC204" s="198"/>
      <c r="ID204" s="198"/>
      <c r="IE204" s="198"/>
      <c r="IF204" s="198"/>
      <c r="IG204" s="198"/>
      <c r="IH204" s="198"/>
      <c r="II204" s="198"/>
      <c r="IJ204" s="198"/>
      <c r="IK204" s="198"/>
      <c r="IL204" s="198"/>
      <c r="IM204" s="198"/>
      <c r="IN204" s="198"/>
      <c r="IO204" s="198"/>
      <c r="IP204" s="198"/>
      <c r="IQ204" s="198"/>
      <c r="IR204" s="198"/>
      <c r="IS204" s="198"/>
      <c r="IT204" s="198"/>
      <c r="IU204" s="198"/>
      <c r="IV204" s="198"/>
      <c r="IW204" s="198"/>
      <c r="IX204" s="198"/>
      <c r="IY204" s="198"/>
      <c r="IZ204" s="198"/>
      <c r="JA204" s="198"/>
      <c r="JB204" s="198"/>
      <c r="JC204" s="198"/>
      <c r="JD204" s="198"/>
      <c r="JE204" s="198"/>
      <c r="JF204" s="198"/>
      <c r="JG204" s="198"/>
      <c r="JH204" s="198"/>
      <c r="JI204" s="198"/>
      <c r="JJ204" s="198"/>
      <c r="JK204" s="198"/>
      <c r="JL204" s="198"/>
      <c r="JM204" s="198"/>
      <c r="JN204" s="198"/>
      <c r="JO204" s="198"/>
      <c r="JP204" s="198"/>
      <c r="JQ204" s="198"/>
      <c r="JR204" s="198"/>
      <c r="JS204" s="198"/>
      <c r="JT204" s="198"/>
      <c r="JU204" s="198"/>
      <c r="JV204" s="198"/>
      <c r="JW204" s="198"/>
      <c r="JX204" s="198"/>
      <c r="JY204" s="198"/>
      <c r="JZ204" s="198"/>
      <c r="KA204" s="198"/>
      <c r="KB204" s="198"/>
      <c r="KC204" s="198"/>
      <c r="KD204" s="198"/>
      <c r="KE204" s="198"/>
      <c r="KF204" s="198"/>
      <c r="KG204" s="198"/>
      <c r="KH204" s="198"/>
      <c r="KI204" s="198"/>
      <c r="KJ204" s="198"/>
      <c r="KK204" s="198"/>
      <c r="KL204" s="198"/>
      <c r="KM204" s="198"/>
      <c r="KN204" s="198"/>
      <c r="KO204" s="198"/>
      <c r="KP204" s="198"/>
      <c r="KQ204" s="198"/>
      <c r="KR204" s="198"/>
      <c r="KS204" s="198"/>
      <c r="KT204" s="198"/>
      <c r="KU204" s="198"/>
      <c r="KV204" s="198"/>
      <c r="KW204" s="198"/>
      <c r="KX204" s="198"/>
      <c r="KY204" s="198"/>
      <c r="KZ204" s="198"/>
    </row>
    <row r="205" spans="2:312" x14ac:dyDescent="0.3">
      <c r="B205" s="198"/>
      <c r="C205" s="198"/>
      <c r="D205" s="198"/>
      <c r="E205" s="198"/>
      <c r="F205" s="198"/>
      <c r="G205" s="198"/>
      <c r="H205" s="198"/>
      <c r="I205" s="198"/>
      <c r="J205" s="198"/>
      <c r="K205" s="198"/>
      <c r="L205" s="198"/>
      <c r="M205" s="198"/>
      <c r="N205" s="198"/>
      <c r="O205" s="198"/>
      <c r="P205" s="198"/>
      <c r="Q205" s="202"/>
      <c r="R205" s="198"/>
      <c r="S205" s="198"/>
      <c r="T205" s="198"/>
      <c r="U205" s="198"/>
      <c r="V205" s="198"/>
      <c r="W205" s="198"/>
      <c r="X205" s="198"/>
      <c r="Y205" s="198"/>
      <c r="Z205" s="198"/>
      <c r="AA205" s="198"/>
      <c r="AB205" s="198"/>
      <c r="AC205" s="198"/>
      <c r="AD205" s="198"/>
      <c r="AE205" s="198"/>
      <c r="AF205" s="198"/>
      <c r="AG205" s="198"/>
      <c r="AH205" s="198"/>
      <c r="AI205" s="198"/>
      <c r="AJ205" s="198"/>
      <c r="AK205" s="198"/>
      <c r="AL205" s="198"/>
      <c r="AM205" s="198"/>
      <c r="AN205" s="198"/>
      <c r="AO205" s="198"/>
      <c r="AP205" s="198"/>
      <c r="AQ205" s="198"/>
      <c r="AR205" s="198"/>
      <c r="AS205" s="198"/>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c r="BV205" s="198"/>
      <c r="BW205" s="198"/>
      <c r="BX205" s="198"/>
      <c r="BY205" s="198"/>
      <c r="BZ205" s="198"/>
      <c r="CA205" s="198"/>
      <c r="CB205" s="198"/>
      <c r="CC205" s="198"/>
      <c r="CD205" s="198"/>
      <c r="CE205" s="198"/>
      <c r="CF205" s="198"/>
      <c r="CG205" s="198"/>
      <c r="CH205" s="198"/>
      <c r="CI205" s="198"/>
      <c r="CJ205" s="198"/>
      <c r="CK205" s="198"/>
      <c r="CL205" s="198"/>
      <c r="CM205" s="198"/>
      <c r="CN205" s="198"/>
      <c r="CO205" s="198"/>
      <c r="CP205" s="198"/>
      <c r="CQ205" s="198"/>
      <c r="CR205" s="198"/>
      <c r="CS205" s="198"/>
      <c r="CT205" s="198"/>
      <c r="CU205" s="198"/>
      <c r="CV205" s="198"/>
      <c r="CW205" s="198"/>
      <c r="CX205" s="198"/>
      <c r="CY205" s="198"/>
      <c r="CZ205" s="198"/>
      <c r="DA205" s="198"/>
      <c r="DB205" s="198"/>
      <c r="DC205" s="198"/>
      <c r="DD205" s="198"/>
      <c r="DE205" s="198"/>
      <c r="DF205" s="198"/>
      <c r="DG205" s="198"/>
      <c r="DH205" s="198"/>
      <c r="DI205" s="198"/>
      <c r="DJ205" s="198"/>
      <c r="DK205" s="198"/>
      <c r="DL205" s="198"/>
      <c r="DM205" s="198"/>
      <c r="DN205" s="198"/>
      <c r="DO205" s="198"/>
      <c r="DP205" s="198"/>
      <c r="DQ205" s="198"/>
      <c r="DR205" s="198"/>
      <c r="DS205" s="198"/>
      <c r="DT205" s="198"/>
      <c r="DU205" s="198"/>
      <c r="DV205" s="198"/>
      <c r="DW205" s="198"/>
      <c r="DX205" s="198"/>
      <c r="DY205" s="198"/>
      <c r="DZ205" s="198"/>
      <c r="EA205" s="198"/>
      <c r="EB205" s="198"/>
      <c r="EC205" s="198"/>
      <c r="ED205" s="198"/>
      <c r="EE205" s="198"/>
      <c r="EF205" s="198"/>
      <c r="EG205" s="198"/>
      <c r="EH205" s="198"/>
      <c r="EI205" s="198"/>
      <c r="EJ205" s="198"/>
      <c r="EK205" s="198"/>
      <c r="EL205" s="198"/>
      <c r="EM205" s="198"/>
      <c r="EN205" s="198"/>
      <c r="EO205" s="198"/>
      <c r="EP205" s="198"/>
      <c r="EQ205" s="198"/>
      <c r="ER205" s="198"/>
      <c r="ES205" s="198"/>
      <c r="ET205" s="198"/>
      <c r="EU205" s="198"/>
      <c r="EV205" s="198"/>
      <c r="EW205" s="198"/>
      <c r="EX205" s="198"/>
      <c r="EY205" s="198"/>
      <c r="EZ205" s="198"/>
      <c r="FA205" s="198"/>
      <c r="FB205" s="198"/>
      <c r="FC205" s="198"/>
      <c r="FD205" s="198"/>
      <c r="FE205" s="198"/>
      <c r="FF205" s="198"/>
      <c r="FG205" s="198"/>
      <c r="FH205" s="198"/>
      <c r="FI205" s="198"/>
      <c r="FJ205" s="198"/>
      <c r="FK205" s="198"/>
      <c r="FL205" s="198"/>
      <c r="FM205" s="198"/>
      <c r="FN205" s="198"/>
      <c r="FO205" s="198"/>
      <c r="FP205" s="198"/>
      <c r="FQ205" s="198"/>
      <c r="FR205" s="198"/>
      <c r="FS205" s="198"/>
      <c r="FT205" s="198"/>
      <c r="FU205" s="198"/>
      <c r="FV205" s="198"/>
      <c r="FW205" s="198"/>
      <c r="FX205" s="198"/>
      <c r="FY205" s="198"/>
      <c r="FZ205" s="198"/>
      <c r="GA205" s="198"/>
      <c r="GB205" s="198"/>
      <c r="GC205" s="198"/>
      <c r="GD205" s="198"/>
      <c r="GE205" s="198"/>
      <c r="GF205" s="198"/>
      <c r="GG205" s="198"/>
      <c r="GH205" s="198"/>
      <c r="GI205" s="198"/>
      <c r="GJ205" s="198"/>
      <c r="GK205" s="198"/>
      <c r="GL205" s="198"/>
      <c r="GM205" s="198"/>
      <c r="GN205" s="198"/>
      <c r="GO205" s="198"/>
      <c r="GP205" s="198"/>
      <c r="GQ205" s="198"/>
      <c r="GR205" s="198"/>
      <c r="GS205" s="198"/>
      <c r="GT205" s="198"/>
      <c r="GU205" s="198"/>
      <c r="GV205" s="198"/>
      <c r="GW205" s="198"/>
      <c r="GX205" s="198"/>
      <c r="GY205" s="198"/>
      <c r="GZ205" s="198"/>
      <c r="HA205" s="198"/>
      <c r="HB205" s="198"/>
      <c r="HC205" s="198"/>
      <c r="HD205" s="198"/>
      <c r="HE205" s="198"/>
      <c r="HF205" s="198"/>
      <c r="HG205" s="198"/>
      <c r="HH205" s="198"/>
      <c r="HI205" s="198"/>
      <c r="HJ205" s="198"/>
      <c r="HK205" s="198"/>
      <c r="HL205" s="198"/>
      <c r="HM205" s="198"/>
      <c r="HN205" s="198"/>
      <c r="HO205" s="198"/>
      <c r="HP205" s="198"/>
      <c r="HQ205" s="198"/>
      <c r="HR205" s="198"/>
      <c r="HS205" s="198"/>
      <c r="HT205" s="198"/>
      <c r="HU205" s="198"/>
      <c r="HV205" s="198"/>
      <c r="HW205" s="198"/>
      <c r="HX205" s="198"/>
      <c r="HY205" s="198"/>
      <c r="HZ205" s="198"/>
      <c r="IA205" s="198"/>
      <c r="IB205" s="198"/>
      <c r="IC205" s="198"/>
      <c r="ID205" s="198"/>
      <c r="IE205" s="198"/>
      <c r="IF205" s="198"/>
      <c r="IG205" s="198"/>
      <c r="IH205" s="198"/>
      <c r="II205" s="198"/>
      <c r="IJ205" s="198"/>
      <c r="IK205" s="198"/>
      <c r="IL205" s="198"/>
      <c r="IM205" s="198"/>
      <c r="IN205" s="198"/>
      <c r="IO205" s="198"/>
      <c r="IP205" s="198"/>
      <c r="IQ205" s="198"/>
      <c r="IR205" s="198"/>
      <c r="IS205" s="198"/>
      <c r="IT205" s="198"/>
      <c r="IU205" s="198"/>
      <c r="IV205" s="198"/>
      <c r="IW205" s="198"/>
      <c r="IX205" s="198"/>
      <c r="IY205" s="198"/>
      <c r="IZ205" s="198"/>
      <c r="JA205" s="198"/>
      <c r="JB205" s="198"/>
      <c r="JC205" s="198"/>
      <c r="JD205" s="198"/>
      <c r="JE205" s="198"/>
      <c r="JF205" s="198"/>
      <c r="JG205" s="198"/>
      <c r="JH205" s="198"/>
      <c r="JI205" s="198"/>
      <c r="JJ205" s="198"/>
      <c r="JK205" s="198"/>
      <c r="JL205" s="198"/>
      <c r="JM205" s="198"/>
      <c r="JN205" s="198"/>
      <c r="JO205" s="198"/>
      <c r="JP205" s="198"/>
      <c r="JQ205" s="198"/>
      <c r="JR205" s="198"/>
      <c r="JS205" s="198"/>
      <c r="JT205" s="198"/>
      <c r="JU205" s="198"/>
      <c r="JV205" s="198"/>
      <c r="JW205" s="198"/>
      <c r="JX205" s="198"/>
      <c r="JY205" s="198"/>
      <c r="JZ205" s="198"/>
      <c r="KA205" s="198"/>
      <c r="KB205" s="198"/>
      <c r="KC205" s="198"/>
      <c r="KD205" s="198"/>
      <c r="KE205" s="198"/>
      <c r="KF205" s="198"/>
      <c r="KG205" s="198"/>
      <c r="KH205" s="198"/>
      <c r="KI205" s="198"/>
      <c r="KJ205" s="198"/>
      <c r="KK205" s="198"/>
      <c r="KL205" s="198"/>
      <c r="KM205" s="198"/>
      <c r="KN205" s="198"/>
      <c r="KO205" s="198"/>
      <c r="KP205" s="198"/>
      <c r="KQ205" s="198"/>
      <c r="KR205" s="198"/>
      <c r="KS205" s="198"/>
      <c r="KT205" s="198"/>
      <c r="KU205" s="198"/>
      <c r="KV205" s="198"/>
      <c r="KW205" s="198"/>
      <c r="KX205" s="198"/>
      <c r="KY205" s="198"/>
      <c r="KZ205" s="198"/>
    </row>
    <row r="206" spans="2:312" x14ac:dyDescent="0.3">
      <c r="B206" s="198"/>
      <c r="C206" s="198"/>
      <c r="D206" s="198"/>
      <c r="E206" s="198"/>
      <c r="F206" s="198"/>
      <c r="G206" s="198"/>
      <c r="H206" s="198"/>
      <c r="I206" s="198"/>
      <c r="J206" s="198"/>
      <c r="K206" s="198"/>
      <c r="L206" s="198"/>
      <c r="M206" s="198"/>
      <c r="N206" s="198"/>
      <c r="O206" s="198"/>
      <c r="P206" s="198"/>
      <c r="Q206" s="202"/>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c r="CP206" s="198"/>
      <c r="CQ206" s="198"/>
      <c r="CR206" s="198"/>
      <c r="CS206" s="198"/>
      <c r="CT206" s="198"/>
      <c r="CU206" s="198"/>
      <c r="CV206" s="198"/>
      <c r="CW206" s="198"/>
      <c r="CX206" s="198"/>
      <c r="CY206" s="198"/>
      <c r="CZ206" s="198"/>
      <c r="DA206" s="198"/>
      <c r="DB206" s="198"/>
      <c r="DC206" s="198"/>
      <c r="DD206" s="198"/>
      <c r="DE206" s="198"/>
      <c r="DF206" s="198"/>
      <c r="DG206" s="198"/>
      <c r="DH206" s="198"/>
      <c r="DI206" s="198"/>
      <c r="DJ206" s="198"/>
      <c r="DK206" s="198"/>
      <c r="DL206" s="198"/>
      <c r="DM206" s="198"/>
      <c r="DN206" s="198"/>
      <c r="DO206" s="198"/>
      <c r="DP206" s="198"/>
      <c r="DQ206" s="198"/>
      <c r="DR206" s="198"/>
      <c r="DS206" s="198"/>
      <c r="DT206" s="198"/>
      <c r="DU206" s="198"/>
      <c r="DV206" s="198"/>
      <c r="DW206" s="198"/>
      <c r="DX206" s="198"/>
      <c r="DY206" s="198"/>
      <c r="DZ206" s="198"/>
      <c r="EA206" s="198"/>
      <c r="EB206" s="198"/>
      <c r="EC206" s="198"/>
      <c r="ED206" s="198"/>
      <c r="EE206" s="198"/>
      <c r="EF206" s="198"/>
      <c r="EG206" s="198"/>
      <c r="EH206" s="198"/>
      <c r="EI206" s="198"/>
      <c r="EJ206" s="198"/>
      <c r="EK206" s="198"/>
      <c r="EL206" s="198"/>
      <c r="EM206" s="198"/>
      <c r="EN206" s="198"/>
      <c r="EO206" s="198"/>
      <c r="EP206" s="198"/>
      <c r="EQ206" s="198"/>
      <c r="ER206" s="198"/>
      <c r="ES206" s="198"/>
      <c r="ET206" s="198"/>
      <c r="EU206" s="198"/>
      <c r="EV206" s="198"/>
      <c r="EW206" s="198"/>
      <c r="EX206" s="198"/>
      <c r="EY206" s="198"/>
      <c r="EZ206" s="198"/>
      <c r="FA206" s="198"/>
      <c r="FB206" s="198"/>
      <c r="FC206" s="198"/>
      <c r="FD206" s="198"/>
      <c r="FE206" s="198"/>
      <c r="FF206" s="198"/>
      <c r="FG206" s="198"/>
      <c r="FH206" s="198"/>
      <c r="FI206" s="198"/>
      <c r="FJ206" s="198"/>
      <c r="FK206" s="198"/>
      <c r="FL206" s="198"/>
      <c r="FM206" s="198"/>
      <c r="FN206" s="198"/>
      <c r="FO206" s="198"/>
      <c r="FP206" s="198"/>
      <c r="FQ206" s="198"/>
      <c r="FR206" s="198"/>
      <c r="FS206" s="198"/>
      <c r="FT206" s="198"/>
      <c r="FU206" s="198"/>
      <c r="FV206" s="198"/>
      <c r="FW206" s="198"/>
      <c r="FX206" s="198"/>
      <c r="FY206" s="198"/>
      <c r="FZ206" s="198"/>
      <c r="GA206" s="198"/>
      <c r="GB206" s="198"/>
      <c r="GC206" s="198"/>
      <c r="GD206" s="198"/>
      <c r="GE206" s="198"/>
      <c r="GF206" s="198"/>
      <c r="GG206" s="198"/>
      <c r="GH206" s="198"/>
      <c r="GI206" s="198"/>
      <c r="GJ206" s="198"/>
      <c r="GK206" s="198"/>
      <c r="GL206" s="198"/>
      <c r="GM206" s="198"/>
      <c r="GN206" s="198"/>
      <c r="GO206" s="198"/>
      <c r="GP206" s="198"/>
      <c r="GQ206" s="198"/>
      <c r="GR206" s="198"/>
      <c r="GS206" s="198"/>
      <c r="GT206" s="198"/>
      <c r="GU206" s="198"/>
      <c r="GV206" s="198"/>
      <c r="GW206" s="198"/>
      <c r="GX206" s="198"/>
      <c r="GY206" s="198"/>
      <c r="GZ206" s="198"/>
      <c r="HA206" s="198"/>
      <c r="HB206" s="198"/>
      <c r="HC206" s="198"/>
      <c r="HD206" s="198"/>
      <c r="HE206" s="198"/>
      <c r="HF206" s="198"/>
      <c r="HG206" s="198"/>
      <c r="HH206" s="198"/>
      <c r="HI206" s="198"/>
      <c r="HJ206" s="198"/>
      <c r="HK206" s="198"/>
      <c r="HL206" s="198"/>
      <c r="HM206" s="198"/>
      <c r="HN206" s="198"/>
      <c r="HO206" s="198"/>
      <c r="HP206" s="198"/>
      <c r="HQ206" s="198"/>
      <c r="HR206" s="198"/>
      <c r="HS206" s="198"/>
      <c r="HT206" s="198"/>
      <c r="HU206" s="198"/>
      <c r="HV206" s="198"/>
      <c r="HW206" s="198"/>
      <c r="HX206" s="198"/>
      <c r="HY206" s="198"/>
      <c r="HZ206" s="198"/>
      <c r="IA206" s="198"/>
      <c r="IB206" s="198"/>
      <c r="IC206" s="198"/>
      <c r="ID206" s="198"/>
      <c r="IE206" s="198"/>
      <c r="IF206" s="198"/>
      <c r="IG206" s="198"/>
      <c r="IH206" s="198"/>
      <c r="II206" s="198"/>
      <c r="IJ206" s="198"/>
      <c r="IK206" s="198"/>
      <c r="IL206" s="198"/>
      <c r="IM206" s="198"/>
      <c r="IN206" s="198"/>
      <c r="IO206" s="198"/>
      <c r="IP206" s="198"/>
      <c r="IQ206" s="198"/>
      <c r="IR206" s="198"/>
      <c r="IS206" s="198"/>
      <c r="IT206" s="198"/>
      <c r="IU206" s="198"/>
      <c r="IV206" s="198"/>
      <c r="IW206" s="198"/>
      <c r="IX206" s="198"/>
      <c r="IY206" s="198"/>
      <c r="IZ206" s="198"/>
      <c r="JA206" s="198"/>
      <c r="JB206" s="198"/>
      <c r="JC206" s="198"/>
      <c r="JD206" s="198"/>
      <c r="JE206" s="198"/>
      <c r="JF206" s="198"/>
      <c r="JG206" s="198"/>
      <c r="JH206" s="198"/>
      <c r="JI206" s="198"/>
      <c r="JJ206" s="198"/>
      <c r="JK206" s="198"/>
      <c r="JL206" s="198"/>
      <c r="JM206" s="198"/>
      <c r="JN206" s="198"/>
      <c r="JO206" s="198"/>
      <c r="JP206" s="198"/>
      <c r="JQ206" s="198"/>
      <c r="JR206" s="198"/>
      <c r="JS206" s="198"/>
      <c r="JT206" s="198"/>
      <c r="JU206" s="198"/>
      <c r="JV206" s="198"/>
      <c r="JW206" s="198"/>
      <c r="JX206" s="198"/>
      <c r="JY206" s="198"/>
      <c r="JZ206" s="198"/>
      <c r="KA206" s="198"/>
      <c r="KB206" s="198"/>
      <c r="KC206" s="198"/>
      <c r="KD206" s="198"/>
      <c r="KE206" s="198"/>
      <c r="KF206" s="198"/>
      <c r="KG206" s="198"/>
      <c r="KH206" s="198"/>
      <c r="KI206" s="198"/>
      <c r="KJ206" s="198"/>
      <c r="KK206" s="198"/>
      <c r="KL206" s="198"/>
      <c r="KM206" s="198"/>
      <c r="KN206" s="198"/>
      <c r="KO206" s="198"/>
      <c r="KP206" s="198"/>
      <c r="KQ206" s="198"/>
      <c r="KR206" s="198"/>
      <c r="KS206" s="198"/>
      <c r="KT206" s="198"/>
      <c r="KU206" s="198"/>
      <c r="KV206" s="198"/>
      <c r="KW206" s="198"/>
      <c r="KX206" s="198"/>
      <c r="KY206" s="198"/>
      <c r="KZ206" s="198"/>
    </row>
    <row r="207" spans="2:312" x14ac:dyDescent="0.3">
      <c r="B207" s="198"/>
      <c r="C207" s="198"/>
      <c r="D207" s="198"/>
      <c r="E207" s="198"/>
      <c r="F207" s="198"/>
      <c r="G207" s="198"/>
      <c r="H207" s="198"/>
      <c r="I207" s="198"/>
      <c r="J207" s="198"/>
      <c r="K207" s="198"/>
      <c r="L207" s="198"/>
      <c r="M207" s="198"/>
      <c r="N207" s="198"/>
      <c r="O207" s="198"/>
      <c r="P207" s="198"/>
      <c r="Q207" s="202"/>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8"/>
      <c r="AN207" s="198"/>
      <c r="AO207" s="198"/>
      <c r="AP207" s="198"/>
      <c r="AQ207" s="198"/>
      <c r="AR207" s="198"/>
      <c r="AS207" s="198"/>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c r="BV207" s="198"/>
      <c r="BW207" s="198"/>
      <c r="BX207" s="198"/>
      <c r="BY207" s="198"/>
      <c r="BZ207" s="198"/>
      <c r="CA207" s="198"/>
      <c r="CB207" s="198"/>
      <c r="CC207" s="198"/>
      <c r="CD207" s="198"/>
      <c r="CE207" s="198"/>
      <c r="CF207" s="198"/>
      <c r="CG207" s="198"/>
      <c r="CH207" s="198"/>
      <c r="CI207" s="198"/>
      <c r="CJ207" s="198"/>
      <c r="CK207" s="198"/>
      <c r="CL207" s="198"/>
      <c r="CM207" s="198"/>
      <c r="CN207" s="198"/>
      <c r="CO207" s="198"/>
      <c r="CP207" s="198"/>
      <c r="CQ207" s="198"/>
      <c r="CR207" s="198"/>
      <c r="CS207" s="198"/>
      <c r="CT207" s="198"/>
      <c r="CU207" s="198"/>
      <c r="CV207" s="198"/>
      <c r="CW207" s="198"/>
      <c r="CX207" s="198"/>
      <c r="CY207" s="198"/>
      <c r="CZ207" s="198"/>
      <c r="DA207" s="198"/>
      <c r="DB207" s="198"/>
      <c r="DC207" s="198"/>
      <c r="DD207" s="198"/>
      <c r="DE207" s="198"/>
      <c r="DF207" s="198"/>
      <c r="DG207" s="198"/>
      <c r="DH207" s="198"/>
      <c r="DI207" s="198"/>
      <c r="DJ207" s="198"/>
      <c r="DK207" s="198"/>
      <c r="DL207" s="198"/>
      <c r="DM207" s="198"/>
      <c r="DN207" s="198"/>
      <c r="DO207" s="198"/>
      <c r="DP207" s="198"/>
      <c r="DQ207" s="198"/>
      <c r="DR207" s="198"/>
      <c r="DS207" s="198"/>
      <c r="DT207" s="198"/>
      <c r="DU207" s="198"/>
      <c r="DV207" s="198"/>
      <c r="DW207" s="198"/>
      <c r="DX207" s="198"/>
      <c r="DY207" s="198"/>
      <c r="DZ207" s="198"/>
      <c r="EA207" s="198"/>
      <c r="EB207" s="198"/>
      <c r="EC207" s="198"/>
      <c r="ED207" s="198"/>
      <c r="EE207" s="198"/>
      <c r="EF207" s="198"/>
      <c r="EG207" s="198"/>
      <c r="EH207" s="198"/>
      <c r="EI207" s="198"/>
      <c r="EJ207" s="198"/>
      <c r="EK207" s="198"/>
      <c r="EL207" s="198"/>
      <c r="EM207" s="198"/>
      <c r="EN207" s="198"/>
      <c r="EO207" s="198"/>
      <c r="EP207" s="198"/>
      <c r="EQ207" s="198"/>
      <c r="ER207" s="198"/>
      <c r="ES207" s="198"/>
      <c r="ET207" s="198"/>
      <c r="EU207" s="198"/>
      <c r="EV207" s="198"/>
      <c r="EW207" s="198"/>
      <c r="EX207" s="198"/>
      <c r="EY207" s="198"/>
      <c r="EZ207" s="198"/>
      <c r="FA207" s="198"/>
      <c r="FB207" s="198"/>
      <c r="FC207" s="198"/>
      <c r="FD207" s="198"/>
      <c r="FE207" s="198"/>
      <c r="FF207" s="198"/>
      <c r="FG207" s="198"/>
      <c r="FH207" s="198"/>
      <c r="FI207" s="198"/>
      <c r="FJ207" s="198"/>
      <c r="FK207" s="198"/>
      <c r="FL207" s="198"/>
      <c r="FM207" s="198"/>
      <c r="FN207" s="198"/>
      <c r="FO207" s="198"/>
      <c r="FP207" s="198"/>
      <c r="FQ207" s="198"/>
      <c r="FR207" s="198"/>
      <c r="FS207" s="198"/>
      <c r="FT207" s="198"/>
      <c r="FU207" s="198"/>
      <c r="FV207" s="198"/>
      <c r="FW207" s="198"/>
      <c r="FX207" s="198"/>
      <c r="FY207" s="198"/>
      <c r="FZ207" s="198"/>
      <c r="GA207" s="198"/>
      <c r="GB207" s="198"/>
      <c r="GC207" s="198"/>
      <c r="GD207" s="198"/>
      <c r="GE207" s="198"/>
      <c r="GF207" s="198"/>
      <c r="GG207" s="198"/>
      <c r="GH207" s="198"/>
      <c r="GI207" s="198"/>
      <c r="GJ207" s="198"/>
      <c r="GK207" s="198"/>
      <c r="GL207" s="198"/>
      <c r="GM207" s="198"/>
      <c r="GN207" s="198"/>
      <c r="GO207" s="198"/>
      <c r="GP207" s="198"/>
      <c r="GQ207" s="198"/>
      <c r="GR207" s="198"/>
      <c r="GS207" s="198"/>
      <c r="GT207" s="198"/>
      <c r="GU207" s="198"/>
      <c r="GV207" s="198"/>
      <c r="GW207" s="198"/>
      <c r="GX207" s="198"/>
      <c r="GY207" s="198"/>
      <c r="GZ207" s="198"/>
      <c r="HA207" s="198"/>
      <c r="HB207" s="198"/>
      <c r="HC207" s="198"/>
      <c r="HD207" s="198"/>
      <c r="HE207" s="198"/>
      <c r="HF207" s="198"/>
      <c r="HG207" s="198"/>
      <c r="HH207" s="198"/>
      <c r="HI207" s="198"/>
      <c r="HJ207" s="198"/>
      <c r="HK207" s="198"/>
      <c r="HL207" s="198"/>
      <c r="HM207" s="198"/>
      <c r="HN207" s="198"/>
      <c r="HO207" s="198"/>
      <c r="HP207" s="198"/>
      <c r="HQ207" s="198"/>
      <c r="HR207" s="198"/>
      <c r="HS207" s="198"/>
      <c r="HT207" s="198"/>
      <c r="HU207" s="198"/>
      <c r="HV207" s="198"/>
      <c r="HW207" s="198"/>
      <c r="HX207" s="198"/>
      <c r="HY207" s="198"/>
      <c r="HZ207" s="198"/>
      <c r="IA207" s="198"/>
      <c r="IB207" s="198"/>
      <c r="IC207" s="198"/>
      <c r="ID207" s="198"/>
      <c r="IE207" s="198"/>
      <c r="IF207" s="198"/>
      <c r="IG207" s="198"/>
      <c r="IH207" s="198"/>
      <c r="II207" s="198"/>
      <c r="IJ207" s="198"/>
      <c r="IK207" s="198"/>
      <c r="IL207" s="198"/>
      <c r="IM207" s="198"/>
      <c r="IN207" s="198"/>
      <c r="IO207" s="198"/>
      <c r="IP207" s="198"/>
      <c r="IQ207" s="198"/>
      <c r="IR207" s="198"/>
      <c r="IS207" s="198"/>
      <c r="IT207" s="198"/>
      <c r="IU207" s="198"/>
      <c r="IV207" s="198"/>
      <c r="IW207" s="198"/>
      <c r="IX207" s="198"/>
      <c r="IY207" s="198"/>
      <c r="IZ207" s="198"/>
      <c r="JA207" s="198"/>
      <c r="JB207" s="198"/>
      <c r="JC207" s="198"/>
      <c r="JD207" s="198"/>
      <c r="JE207" s="198"/>
      <c r="JF207" s="198"/>
      <c r="JG207" s="198"/>
      <c r="JH207" s="198"/>
      <c r="JI207" s="198"/>
      <c r="JJ207" s="198"/>
      <c r="JK207" s="198"/>
      <c r="JL207" s="198"/>
      <c r="JM207" s="198"/>
      <c r="JN207" s="198"/>
      <c r="JO207" s="198"/>
      <c r="JP207" s="198"/>
      <c r="JQ207" s="198"/>
      <c r="JR207" s="198"/>
      <c r="JS207" s="198"/>
      <c r="JT207" s="198"/>
      <c r="JU207" s="198"/>
      <c r="JV207" s="198"/>
      <c r="JW207" s="198"/>
      <c r="JX207" s="198"/>
      <c r="JY207" s="198"/>
      <c r="JZ207" s="198"/>
      <c r="KA207" s="198"/>
      <c r="KB207" s="198"/>
      <c r="KC207" s="198"/>
      <c r="KD207" s="198"/>
      <c r="KE207" s="198"/>
      <c r="KF207" s="198"/>
      <c r="KG207" s="198"/>
      <c r="KH207" s="198"/>
      <c r="KI207" s="198"/>
      <c r="KJ207" s="198"/>
      <c r="KK207" s="198"/>
      <c r="KL207" s="198"/>
      <c r="KM207" s="198"/>
      <c r="KN207" s="198"/>
      <c r="KO207" s="198"/>
      <c r="KP207" s="198"/>
      <c r="KQ207" s="198"/>
      <c r="KR207" s="198"/>
      <c r="KS207" s="198"/>
      <c r="KT207" s="198"/>
      <c r="KU207" s="198"/>
      <c r="KV207" s="198"/>
      <c r="KW207" s="198"/>
      <c r="KX207" s="198"/>
      <c r="KY207" s="198"/>
      <c r="KZ207" s="198"/>
    </row>
    <row r="208" spans="2:312" x14ac:dyDescent="0.3">
      <c r="B208" s="198"/>
      <c r="C208" s="198"/>
      <c r="D208" s="198"/>
      <c r="E208" s="198"/>
      <c r="F208" s="198"/>
      <c r="G208" s="198"/>
      <c r="H208" s="198"/>
      <c r="I208" s="198"/>
      <c r="J208" s="198"/>
      <c r="K208" s="198"/>
      <c r="L208" s="198"/>
      <c r="M208" s="198"/>
      <c r="N208" s="198"/>
      <c r="O208" s="198"/>
      <c r="P208" s="198"/>
      <c r="Q208" s="202"/>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98"/>
      <c r="AN208" s="198"/>
      <c r="AO208" s="198"/>
      <c r="AP208" s="198"/>
      <c r="AQ208" s="198"/>
      <c r="AR208" s="198"/>
      <c r="AS208" s="198"/>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c r="CP208" s="198"/>
      <c r="CQ208" s="198"/>
      <c r="CR208" s="198"/>
      <c r="CS208" s="198"/>
      <c r="CT208" s="198"/>
      <c r="CU208" s="198"/>
      <c r="CV208" s="198"/>
      <c r="CW208" s="198"/>
      <c r="CX208" s="198"/>
      <c r="CY208" s="198"/>
      <c r="CZ208" s="198"/>
      <c r="DA208" s="198"/>
      <c r="DB208" s="198"/>
      <c r="DC208" s="198"/>
      <c r="DD208" s="198"/>
      <c r="DE208" s="198"/>
      <c r="DF208" s="198"/>
      <c r="DG208" s="198"/>
      <c r="DH208" s="198"/>
      <c r="DI208" s="198"/>
      <c r="DJ208" s="198"/>
      <c r="DK208" s="198"/>
      <c r="DL208" s="198"/>
      <c r="DM208" s="198"/>
      <c r="DN208" s="198"/>
      <c r="DO208" s="198"/>
      <c r="DP208" s="198"/>
      <c r="DQ208" s="198"/>
      <c r="DR208" s="198"/>
      <c r="DS208" s="198"/>
      <c r="DT208" s="198"/>
      <c r="DU208" s="198"/>
      <c r="DV208" s="198"/>
      <c r="DW208" s="198"/>
      <c r="DX208" s="198"/>
      <c r="DY208" s="198"/>
      <c r="DZ208" s="198"/>
      <c r="EA208" s="198"/>
      <c r="EB208" s="198"/>
      <c r="EC208" s="198"/>
      <c r="ED208" s="198"/>
      <c r="EE208" s="198"/>
      <c r="EF208" s="198"/>
      <c r="EG208" s="198"/>
      <c r="EH208" s="198"/>
      <c r="EI208" s="198"/>
      <c r="EJ208" s="198"/>
      <c r="EK208" s="198"/>
      <c r="EL208" s="198"/>
      <c r="EM208" s="198"/>
      <c r="EN208" s="198"/>
      <c r="EO208" s="198"/>
      <c r="EP208" s="198"/>
      <c r="EQ208" s="198"/>
      <c r="ER208" s="198"/>
      <c r="ES208" s="198"/>
      <c r="ET208" s="198"/>
      <c r="EU208" s="198"/>
      <c r="EV208" s="198"/>
      <c r="EW208" s="198"/>
      <c r="EX208" s="198"/>
      <c r="EY208" s="198"/>
      <c r="EZ208" s="198"/>
      <c r="FA208" s="198"/>
      <c r="FB208" s="198"/>
      <c r="FC208" s="198"/>
      <c r="FD208" s="198"/>
      <c r="FE208" s="198"/>
      <c r="FF208" s="198"/>
      <c r="FG208" s="198"/>
      <c r="FH208" s="198"/>
      <c r="FI208" s="198"/>
      <c r="FJ208" s="198"/>
      <c r="FK208" s="198"/>
      <c r="FL208" s="198"/>
      <c r="FM208" s="198"/>
      <c r="FN208" s="198"/>
      <c r="FO208" s="198"/>
      <c r="FP208" s="198"/>
      <c r="FQ208" s="198"/>
      <c r="FR208" s="198"/>
      <c r="FS208" s="198"/>
      <c r="FT208" s="198"/>
      <c r="FU208" s="198"/>
      <c r="FV208" s="198"/>
      <c r="FW208" s="198"/>
      <c r="FX208" s="198"/>
      <c r="FY208" s="198"/>
      <c r="FZ208" s="198"/>
      <c r="GA208" s="198"/>
      <c r="GB208" s="198"/>
      <c r="GC208" s="198"/>
      <c r="GD208" s="198"/>
      <c r="GE208" s="198"/>
      <c r="GF208" s="198"/>
      <c r="GG208" s="198"/>
      <c r="GH208" s="198"/>
      <c r="GI208" s="198"/>
      <c r="GJ208" s="198"/>
      <c r="GK208" s="198"/>
      <c r="GL208" s="198"/>
      <c r="GM208" s="198"/>
      <c r="GN208" s="198"/>
      <c r="GO208" s="198"/>
      <c r="GP208" s="198"/>
      <c r="GQ208" s="198"/>
      <c r="GR208" s="198"/>
      <c r="GS208" s="198"/>
      <c r="GT208" s="198"/>
      <c r="GU208" s="198"/>
      <c r="GV208" s="198"/>
      <c r="GW208" s="198"/>
      <c r="GX208" s="198"/>
      <c r="GY208" s="198"/>
      <c r="GZ208" s="198"/>
      <c r="HA208" s="198"/>
      <c r="HB208" s="198"/>
      <c r="HC208" s="198"/>
      <c r="HD208" s="198"/>
      <c r="HE208" s="198"/>
      <c r="HF208" s="198"/>
      <c r="HG208" s="198"/>
      <c r="HH208" s="198"/>
      <c r="HI208" s="198"/>
      <c r="HJ208" s="198"/>
      <c r="HK208" s="198"/>
      <c r="HL208" s="198"/>
      <c r="HM208" s="198"/>
      <c r="HN208" s="198"/>
      <c r="HO208" s="198"/>
      <c r="HP208" s="198"/>
      <c r="HQ208" s="198"/>
      <c r="HR208" s="198"/>
      <c r="HS208" s="198"/>
      <c r="HT208" s="198"/>
      <c r="HU208" s="198"/>
      <c r="HV208" s="198"/>
      <c r="HW208" s="198"/>
      <c r="HX208" s="198"/>
      <c r="HY208" s="198"/>
      <c r="HZ208" s="198"/>
      <c r="IA208" s="198"/>
      <c r="IB208" s="198"/>
      <c r="IC208" s="198"/>
      <c r="ID208" s="198"/>
      <c r="IE208" s="198"/>
      <c r="IF208" s="198"/>
      <c r="IG208" s="198"/>
      <c r="IH208" s="198"/>
      <c r="II208" s="198"/>
      <c r="IJ208" s="198"/>
      <c r="IK208" s="198"/>
      <c r="IL208" s="198"/>
      <c r="IM208" s="198"/>
      <c r="IN208" s="198"/>
      <c r="IO208" s="198"/>
      <c r="IP208" s="198"/>
      <c r="IQ208" s="198"/>
      <c r="IR208" s="198"/>
      <c r="IS208" s="198"/>
      <c r="IT208" s="198"/>
      <c r="IU208" s="198"/>
      <c r="IV208" s="198"/>
      <c r="IW208" s="198"/>
      <c r="IX208" s="198"/>
      <c r="IY208" s="198"/>
      <c r="IZ208" s="198"/>
      <c r="JA208" s="198"/>
      <c r="JB208" s="198"/>
      <c r="JC208" s="198"/>
      <c r="JD208" s="198"/>
      <c r="JE208" s="198"/>
      <c r="JF208" s="198"/>
      <c r="JG208" s="198"/>
      <c r="JH208" s="198"/>
      <c r="JI208" s="198"/>
      <c r="JJ208" s="198"/>
      <c r="JK208" s="198"/>
      <c r="JL208" s="198"/>
      <c r="JM208" s="198"/>
      <c r="JN208" s="198"/>
      <c r="JO208" s="198"/>
      <c r="JP208" s="198"/>
      <c r="JQ208" s="198"/>
      <c r="JR208" s="198"/>
      <c r="JS208" s="198"/>
      <c r="JT208" s="198"/>
      <c r="JU208" s="198"/>
      <c r="JV208" s="198"/>
      <c r="JW208" s="198"/>
      <c r="JX208" s="198"/>
      <c r="JY208" s="198"/>
      <c r="JZ208" s="198"/>
      <c r="KA208" s="198"/>
      <c r="KB208" s="198"/>
      <c r="KC208" s="198"/>
      <c r="KD208" s="198"/>
      <c r="KE208" s="198"/>
      <c r="KF208" s="198"/>
      <c r="KG208" s="198"/>
      <c r="KH208" s="198"/>
      <c r="KI208" s="198"/>
      <c r="KJ208" s="198"/>
      <c r="KK208" s="198"/>
      <c r="KL208" s="198"/>
      <c r="KM208" s="198"/>
      <c r="KN208" s="198"/>
      <c r="KO208" s="198"/>
      <c r="KP208" s="198"/>
      <c r="KQ208" s="198"/>
      <c r="KR208" s="198"/>
      <c r="KS208" s="198"/>
      <c r="KT208" s="198"/>
      <c r="KU208" s="198"/>
      <c r="KV208" s="198"/>
      <c r="KW208" s="198"/>
      <c r="KX208" s="198"/>
      <c r="KY208" s="198"/>
      <c r="KZ208" s="198"/>
    </row>
    <row r="209" spans="2:312" x14ac:dyDescent="0.3">
      <c r="B209" s="198"/>
      <c r="C209" s="198"/>
      <c r="D209" s="198"/>
      <c r="E209" s="198"/>
      <c r="F209" s="198"/>
      <c r="G209" s="198"/>
      <c r="H209" s="198"/>
      <c r="I209" s="198"/>
      <c r="J209" s="198"/>
      <c r="K209" s="198"/>
      <c r="L209" s="198"/>
      <c r="M209" s="198"/>
      <c r="N209" s="198"/>
      <c r="O209" s="198"/>
      <c r="P209" s="198"/>
      <c r="Q209" s="202"/>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c r="AS209" s="198"/>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c r="CP209" s="198"/>
      <c r="CQ209" s="198"/>
      <c r="CR209" s="198"/>
      <c r="CS209" s="198"/>
      <c r="CT209" s="198"/>
      <c r="CU209" s="198"/>
      <c r="CV209" s="198"/>
      <c r="CW209" s="198"/>
      <c r="CX209" s="198"/>
      <c r="CY209" s="198"/>
      <c r="CZ209" s="198"/>
      <c r="DA209" s="198"/>
      <c r="DB209" s="198"/>
      <c r="DC209" s="198"/>
      <c r="DD209" s="198"/>
      <c r="DE209" s="198"/>
      <c r="DF209" s="198"/>
      <c r="DG209" s="198"/>
      <c r="DH209" s="198"/>
      <c r="DI209" s="198"/>
      <c r="DJ209" s="198"/>
      <c r="DK209" s="198"/>
      <c r="DL209" s="198"/>
      <c r="DM209" s="198"/>
      <c r="DN209" s="198"/>
      <c r="DO209" s="198"/>
      <c r="DP209" s="198"/>
      <c r="DQ209" s="198"/>
      <c r="DR209" s="198"/>
      <c r="DS209" s="198"/>
      <c r="DT209" s="198"/>
      <c r="DU209" s="198"/>
      <c r="DV209" s="198"/>
      <c r="DW209" s="198"/>
      <c r="DX209" s="198"/>
      <c r="DY209" s="198"/>
      <c r="DZ209" s="198"/>
      <c r="EA209" s="198"/>
      <c r="EB209" s="198"/>
      <c r="EC209" s="198"/>
      <c r="ED209" s="198"/>
      <c r="EE209" s="198"/>
      <c r="EF209" s="198"/>
      <c r="EG209" s="198"/>
      <c r="EH209" s="198"/>
      <c r="EI209" s="198"/>
      <c r="EJ209" s="198"/>
      <c r="EK209" s="198"/>
      <c r="EL209" s="198"/>
      <c r="EM209" s="198"/>
      <c r="EN209" s="198"/>
      <c r="EO209" s="198"/>
      <c r="EP209" s="198"/>
      <c r="EQ209" s="198"/>
      <c r="ER209" s="198"/>
      <c r="ES209" s="198"/>
      <c r="ET209" s="198"/>
      <c r="EU209" s="198"/>
      <c r="EV209" s="198"/>
      <c r="EW209" s="198"/>
      <c r="EX209" s="198"/>
      <c r="EY209" s="198"/>
      <c r="EZ209" s="198"/>
      <c r="FA209" s="198"/>
      <c r="FB209" s="198"/>
      <c r="FC209" s="198"/>
      <c r="FD209" s="198"/>
      <c r="FE209" s="198"/>
      <c r="FF209" s="198"/>
      <c r="FG209" s="198"/>
      <c r="FH209" s="198"/>
      <c r="FI209" s="198"/>
      <c r="FJ209" s="198"/>
      <c r="FK209" s="198"/>
      <c r="FL209" s="198"/>
      <c r="FM209" s="198"/>
      <c r="FN209" s="198"/>
      <c r="FO209" s="198"/>
      <c r="FP209" s="198"/>
      <c r="FQ209" s="198"/>
      <c r="FR209" s="198"/>
      <c r="FS209" s="198"/>
      <c r="FT209" s="198"/>
      <c r="FU209" s="198"/>
      <c r="FV209" s="198"/>
      <c r="FW209" s="198"/>
      <c r="FX209" s="198"/>
      <c r="FY209" s="198"/>
      <c r="FZ209" s="198"/>
      <c r="GA209" s="198"/>
      <c r="GB209" s="198"/>
      <c r="GC209" s="198"/>
      <c r="GD209" s="198"/>
      <c r="GE209" s="198"/>
      <c r="GF209" s="198"/>
      <c r="GG209" s="198"/>
      <c r="GH209" s="198"/>
      <c r="GI209" s="198"/>
      <c r="GJ209" s="198"/>
      <c r="GK209" s="198"/>
      <c r="GL209" s="198"/>
      <c r="GM209" s="198"/>
      <c r="GN209" s="198"/>
      <c r="GO209" s="198"/>
      <c r="GP209" s="198"/>
      <c r="GQ209" s="198"/>
      <c r="GR209" s="198"/>
      <c r="GS209" s="198"/>
      <c r="GT209" s="198"/>
      <c r="GU209" s="198"/>
      <c r="GV209" s="198"/>
      <c r="GW209" s="198"/>
      <c r="GX209" s="198"/>
      <c r="GY209" s="198"/>
      <c r="GZ209" s="198"/>
      <c r="HA209" s="198"/>
      <c r="HB209" s="198"/>
      <c r="HC209" s="198"/>
      <c r="HD209" s="198"/>
      <c r="HE209" s="198"/>
      <c r="HF209" s="198"/>
      <c r="HG209" s="198"/>
      <c r="HH209" s="198"/>
      <c r="HI209" s="198"/>
      <c r="HJ209" s="198"/>
      <c r="HK209" s="198"/>
      <c r="HL209" s="198"/>
      <c r="HM209" s="198"/>
      <c r="HN209" s="198"/>
      <c r="HO209" s="198"/>
      <c r="HP209" s="198"/>
      <c r="HQ209" s="198"/>
      <c r="HR209" s="198"/>
      <c r="HS209" s="198"/>
      <c r="HT209" s="198"/>
      <c r="HU209" s="198"/>
      <c r="HV209" s="198"/>
      <c r="HW209" s="198"/>
      <c r="HX209" s="198"/>
      <c r="HY209" s="198"/>
      <c r="HZ209" s="198"/>
      <c r="IA209" s="198"/>
      <c r="IB209" s="198"/>
      <c r="IC209" s="198"/>
      <c r="ID209" s="198"/>
      <c r="IE209" s="198"/>
      <c r="IF209" s="198"/>
      <c r="IG209" s="198"/>
      <c r="IH209" s="198"/>
      <c r="II209" s="198"/>
      <c r="IJ209" s="198"/>
      <c r="IK209" s="198"/>
      <c r="IL209" s="198"/>
      <c r="IM209" s="198"/>
      <c r="IN209" s="198"/>
      <c r="IO209" s="198"/>
      <c r="IP209" s="198"/>
      <c r="IQ209" s="198"/>
      <c r="IR209" s="198"/>
      <c r="IS209" s="198"/>
      <c r="IT209" s="198"/>
      <c r="IU209" s="198"/>
      <c r="IV209" s="198"/>
      <c r="IW209" s="198"/>
      <c r="IX209" s="198"/>
      <c r="IY209" s="198"/>
      <c r="IZ209" s="198"/>
      <c r="JA209" s="198"/>
      <c r="JB209" s="198"/>
      <c r="JC209" s="198"/>
      <c r="JD209" s="198"/>
      <c r="JE209" s="198"/>
      <c r="JF209" s="198"/>
      <c r="JG209" s="198"/>
      <c r="JH209" s="198"/>
      <c r="JI209" s="198"/>
      <c r="JJ209" s="198"/>
      <c r="JK209" s="198"/>
      <c r="JL209" s="198"/>
      <c r="JM209" s="198"/>
      <c r="JN209" s="198"/>
      <c r="JO209" s="198"/>
      <c r="JP209" s="198"/>
      <c r="JQ209" s="198"/>
      <c r="JR209" s="198"/>
      <c r="JS209" s="198"/>
      <c r="JT209" s="198"/>
      <c r="JU209" s="198"/>
      <c r="JV209" s="198"/>
      <c r="JW209" s="198"/>
      <c r="JX209" s="198"/>
      <c r="JY209" s="198"/>
      <c r="JZ209" s="198"/>
      <c r="KA209" s="198"/>
      <c r="KB209" s="198"/>
      <c r="KC209" s="198"/>
      <c r="KD209" s="198"/>
      <c r="KE209" s="198"/>
      <c r="KF209" s="198"/>
      <c r="KG209" s="198"/>
      <c r="KH209" s="198"/>
      <c r="KI209" s="198"/>
      <c r="KJ209" s="198"/>
      <c r="KK209" s="198"/>
      <c r="KL209" s="198"/>
      <c r="KM209" s="198"/>
      <c r="KN209" s="198"/>
      <c r="KO209" s="198"/>
      <c r="KP209" s="198"/>
      <c r="KQ209" s="198"/>
      <c r="KR209" s="198"/>
      <c r="KS209" s="198"/>
      <c r="KT209" s="198"/>
      <c r="KU209" s="198"/>
      <c r="KV209" s="198"/>
      <c r="KW209" s="198"/>
      <c r="KX209" s="198"/>
      <c r="KY209" s="198"/>
      <c r="KZ209" s="198"/>
    </row>
    <row r="210" spans="2:312" x14ac:dyDescent="0.3">
      <c r="B210" s="198"/>
      <c r="C210" s="198"/>
      <c r="D210" s="198"/>
      <c r="E210" s="198"/>
      <c r="F210" s="198"/>
      <c r="G210" s="198"/>
      <c r="H210" s="198"/>
      <c r="I210" s="198"/>
      <c r="J210" s="198"/>
      <c r="K210" s="198"/>
      <c r="L210" s="198"/>
      <c r="M210" s="198"/>
      <c r="N210" s="198"/>
      <c r="O210" s="198"/>
      <c r="P210" s="198"/>
      <c r="Q210" s="202"/>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c r="AS210" s="198"/>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c r="CP210" s="198"/>
      <c r="CQ210" s="198"/>
      <c r="CR210" s="198"/>
      <c r="CS210" s="198"/>
      <c r="CT210" s="198"/>
      <c r="CU210" s="198"/>
      <c r="CV210" s="198"/>
      <c r="CW210" s="198"/>
      <c r="CX210" s="198"/>
      <c r="CY210" s="198"/>
      <c r="CZ210" s="198"/>
      <c r="DA210" s="198"/>
      <c r="DB210" s="198"/>
      <c r="DC210" s="198"/>
      <c r="DD210" s="198"/>
      <c r="DE210" s="198"/>
      <c r="DF210" s="198"/>
      <c r="DG210" s="198"/>
      <c r="DH210" s="198"/>
      <c r="DI210" s="198"/>
      <c r="DJ210" s="198"/>
      <c r="DK210" s="198"/>
      <c r="DL210" s="198"/>
      <c r="DM210" s="198"/>
      <c r="DN210" s="198"/>
      <c r="DO210" s="198"/>
      <c r="DP210" s="198"/>
      <c r="DQ210" s="198"/>
      <c r="DR210" s="198"/>
      <c r="DS210" s="198"/>
      <c r="DT210" s="198"/>
      <c r="DU210" s="198"/>
      <c r="DV210" s="198"/>
      <c r="DW210" s="198"/>
      <c r="DX210" s="198"/>
      <c r="DY210" s="198"/>
      <c r="DZ210" s="198"/>
      <c r="EA210" s="198"/>
      <c r="EB210" s="198"/>
      <c r="EC210" s="198"/>
      <c r="ED210" s="198"/>
      <c r="EE210" s="198"/>
      <c r="EF210" s="198"/>
      <c r="EG210" s="198"/>
      <c r="EH210" s="198"/>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8"/>
      <c r="FU210" s="198"/>
      <c r="FV210" s="198"/>
      <c r="FW210" s="198"/>
      <c r="FX210" s="198"/>
      <c r="FY210" s="198"/>
      <c r="FZ210" s="198"/>
      <c r="GA210" s="198"/>
      <c r="GB210" s="198"/>
      <c r="GC210" s="198"/>
      <c r="GD210" s="198"/>
      <c r="GE210" s="198"/>
      <c r="GF210" s="198"/>
      <c r="GG210" s="198"/>
      <c r="GH210" s="198"/>
      <c r="GI210" s="198"/>
      <c r="GJ210" s="198"/>
      <c r="GK210" s="198"/>
      <c r="GL210" s="198"/>
      <c r="GM210" s="198"/>
      <c r="GN210" s="198"/>
      <c r="GO210" s="198"/>
      <c r="GP210" s="198"/>
      <c r="GQ210" s="198"/>
      <c r="GR210" s="198"/>
      <c r="GS210" s="198"/>
      <c r="GT210" s="198"/>
      <c r="GU210" s="198"/>
      <c r="GV210" s="198"/>
      <c r="GW210" s="198"/>
      <c r="GX210" s="198"/>
      <c r="GY210" s="198"/>
      <c r="GZ210" s="198"/>
      <c r="HA210" s="198"/>
      <c r="HB210" s="198"/>
      <c r="HC210" s="198"/>
      <c r="HD210" s="198"/>
      <c r="HE210" s="198"/>
      <c r="HF210" s="198"/>
      <c r="HG210" s="198"/>
      <c r="HH210" s="198"/>
      <c r="HI210" s="198"/>
      <c r="HJ210" s="198"/>
      <c r="HK210" s="198"/>
      <c r="HL210" s="198"/>
      <c r="HM210" s="198"/>
      <c r="HN210" s="198"/>
      <c r="HO210" s="198"/>
      <c r="HP210" s="198"/>
      <c r="HQ210" s="198"/>
      <c r="HR210" s="198"/>
      <c r="HS210" s="198"/>
      <c r="HT210" s="198"/>
      <c r="HU210" s="198"/>
      <c r="HV210" s="198"/>
      <c r="HW210" s="198"/>
      <c r="HX210" s="198"/>
      <c r="HY210" s="198"/>
      <c r="HZ210" s="198"/>
      <c r="IA210" s="198"/>
      <c r="IB210" s="198"/>
      <c r="IC210" s="198"/>
      <c r="ID210" s="198"/>
      <c r="IE210" s="198"/>
      <c r="IF210" s="198"/>
      <c r="IG210" s="198"/>
      <c r="IH210" s="198"/>
      <c r="II210" s="198"/>
      <c r="IJ210" s="198"/>
      <c r="IK210" s="198"/>
      <c r="IL210" s="198"/>
      <c r="IM210" s="198"/>
      <c r="IN210" s="198"/>
      <c r="IO210" s="198"/>
      <c r="IP210" s="198"/>
      <c r="IQ210" s="198"/>
      <c r="IR210" s="198"/>
      <c r="IS210" s="198"/>
      <c r="IT210" s="198"/>
      <c r="IU210" s="198"/>
      <c r="IV210" s="198"/>
      <c r="IW210" s="198"/>
      <c r="IX210" s="198"/>
      <c r="IY210" s="198"/>
      <c r="IZ210" s="198"/>
      <c r="JA210" s="198"/>
      <c r="JB210" s="198"/>
      <c r="JC210" s="198"/>
      <c r="JD210" s="198"/>
      <c r="JE210" s="198"/>
      <c r="JF210" s="198"/>
      <c r="JG210" s="198"/>
      <c r="JH210" s="198"/>
      <c r="JI210" s="198"/>
      <c r="JJ210" s="198"/>
      <c r="JK210" s="198"/>
      <c r="JL210" s="198"/>
      <c r="JM210" s="198"/>
      <c r="JN210" s="198"/>
      <c r="JO210" s="198"/>
      <c r="JP210" s="198"/>
      <c r="JQ210" s="198"/>
      <c r="JR210" s="198"/>
      <c r="JS210" s="198"/>
      <c r="JT210" s="198"/>
      <c r="JU210" s="198"/>
      <c r="JV210" s="198"/>
      <c r="JW210" s="198"/>
      <c r="JX210" s="198"/>
      <c r="JY210" s="198"/>
      <c r="JZ210" s="198"/>
      <c r="KA210" s="198"/>
      <c r="KB210" s="198"/>
      <c r="KC210" s="198"/>
      <c r="KD210" s="198"/>
      <c r="KE210" s="198"/>
      <c r="KF210" s="198"/>
      <c r="KG210" s="198"/>
      <c r="KH210" s="198"/>
      <c r="KI210" s="198"/>
      <c r="KJ210" s="198"/>
      <c r="KK210" s="198"/>
      <c r="KL210" s="198"/>
      <c r="KM210" s="198"/>
      <c r="KN210" s="198"/>
      <c r="KO210" s="198"/>
      <c r="KP210" s="198"/>
      <c r="KQ210" s="198"/>
      <c r="KR210" s="198"/>
      <c r="KS210" s="198"/>
      <c r="KT210" s="198"/>
      <c r="KU210" s="198"/>
      <c r="KV210" s="198"/>
      <c r="KW210" s="198"/>
      <c r="KX210" s="198"/>
      <c r="KY210" s="198"/>
      <c r="KZ210" s="198"/>
    </row>
    <row r="211" spans="2:312" x14ac:dyDescent="0.3">
      <c r="B211" s="198"/>
      <c r="C211" s="198"/>
      <c r="D211" s="198"/>
      <c r="E211" s="198"/>
      <c r="F211" s="198"/>
      <c r="G211" s="198"/>
      <c r="H211" s="198"/>
      <c r="I211" s="198"/>
      <c r="J211" s="198"/>
      <c r="K211" s="198"/>
      <c r="L211" s="198"/>
      <c r="M211" s="198"/>
      <c r="N211" s="198"/>
      <c r="O211" s="198"/>
      <c r="P211" s="198"/>
      <c r="Q211" s="202"/>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c r="AS211" s="198"/>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c r="CW211" s="198"/>
      <c r="CX211" s="198"/>
      <c r="CY211" s="198"/>
      <c r="CZ211" s="198"/>
      <c r="DA211" s="198"/>
      <c r="DB211" s="198"/>
      <c r="DC211" s="198"/>
      <c r="DD211" s="198"/>
      <c r="DE211" s="198"/>
      <c r="DF211" s="198"/>
      <c r="DG211" s="198"/>
      <c r="DH211" s="198"/>
      <c r="DI211" s="198"/>
      <c r="DJ211" s="198"/>
      <c r="DK211" s="198"/>
      <c r="DL211" s="198"/>
      <c r="DM211" s="198"/>
      <c r="DN211" s="198"/>
      <c r="DO211" s="198"/>
      <c r="DP211" s="198"/>
      <c r="DQ211" s="198"/>
      <c r="DR211" s="198"/>
      <c r="DS211" s="198"/>
      <c r="DT211" s="198"/>
      <c r="DU211" s="198"/>
      <c r="DV211" s="198"/>
      <c r="DW211" s="198"/>
      <c r="DX211" s="198"/>
      <c r="DY211" s="198"/>
      <c r="DZ211" s="198"/>
      <c r="EA211" s="198"/>
      <c r="EB211" s="198"/>
      <c r="EC211" s="198"/>
      <c r="ED211" s="198"/>
      <c r="EE211" s="198"/>
      <c r="EF211" s="198"/>
      <c r="EG211" s="198"/>
      <c r="EH211" s="198"/>
      <c r="EI211" s="198"/>
      <c r="EJ211" s="198"/>
      <c r="EK211" s="198"/>
      <c r="EL211" s="198"/>
      <c r="EM211" s="198"/>
      <c r="EN211" s="198"/>
      <c r="EO211" s="198"/>
      <c r="EP211" s="198"/>
      <c r="EQ211" s="198"/>
      <c r="ER211" s="198"/>
      <c r="ES211" s="198"/>
      <c r="ET211" s="198"/>
      <c r="EU211" s="198"/>
      <c r="EV211" s="198"/>
      <c r="EW211" s="198"/>
      <c r="EX211" s="198"/>
      <c r="EY211" s="198"/>
      <c r="EZ211" s="198"/>
      <c r="FA211" s="198"/>
      <c r="FB211" s="198"/>
      <c r="FC211" s="198"/>
      <c r="FD211" s="198"/>
      <c r="FE211" s="198"/>
      <c r="FF211" s="198"/>
      <c r="FG211" s="198"/>
      <c r="FH211" s="198"/>
      <c r="FI211" s="198"/>
      <c r="FJ211" s="198"/>
      <c r="FK211" s="198"/>
      <c r="FL211" s="198"/>
      <c r="FM211" s="198"/>
      <c r="FN211" s="198"/>
      <c r="FO211" s="198"/>
      <c r="FP211" s="198"/>
      <c r="FQ211" s="198"/>
      <c r="FR211" s="198"/>
      <c r="FS211" s="198"/>
      <c r="FT211" s="198"/>
      <c r="FU211" s="198"/>
      <c r="FV211" s="198"/>
      <c r="FW211" s="198"/>
      <c r="FX211" s="198"/>
      <c r="FY211" s="198"/>
      <c r="FZ211" s="198"/>
      <c r="GA211" s="198"/>
      <c r="GB211" s="198"/>
      <c r="GC211" s="198"/>
      <c r="GD211" s="198"/>
      <c r="GE211" s="198"/>
      <c r="GF211" s="198"/>
      <c r="GG211" s="198"/>
      <c r="GH211" s="198"/>
      <c r="GI211" s="198"/>
      <c r="GJ211" s="198"/>
      <c r="GK211" s="198"/>
      <c r="GL211" s="198"/>
      <c r="GM211" s="198"/>
      <c r="GN211" s="198"/>
      <c r="GO211" s="198"/>
      <c r="GP211" s="198"/>
      <c r="GQ211" s="198"/>
      <c r="GR211" s="198"/>
      <c r="GS211" s="198"/>
      <c r="GT211" s="198"/>
      <c r="GU211" s="198"/>
      <c r="GV211" s="198"/>
      <c r="GW211" s="198"/>
      <c r="GX211" s="198"/>
      <c r="GY211" s="198"/>
      <c r="GZ211" s="198"/>
      <c r="HA211" s="198"/>
      <c r="HB211" s="198"/>
      <c r="HC211" s="198"/>
      <c r="HD211" s="198"/>
      <c r="HE211" s="198"/>
      <c r="HF211" s="198"/>
      <c r="HG211" s="198"/>
      <c r="HH211" s="198"/>
      <c r="HI211" s="198"/>
      <c r="HJ211" s="198"/>
      <c r="HK211" s="198"/>
      <c r="HL211" s="198"/>
      <c r="HM211" s="198"/>
      <c r="HN211" s="198"/>
      <c r="HO211" s="198"/>
      <c r="HP211" s="198"/>
      <c r="HQ211" s="198"/>
      <c r="HR211" s="198"/>
      <c r="HS211" s="198"/>
      <c r="HT211" s="198"/>
      <c r="HU211" s="198"/>
      <c r="HV211" s="198"/>
      <c r="HW211" s="198"/>
      <c r="HX211" s="198"/>
      <c r="HY211" s="198"/>
      <c r="HZ211" s="198"/>
      <c r="IA211" s="198"/>
      <c r="IB211" s="198"/>
      <c r="IC211" s="198"/>
      <c r="ID211" s="198"/>
      <c r="IE211" s="198"/>
      <c r="IF211" s="198"/>
      <c r="IG211" s="198"/>
      <c r="IH211" s="198"/>
      <c r="II211" s="198"/>
      <c r="IJ211" s="198"/>
      <c r="IK211" s="198"/>
      <c r="IL211" s="198"/>
      <c r="IM211" s="198"/>
      <c r="IN211" s="198"/>
      <c r="IO211" s="198"/>
      <c r="IP211" s="198"/>
      <c r="IQ211" s="198"/>
      <c r="IR211" s="198"/>
      <c r="IS211" s="198"/>
      <c r="IT211" s="198"/>
      <c r="IU211" s="198"/>
      <c r="IV211" s="198"/>
      <c r="IW211" s="198"/>
      <c r="IX211" s="198"/>
      <c r="IY211" s="198"/>
      <c r="IZ211" s="198"/>
      <c r="JA211" s="198"/>
      <c r="JB211" s="198"/>
      <c r="JC211" s="198"/>
      <c r="JD211" s="198"/>
      <c r="JE211" s="198"/>
      <c r="JF211" s="198"/>
      <c r="JG211" s="198"/>
      <c r="JH211" s="198"/>
      <c r="JI211" s="198"/>
      <c r="JJ211" s="198"/>
      <c r="JK211" s="198"/>
      <c r="JL211" s="198"/>
      <c r="JM211" s="198"/>
      <c r="JN211" s="198"/>
      <c r="JO211" s="198"/>
      <c r="JP211" s="198"/>
      <c r="JQ211" s="198"/>
      <c r="JR211" s="198"/>
      <c r="JS211" s="198"/>
      <c r="JT211" s="198"/>
      <c r="JU211" s="198"/>
      <c r="JV211" s="198"/>
      <c r="JW211" s="198"/>
      <c r="JX211" s="198"/>
      <c r="JY211" s="198"/>
      <c r="JZ211" s="198"/>
      <c r="KA211" s="198"/>
      <c r="KB211" s="198"/>
      <c r="KC211" s="198"/>
      <c r="KD211" s="198"/>
      <c r="KE211" s="198"/>
      <c r="KF211" s="198"/>
      <c r="KG211" s="198"/>
      <c r="KH211" s="198"/>
      <c r="KI211" s="198"/>
      <c r="KJ211" s="198"/>
      <c r="KK211" s="198"/>
      <c r="KL211" s="198"/>
      <c r="KM211" s="198"/>
      <c r="KN211" s="198"/>
      <c r="KO211" s="198"/>
      <c r="KP211" s="198"/>
      <c r="KQ211" s="198"/>
      <c r="KR211" s="198"/>
      <c r="KS211" s="198"/>
      <c r="KT211" s="198"/>
      <c r="KU211" s="198"/>
      <c r="KV211" s="198"/>
      <c r="KW211" s="198"/>
      <c r="KX211" s="198"/>
      <c r="KY211" s="198"/>
      <c r="KZ211" s="198"/>
    </row>
    <row r="212" spans="2:312" x14ac:dyDescent="0.3">
      <c r="B212" s="198"/>
      <c r="C212" s="198"/>
      <c r="D212" s="198"/>
      <c r="E212" s="198"/>
      <c r="F212" s="198"/>
      <c r="G212" s="198"/>
      <c r="H212" s="198"/>
      <c r="I212" s="198"/>
      <c r="J212" s="198"/>
      <c r="K212" s="198"/>
      <c r="L212" s="198"/>
      <c r="M212" s="198"/>
      <c r="N212" s="198"/>
      <c r="O212" s="198"/>
      <c r="P212" s="198"/>
      <c r="Q212" s="202"/>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c r="CW212" s="198"/>
      <c r="CX212" s="198"/>
      <c r="CY212" s="198"/>
      <c r="CZ212" s="198"/>
      <c r="DA212" s="198"/>
      <c r="DB212" s="198"/>
      <c r="DC212" s="198"/>
      <c r="DD212" s="198"/>
      <c r="DE212" s="198"/>
      <c r="DF212" s="198"/>
      <c r="DG212" s="198"/>
      <c r="DH212" s="198"/>
      <c r="DI212" s="198"/>
      <c r="DJ212" s="198"/>
      <c r="DK212" s="198"/>
      <c r="DL212" s="198"/>
      <c r="DM212" s="198"/>
      <c r="DN212" s="198"/>
      <c r="DO212" s="198"/>
      <c r="DP212" s="198"/>
      <c r="DQ212" s="198"/>
      <c r="DR212" s="198"/>
      <c r="DS212" s="198"/>
      <c r="DT212" s="198"/>
      <c r="DU212" s="198"/>
      <c r="DV212" s="198"/>
      <c r="DW212" s="198"/>
      <c r="DX212" s="198"/>
      <c r="DY212" s="198"/>
      <c r="DZ212" s="198"/>
      <c r="EA212" s="198"/>
      <c r="EB212" s="198"/>
      <c r="EC212" s="198"/>
      <c r="ED212" s="198"/>
      <c r="EE212" s="198"/>
      <c r="EF212" s="198"/>
      <c r="EG212" s="198"/>
      <c r="EH212" s="198"/>
      <c r="EI212" s="198"/>
      <c r="EJ212" s="198"/>
      <c r="EK212" s="198"/>
      <c r="EL212" s="198"/>
      <c r="EM212" s="198"/>
      <c r="EN212" s="198"/>
      <c r="EO212" s="198"/>
      <c r="EP212" s="198"/>
      <c r="EQ212" s="198"/>
      <c r="ER212" s="198"/>
      <c r="ES212" s="198"/>
      <c r="ET212" s="198"/>
      <c r="EU212" s="198"/>
      <c r="EV212" s="198"/>
      <c r="EW212" s="198"/>
      <c r="EX212" s="198"/>
      <c r="EY212" s="198"/>
      <c r="EZ212" s="198"/>
      <c r="FA212" s="198"/>
      <c r="FB212" s="198"/>
      <c r="FC212" s="198"/>
      <c r="FD212" s="198"/>
      <c r="FE212" s="198"/>
      <c r="FF212" s="198"/>
      <c r="FG212" s="198"/>
      <c r="FH212" s="198"/>
      <c r="FI212" s="198"/>
      <c r="FJ212" s="198"/>
      <c r="FK212" s="198"/>
      <c r="FL212" s="198"/>
      <c r="FM212" s="198"/>
      <c r="FN212" s="198"/>
      <c r="FO212" s="198"/>
      <c r="FP212" s="198"/>
      <c r="FQ212" s="198"/>
      <c r="FR212" s="198"/>
      <c r="FS212" s="198"/>
      <c r="FT212" s="198"/>
      <c r="FU212" s="198"/>
      <c r="FV212" s="198"/>
      <c r="FW212" s="198"/>
      <c r="FX212" s="198"/>
      <c r="FY212" s="198"/>
      <c r="FZ212" s="198"/>
      <c r="GA212" s="198"/>
      <c r="GB212" s="198"/>
      <c r="GC212" s="198"/>
      <c r="GD212" s="198"/>
      <c r="GE212" s="198"/>
      <c r="GF212" s="198"/>
      <c r="GG212" s="198"/>
      <c r="GH212" s="198"/>
      <c r="GI212" s="198"/>
      <c r="GJ212" s="198"/>
      <c r="GK212" s="198"/>
      <c r="GL212" s="198"/>
      <c r="GM212" s="198"/>
      <c r="GN212" s="198"/>
      <c r="GO212" s="198"/>
      <c r="GP212" s="198"/>
      <c r="GQ212" s="198"/>
      <c r="GR212" s="198"/>
      <c r="GS212" s="198"/>
      <c r="GT212" s="198"/>
      <c r="GU212" s="198"/>
      <c r="GV212" s="198"/>
      <c r="GW212" s="198"/>
      <c r="GX212" s="198"/>
      <c r="GY212" s="198"/>
      <c r="GZ212" s="198"/>
      <c r="HA212" s="198"/>
      <c r="HB212" s="198"/>
      <c r="HC212" s="198"/>
      <c r="HD212" s="198"/>
      <c r="HE212" s="198"/>
      <c r="HF212" s="198"/>
      <c r="HG212" s="198"/>
      <c r="HH212" s="198"/>
      <c r="HI212" s="198"/>
      <c r="HJ212" s="198"/>
      <c r="HK212" s="198"/>
      <c r="HL212" s="198"/>
      <c r="HM212" s="198"/>
      <c r="HN212" s="198"/>
      <c r="HO212" s="198"/>
      <c r="HP212" s="198"/>
      <c r="HQ212" s="198"/>
      <c r="HR212" s="198"/>
      <c r="HS212" s="198"/>
      <c r="HT212" s="198"/>
      <c r="HU212" s="198"/>
      <c r="HV212" s="198"/>
      <c r="HW212" s="198"/>
      <c r="HX212" s="198"/>
      <c r="HY212" s="198"/>
      <c r="HZ212" s="198"/>
      <c r="IA212" s="198"/>
      <c r="IB212" s="198"/>
      <c r="IC212" s="198"/>
      <c r="ID212" s="198"/>
      <c r="IE212" s="198"/>
      <c r="IF212" s="198"/>
      <c r="IG212" s="198"/>
      <c r="IH212" s="198"/>
      <c r="II212" s="198"/>
      <c r="IJ212" s="198"/>
      <c r="IK212" s="198"/>
      <c r="IL212" s="198"/>
      <c r="IM212" s="198"/>
      <c r="IN212" s="198"/>
      <c r="IO212" s="198"/>
      <c r="IP212" s="198"/>
      <c r="IQ212" s="198"/>
      <c r="IR212" s="198"/>
      <c r="IS212" s="198"/>
      <c r="IT212" s="198"/>
      <c r="IU212" s="198"/>
      <c r="IV212" s="198"/>
      <c r="IW212" s="198"/>
      <c r="IX212" s="198"/>
      <c r="IY212" s="198"/>
      <c r="IZ212" s="198"/>
      <c r="JA212" s="198"/>
      <c r="JB212" s="198"/>
      <c r="JC212" s="198"/>
      <c r="JD212" s="198"/>
      <c r="JE212" s="198"/>
      <c r="JF212" s="198"/>
      <c r="JG212" s="198"/>
      <c r="JH212" s="198"/>
      <c r="JI212" s="198"/>
      <c r="JJ212" s="198"/>
      <c r="JK212" s="198"/>
      <c r="JL212" s="198"/>
      <c r="JM212" s="198"/>
      <c r="JN212" s="198"/>
      <c r="JO212" s="198"/>
      <c r="JP212" s="198"/>
      <c r="JQ212" s="198"/>
      <c r="JR212" s="198"/>
      <c r="JS212" s="198"/>
      <c r="JT212" s="198"/>
      <c r="JU212" s="198"/>
      <c r="JV212" s="198"/>
      <c r="JW212" s="198"/>
      <c r="JX212" s="198"/>
      <c r="JY212" s="198"/>
      <c r="JZ212" s="198"/>
      <c r="KA212" s="198"/>
      <c r="KB212" s="198"/>
      <c r="KC212" s="198"/>
      <c r="KD212" s="198"/>
      <c r="KE212" s="198"/>
      <c r="KF212" s="198"/>
      <c r="KG212" s="198"/>
      <c r="KH212" s="198"/>
      <c r="KI212" s="198"/>
      <c r="KJ212" s="198"/>
      <c r="KK212" s="198"/>
      <c r="KL212" s="198"/>
      <c r="KM212" s="198"/>
      <c r="KN212" s="198"/>
      <c r="KO212" s="198"/>
      <c r="KP212" s="198"/>
      <c r="KQ212" s="198"/>
      <c r="KR212" s="198"/>
      <c r="KS212" s="198"/>
      <c r="KT212" s="198"/>
      <c r="KU212" s="198"/>
      <c r="KV212" s="198"/>
      <c r="KW212" s="198"/>
      <c r="KX212" s="198"/>
      <c r="KY212" s="198"/>
      <c r="KZ212" s="198"/>
    </row>
    <row r="213" spans="2:312" x14ac:dyDescent="0.3">
      <c r="B213" s="198"/>
      <c r="C213" s="198"/>
      <c r="D213" s="198"/>
      <c r="E213" s="198"/>
      <c r="F213" s="198"/>
      <c r="G213" s="198"/>
      <c r="H213" s="198"/>
      <c r="I213" s="198"/>
      <c r="J213" s="198"/>
      <c r="K213" s="198"/>
      <c r="L213" s="198"/>
      <c r="M213" s="198"/>
      <c r="N213" s="198"/>
      <c r="O213" s="198"/>
      <c r="P213" s="198"/>
      <c r="Q213" s="202"/>
      <c r="R213" s="198"/>
      <c r="S213" s="198"/>
      <c r="T213" s="198"/>
      <c r="U213" s="198"/>
      <c r="V213" s="198"/>
      <c r="W213" s="198"/>
      <c r="X213" s="198"/>
      <c r="Y213" s="198"/>
      <c r="Z213" s="198"/>
      <c r="AA213" s="198"/>
      <c r="AB213" s="198"/>
      <c r="AC213" s="198"/>
      <c r="AD213" s="198"/>
      <c r="AE213" s="198"/>
      <c r="AF213" s="198"/>
      <c r="AG213" s="198"/>
      <c r="AH213" s="198"/>
      <c r="AI213" s="198"/>
      <c r="AJ213" s="198"/>
      <c r="AK213" s="198"/>
      <c r="AL213" s="198"/>
      <c r="AM213" s="198"/>
      <c r="AN213" s="198"/>
      <c r="AO213" s="198"/>
      <c r="AP213" s="198"/>
      <c r="AQ213" s="198"/>
      <c r="AR213" s="198"/>
      <c r="AS213" s="198"/>
      <c r="AT213" s="198"/>
      <c r="AU213" s="198"/>
      <c r="AV213" s="198"/>
      <c r="AW213" s="198"/>
      <c r="AX213" s="198"/>
      <c r="AY213" s="198"/>
      <c r="AZ213" s="198"/>
      <c r="BA213" s="198"/>
      <c r="BB213" s="198"/>
      <c r="BC213" s="198"/>
      <c r="BD213" s="198"/>
      <c r="BE213" s="198"/>
      <c r="BF213" s="198"/>
      <c r="BG213" s="198"/>
      <c r="BH213" s="198"/>
      <c r="BI213" s="198"/>
      <c r="BJ213" s="198"/>
      <c r="BK213" s="198"/>
      <c r="BL213" s="198"/>
      <c r="BM213" s="198"/>
      <c r="BN213" s="198"/>
      <c r="BO213" s="198"/>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c r="CP213" s="198"/>
      <c r="CQ213" s="198"/>
      <c r="CR213" s="198"/>
      <c r="CS213" s="198"/>
      <c r="CT213" s="198"/>
      <c r="CU213" s="198"/>
      <c r="CV213" s="198"/>
      <c r="CW213" s="198"/>
      <c r="CX213" s="198"/>
      <c r="CY213" s="198"/>
      <c r="CZ213" s="198"/>
      <c r="DA213" s="198"/>
      <c r="DB213" s="198"/>
      <c r="DC213" s="198"/>
      <c r="DD213" s="198"/>
      <c r="DE213" s="198"/>
      <c r="DF213" s="198"/>
      <c r="DG213" s="198"/>
      <c r="DH213" s="198"/>
      <c r="DI213" s="198"/>
      <c r="DJ213" s="198"/>
      <c r="DK213" s="198"/>
      <c r="DL213" s="198"/>
      <c r="DM213" s="198"/>
      <c r="DN213" s="198"/>
      <c r="DO213" s="198"/>
      <c r="DP213" s="198"/>
      <c r="DQ213" s="198"/>
      <c r="DR213" s="198"/>
      <c r="DS213" s="198"/>
      <c r="DT213" s="198"/>
      <c r="DU213" s="198"/>
      <c r="DV213" s="198"/>
      <c r="DW213" s="198"/>
      <c r="DX213" s="198"/>
      <c r="DY213" s="198"/>
      <c r="DZ213" s="198"/>
      <c r="EA213" s="198"/>
      <c r="EB213" s="198"/>
      <c r="EC213" s="198"/>
      <c r="ED213" s="198"/>
      <c r="EE213" s="198"/>
      <c r="EF213" s="198"/>
      <c r="EG213" s="198"/>
      <c r="EH213" s="198"/>
      <c r="EI213" s="198"/>
      <c r="EJ213" s="198"/>
      <c r="EK213" s="198"/>
      <c r="EL213" s="198"/>
      <c r="EM213" s="198"/>
      <c r="EN213" s="198"/>
      <c r="EO213" s="198"/>
      <c r="EP213" s="198"/>
      <c r="EQ213" s="198"/>
      <c r="ER213" s="198"/>
      <c r="ES213" s="198"/>
      <c r="ET213" s="198"/>
      <c r="EU213" s="198"/>
      <c r="EV213" s="198"/>
      <c r="EW213" s="198"/>
      <c r="EX213" s="198"/>
      <c r="EY213" s="198"/>
      <c r="EZ213" s="198"/>
      <c r="FA213" s="198"/>
      <c r="FB213" s="198"/>
      <c r="FC213" s="198"/>
      <c r="FD213" s="198"/>
      <c r="FE213" s="198"/>
      <c r="FF213" s="198"/>
      <c r="FG213" s="198"/>
      <c r="FH213" s="198"/>
      <c r="FI213" s="198"/>
      <c r="FJ213" s="198"/>
      <c r="FK213" s="198"/>
      <c r="FL213" s="198"/>
      <c r="FM213" s="198"/>
      <c r="FN213" s="198"/>
      <c r="FO213" s="198"/>
      <c r="FP213" s="198"/>
      <c r="FQ213" s="198"/>
      <c r="FR213" s="198"/>
      <c r="FS213" s="198"/>
      <c r="FT213" s="198"/>
      <c r="FU213" s="198"/>
      <c r="FV213" s="198"/>
      <c r="FW213" s="198"/>
      <c r="FX213" s="198"/>
      <c r="FY213" s="198"/>
      <c r="FZ213" s="198"/>
      <c r="GA213" s="198"/>
      <c r="GB213" s="198"/>
      <c r="GC213" s="198"/>
      <c r="GD213" s="198"/>
      <c r="GE213" s="198"/>
      <c r="GF213" s="198"/>
      <c r="GG213" s="198"/>
      <c r="GH213" s="198"/>
      <c r="GI213" s="198"/>
      <c r="GJ213" s="198"/>
      <c r="GK213" s="198"/>
      <c r="GL213" s="198"/>
      <c r="GM213" s="198"/>
      <c r="GN213" s="198"/>
      <c r="GO213" s="198"/>
      <c r="GP213" s="198"/>
      <c r="GQ213" s="198"/>
      <c r="GR213" s="198"/>
      <c r="GS213" s="198"/>
      <c r="GT213" s="198"/>
      <c r="GU213" s="198"/>
      <c r="GV213" s="198"/>
      <c r="GW213" s="198"/>
      <c r="GX213" s="198"/>
      <c r="GY213" s="198"/>
      <c r="GZ213" s="198"/>
      <c r="HA213" s="198"/>
      <c r="HB213" s="198"/>
      <c r="HC213" s="198"/>
      <c r="HD213" s="198"/>
      <c r="HE213" s="198"/>
      <c r="HF213" s="198"/>
      <c r="HG213" s="198"/>
      <c r="HH213" s="198"/>
      <c r="HI213" s="198"/>
      <c r="HJ213" s="198"/>
      <c r="HK213" s="198"/>
      <c r="HL213" s="198"/>
      <c r="HM213" s="198"/>
      <c r="HN213" s="198"/>
      <c r="HO213" s="198"/>
      <c r="HP213" s="198"/>
      <c r="HQ213" s="198"/>
      <c r="HR213" s="198"/>
      <c r="HS213" s="198"/>
      <c r="HT213" s="198"/>
      <c r="HU213" s="198"/>
      <c r="HV213" s="198"/>
      <c r="HW213" s="198"/>
      <c r="HX213" s="198"/>
      <c r="HY213" s="198"/>
      <c r="HZ213" s="198"/>
      <c r="IA213" s="198"/>
      <c r="IB213" s="198"/>
      <c r="IC213" s="198"/>
      <c r="ID213" s="198"/>
      <c r="IE213" s="198"/>
      <c r="IF213" s="198"/>
      <c r="IG213" s="198"/>
      <c r="IH213" s="198"/>
      <c r="II213" s="198"/>
      <c r="IJ213" s="198"/>
      <c r="IK213" s="198"/>
      <c r="IL213" s="198"/>
      <c r="IM213" s="198"/>
      <c r="IN213" s="198"/>
      <c r="IO213" s="198"/>
      <c r="IP213" s="198"/>
      <c r="IQ213" s="198"/>
      <c r="IR213" s="198"/>
      <c r="IS213" s="198"/>
      <c r="IT213" s="198"/>
      <c r="IU213" s="198"/>
      <c r="IV213" s="198"/>
      <c r="IW213" s="198"/>
      <c r="IX213" s="198"/>
      <c r="IY213" s="198"/>
      <c r="IZ213" s="198"/>
      <c r="JA213" s="198"/>
      <c r="JB213" s="198"/>
      <c r="JC213" s="198"/>
      <c r="JD213" s="198"/>
      <c r="JE213" s="198"/>
      <c r="JF213" s="198"/>
      <c r="JG213" s="198"/>
      <c r="JH213" s="198"/>
      <c r="JI213" s="198"/>
      <c r="JJ213" s="198"/>
      <c r="JK213" s="198"/>
      <c r="JL213" s="198"/>
      <c r="JM213" s="198"/>
      <c r="JN213" s="198"/>
      <c r="JO213" s="198"/>
      <c r="JP213" s="198"/>
      <c r="JQ213" s="198"/>
      <c r="JR213" s="198"/>
      <c r="JS213" s="198"/>
      <c r="JT213" s="198"/>
      <c r="JU213" s="198"/>
      <c r="JV213" s="198"/>
      <c r="JW213" s="198"/>
      <c r="JX213" s="198"/>
      <c r="JY213" s="198"/>
      <c r="JZ213" s="198"/>
      <c r="KA213" s="198"/>
      <c r="KB213" s="198"/>
      <c r="KC213" s="198"/>
      <c r="KD213" s="198"/>
      <c r="KE213" s="198"/>
      <c r="KF213" s="198"/>
      <c r="KG213" s="198"/>
      <c r="KH213" s="198"/>
      <c r="KI213" s="198"/>
      <c r="KJ213" s="198"/>
      <c r="KK213" s="198"/>
      <c r="KL213" s="198"/>
      <c r="KM213" s="198"/>
      <c r="KN213" s="198"/>
      <c r="KO213" s="198"/>
      <c r="KP213" s="198"/>
      <c r="KQ213" s="198"/>
      <c r="KR213" s="198"/>
      <c r="KS213" s="198"/>
      <c r="KT213" s="198"/>
      <c r="KU213" s="198"/>
      <c r="KV213" s="198"/>
      <c r="KW213" s="198"/>
      <c r="KX213" s="198"/>
      <c r="KY213" s="198"/>
      <c r="KZ213" s="198"/>
    </row>
    <row r="214" spans="2:312" x14ac:dyDescent="0.3">
      <c r="B214" s="198"/>
      <c r="C214" s="198"/>
      <c r="D214" s="198"/>
      <c r="E214" s="198"/>
      <c r="F214" s="198"/>
      <c r="G214" s="198"/>
      <c r="H214" s="198"/>
      <c r="I214" s="198"/>
      <c r="J214" s="198"/>
      <c r="K214" s="198"/>
      <c r="L214" s="198"/>
      <c r="M214" s="198"/>
      <c r="N214" s="198"/>
      <c r="O214" s="198"/>
      <c r="P214" s="198"/>
      <c r="Q214" s="202"/>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198"/>
      <c r="DB214" s="198"/>
      <c r="DC214" s="198"/>
      <c r="DD214" s="198"/>
      <c r="DE214" s="198"/>
      <c r="DF214" s="198"/>
      <c r="DG214" s="198"/>
      <c r="DH214" s="198"/>
      <c r="DI214" s="198"/>
      <c r="DJ214" s="198"/>
      <c r="DK214" s="198"/>
      <c r="DL214" s="198"/>
      <c r="DM214" s="198"/>
      <c r="DN214" s="198"/>
      <c r="DO214" s="198"/>
      <c r="DP214" s="198"/>
      <c r="DQ214" s="198"/>
      <c r="DR214" s="198"/>
      <c r="DS214" s="198"/>
      <c r="DT214" s="198"/>
      <c r="DU214" s="198"/>
      <c r="DV214" s="198"/>
      <c r="DW214" s="198"/>
      <c r="DX214" s="198"/>
      <c r="DY214" s="198"/>
      <c r="DZ214" s="198"/>
      <c r="EA214" s="198"/>
      <c r="EB214" s="198"/>
      <c r="EC214" s="198"/>
      <c r="ED214" s="198"/>
      <c r="EE214" s="198"/>
      <c r="EF214" s="198"/>
      <c r="EG214" s="198"/>
      <c r="EH214" s="198"/>
      <c r="EI214" s="198"/>
      <c r="EJ214" s="198"/>
      <c r="EK214" s="198"/>
      <c r="EL214" s="198"/>
      <c r="EM214" s="198"/>
      <c r="EN214" s="198"/>
      <c r="EO214" s="198"/>
      <c r="EP214" s="198"/>
      <c r="EQ214" s="198"/>
      <c r="ER214" s="198"/>
      <c r="ES214" s="198"/>
      <c r="ET214" s="198"/>
      <c r="EU214" s="198"/>
      <c r="EV214" s="198"/>
      <c r="EW214" s="198"/>
      <c r="EX214" s="198"/>
      <c r="EY214" s="198"/>
      <c r="EZ214" s="198"/>
      <c r="FA214" s="198"/>
      <c r="FB214" s="198"/>
      <c r="FC214" s="198"/>
      <c r="FD214" s="198"/>
      <c r="FE214" s="198"/>
      <c r="FF214" s="198"/>
      <c r="FG214" s="198"/>
      <c r="FH214" s="198"/>
      <c r="FI214" s="198"/>
      <c r="FJ214" s="198"/>
      <c r="FK214" s="198"/>
      <c r="FL214" s="198"/>
      <c r="FM214" s="198"/>
      <c r="FN214" s="198"/>
      <c r="FO214" s="198"/>
      <c r="FP214" s="198"/>
      <c r="FQ214" s="198"/>
      <c r="FR214" s="198"/>
      <c r="FS214" s="198"/>
      <c r="FT214" s="198"/>
      <c r="FU214" s="198"/>
      <c r="FV214" s="198"/>
      <c r="FW214" s="198"/>
      <c r="FX214" s="198"/>
      <c r="FY214" s="198"/>
      <c r="FZ214" s="198"/>
      <c r="GA214" s="198"/>
      <c r="GB214" s="198"/>
      <c r="GC214" s="198"/>
      <c r="GD214" s="198"/>
      <c r="GE214" s="198"/>
      <c r="GF214" s="198"/>
      <c r="GG214" s="198"/>
      <c r="GH214" s="198"/>
      <c r="GI214" s="198"/>
      <c r="GJ214" s="198"/>
      <c r="GK214" s="198"/>
      <c r="GL214" s="198"/>
      <c r="GM214" s="198"/>
      <c r="GN214" s="198"/>
      <c r="GO214" s="198"/>
      <c r="GP214" s="198"/>
      <c r="GQ214" s="198"/>
      <c r="GR214" s="198"/>
      <c r="GS214" s="198"/>
      <c r="GT214" s="198"/>
      <c r="GU214" s="198"/>
      <c r="GV214" s="198"/>
      <c r="GW214" s="198"/>
      <c r="GX214" s="198"/>
      <c r="GY214" s="198"/>
      <c r="GZ214" s="198"/>
      <c r="HA214" s="198"/>
      <c r="HB214" s="198"/>
      <c r="HC214" s="198"/>
      <c r="HD214" s="198"/>
      <c r="HE214" s="198"/>
      <c r="HF214" s="198"/>
      <c r="HG214" s="198"/>
      <c r="HH214" s="198"/>
      <c r="HI214" s="198"/>
      <c r="HJ214" s="198"/>
      <c r="HK214" s="198"/>
      <c r="HL214" s="198"/>
      <c r="HM214" s="198"/>
      <c r="HN214" s="198"/>
      <c r="HO214" s="198"/>
      <c r="HP214" s="198"/>
      <c r="HQ214" s="198"/>
      <c r="HR214" s="198"/>
      <c r="HS214" s="198"/>
      <c r="HT214" s="198"/>
      <c r="HU214" s="198"/>
      <c r="HV214" s="198"/>
      <c r="HW214" s="198"/>
      <c r="HX214" s="198"/>
      <c r="HY214" s="198"/>
      <c r="HZ214" s="198"/>
      <c r="IA214" s="198"/>
      <c r="IB214" s="198"/>
      <c r="IC214" s="198"/>
      <c r="ID214" s="198"/>
      <c r="IE214" s="198"/>
      <c r="IF214" s="198"/>
      <c r="IG214" s="198"/>
      <c r="IH214" s="198"/>
      <c r="II214" s="198"/>
      <c r="IJ214" s="198"/>
      <c r="IK214" s="198"/>
      <c r="IL214" s="198"/>
      <c r="IM214" s="198"/>
      <c r="IN214" s="198"/>
      <c r="IO214" s="198"/>
      <c r="IP214" s="198"/>
      <c r="IQ214" s="198"/>
      <c r="IR214" s="198"/>
      <c r="IS214" s="198"/>
      <c r="IT214" s="198"/>
      <c r="IU214" s="198"/>
      <c r="IV214" s="198"/>
      <c r="IW214" s="198"/>
      <c r="IX214" s="198"/>
      <c r="IY214" s="198"/>
      <c r="IZ214" s="198"/>
      <c r="JA214" s="198"/>
      <c r="JB214" s="198"/>
      <c r="JC214" s="198"/>
      <c r="JD214" s="198"/>
      <c r="JE214" s="198"/>
      <c r="JF214" s="198"/>
      <c r="JG214" s="198"/>
      <c r="JH214" s="198"/>
      <c r="JI214" s="198"/>
      <c r="JJ214" s="198"/>
      <c r="JK214" s="198"/>
      <c r="JL214" s="198"/>
      <c r="JM214" s="198"/>
      <c r="JN214" s="198"/>
      <c r="JO214" s="198"/>
      <c r="JP214" s="198"/>
      <c r="JQ214" s="198"/>
      <c r="JR214" s="198"/>
      <c r="JS214" s="198"/>
      <c r="JT214" s="198"/>
      <c r="JU214" s="198"/>
      <c r="JV214" s="198"/>
      <c r="JW214" s="198"/>
      <c r="JX214" s="198"/>
      <c r="JY214" s="198"/>
      <c r="JZ214" s="198"/>
      <c r="KA214" s="198"/>
      <c r="KB214" s="198"/>
      <c r="KC214" s="198"/>
      <c r="KD214" s="198"/>
      <c r="KE214" s="198"/>
      <c r="KF214" s="198"/>
      <c r="KG214" s="198"/>
      <c r="KH214" s="198"/>
      <c r="KI214" s="198"/>
      <c r="KJ214" s="198"/>
      <c r="KK214" s="198"/>
      <c r="KL214" s="198"/>
      <c r="KM214" s="198"/>
      <c r="KN214" s="198"/>
      <c r="KO214" s="198"/>
      <c r="KP214" s="198"/>
      <c r="KQ214" s="198"/>
      <c r="KR214" s="198"/>
      <c r="KS214" s="198"/>
      <c r="KT214" s="198"/>
      <c r="KU214" s="198"/>
      <c r="KV214" s="198"/>
      <c r="KW214" s="198"/>
      <c r="KX214" s="198"/>
      <c r="KY214" s="198"/>
      <c r="KZ214" s="198"/>
    </row>
    <row r="215" spans="2:312" x14ac:dyDescent="0.3">
      <c r="B215" s="198"/>
      <c r="C215" s="198"/>
      <c r="D215" s="198"/>
      <c r="E215" s="198"/>
      <c r="F215" s="198"/>
      <c r="G215" s="198"/>
      <c r="H215" s="198"/>
      <c r="I215" s="198"/>
      <c r="J215" s="198"/>
      <c r="K215" s="198"/>
      <c r="L215" s="198"/>
      <c r="M215" s="198"/>
      <c r="N215" s="198"/>
      <c r="O215" s="198"/>
      <c r="P215" s="198"/>
      <c r="Q215" s="202"/>
      <c r="R215" s="198"/>
      <c r="S215" s="198"/>
      <c r="T215" s="198"/>
      <c r="U215" s="198"/>
      <c r="V215" s="198"/>
      <c r="W215" s="198"/>
      <c r="X215" s="198"/>
      <c r="Y215" s="198"/>
      <c r="Z215" s="198"/>
      <c r="AA215" s="198"/>
      <c r="AB215" s="198"/>
      <c r="AC215" s="198"/>
      <c r="AD215" s="198"/>
      <c r="AE215" s="198"/>
      <c r="AF215" s="198"/>
      <c r="AG215" s="198"/>
      <c r="AH215" s="198"/>
      <c r="AI215" s="198"/>
      <c r="AJ215" s="198"/>
      <c r="AK215" s="198"/>
      <c r="AL215" s="198"/>
      <c r="AM215" s="198"/>
      <c r="AN215" s="198"/>
      <c r="AO215" s="198"/>
      <c r="AP215" s="198"/>
      <c r="AQ215" s="198"/>
      <c r="AR215" s="198"/>
      <c r="AS215" s="198"/>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c r="CP215" s="198"/>
      <c r="CQ215" s="198"/>
      <c r="CR215" s="198"/>
      <c r="CS215" s="198"/>
      <c r="CT215" s="198"/>
      <c r="CU215" s="198"/>
      <c r="CV215" s="198"/>
      <c r="CW215" s="198"/>
      <c r="CX215" s="198"/>
      <c r="CY215" s="198"/>
      <c r="CZ215" s="198"/>
      <c r="DA215" s="198"/>
      <c r="DB215" s="198"/>
      <c r="DC215" s="198"/>
      <c r="DD215" s="198"/>
      <c r="DE215" s="198"/>
      <c r="DF215" s="198"/>
      <c r="DG215" s="198"/>
      <c r="DH215" s="198"/>
      <c r="DI215" s="198"/>
      <c r="DJ215" s="198"/>
      <c r="DK215" s="198"/>
      <c r="DL215" s="198"/>
      <c r="DM215" s="198"/>
      <c r="DN215" s="198"/>
      <c r="DO215" s="198"/>
      <c r="DP215" s="198"/>
      <c r="DQ215" s="198"/>
      <c r="DR215" s="198"/>
      <c r="DS215" s="198"/>
      <c r="DT215" s="198"/>
      <c r="DU215" s="198"/>
      <c r="DV215" s="198"/>
      <c r="DW215" s="198"/>
      <c r="DX215" s="198"/>
      <c r="DY215" s="198"/>
      <c r="DZ215" s="198"/>
      <c r="EA215" s="198"/>
      <c r="EB215" s="198"/>
      <c r="EC215" s="198"/>
      <c r="ED215" s="198"/>
      <c r="EE215" s="198"/>
      <c r="EF215" s="198"/>
      <c r="EG215" s="198"/>
      <c r="EH215" s="198"/>
      <c r="EI215" s="198"/>
      <c r="EJ215" s="198"/>
      <c r="EK215" s="198"/>
      <c r="EL215" s="198"/>
      <c r="EM215" s="198"/>
      <c r="EN215" s="198"/>
      <c r="EO215" s="198"/>
      <c r="EP215" s="198"/>
      <c r="EQ215" s="198"/>
      <c r="ER215" s="198"/>
      <c r="ES215" s="198"/>
      <c r="ET215" s="198"/>
      <c r="EU215" s="198"/>
      <c r="EV215" s="198"/>
      <c r="EW215" s="198"/>
      <c r="EX215" s="198"/>
      <c r="EY215" s="198"/>
      <c r="EZ215" s="198"/>
      <c r="FA215" s="198"/>
      <c r="FB215" s="198"/>
      <c r="FC215" s="198"/>
      <c r="FD215" s="198"/>
      <c r="FE215" s="198"/>
      <c r="FF215" s="198"/>
      <c r="FG215" s="198"/>
      <c r="FH215" s="198"/>
      <c r="FI215" s="198"/>
      <c r="FJ215" s="198"/>
      <c r="FK215" s="198"/>
      <c r="FL215" s="198"/>
      <c r="FM215" s="198"/>
      <c r="FN215" s="198"/>
      <c r="FO215" s="198"/>
      <c r="FP215" s="198"/>
      <c r="FQ215" s="198"/>
      <c r="FR215" s="198"/>
      <c r="FS215" s="198"/>
      <c r="FT215" s="198"/>
      <c r="FU215" s="198"/>
      <c r="FV215" s="198"/>
      <c r="FW215" s="198"/>
      <c r="FX215" s="198"/>
      <c r="FY215" s="198"/>
      <c r="FZ215" s="198"/>
      <c r="GA215" s="198"/>
      <c r="GB215" s="198"/>
      <c r="GC215" s="198"/>
      <c r="GD215" s="198"/>
      <c r="GE215" s="198"/>
      <c r="GF215" s="198"/>
      <c r="GG215" s="198"/>
      <c r="GH215" s="198"/>
      <c r="GI215" s="198"/>
      <c r="GJ215" s="198"/>
      <c r="GK215" s="198"/>
      <c r="GL215" s="198"/>
      <c r="GM215" s="198"/>
      <c r="GN215" s="198"/>
      <c r="GO215" s="198"/>
      <c r="GP215" s="198"/>
      <c r="GQ215" s="198"/>
      <c r="GR215" s="198"/>
      <c r="GS215" s="198"/>
      <c r="GT215" s="198"/>
      <c r="GU215" s="198"/>
      <c r="GV215" s="198"/>
      <c r="GW215" s="198"/>
      <c r="GX215" s="198"/>
      <c r="GY215" s="198"/>
      <c r="GZ215" s="198"/>
      <c r="HA215" s="198"/>
      <c r="HB215" s="198"/>
      <c r="HC215" s="198"/>
      <c r="HD215" s="198"/>
      <c r="HE215" s="198"/>
      <c r="HF215" s="198"/>
      <c r="HG215" s="198"/>
      <c r="HH215" s="198"/>
      <c r="HI215" s="198"/>
      <c r="HJ215" s="198"/>
      <c r="HK215" s="198"/>
      <c r="HL215" s="198"/>
      <c r="HM215" s="198"/>
      <c r="HN215" s="198"/>
      <c r="HO215" s="198"/>
      <c r="HP215" s="198"/>
      <c r="HQ215" s="198"/>
      <c r="HR215" s="198"/>
      <c r="HS215" s="198"/>
      <c r="HT215" s="198"/>
      <c r="HU215" s="198"/>
      <c r="HV215" s="198"/>
      <c r="HW215" s="198"/>
      <c r="HX215" s="198"/>
      <c r="HY215" s="198"/>
      <c r="HZ215" s="198"/>
      <c r="IA215" s="198"/>
      <c r="IB215" s="198"/>
      <c r="IC215" s="198"/>
      <c r="ID215" s="198"/>
      <c r="IE215" s="198"/>
      <c r="IF215" s="198"/>
      <c r="IG215" s="198"/>
      <c r="IH215" s="198"/>
      <c r="II215" s="198"/>
      <c r="IJ215" s="198"/>
      <c r="IK215" s="198"/>
      <c r="IL215" s="198"/>
      <c r="IM215" s="198"/>
      <c r="IN215" s="198"/>
      <c r="IO215" s="198"/>
      <c r="IP215" s="198"/>
      <c r="IQ215" s="198"/>
      <c r="IR215" s="198"/>
      <c r="IS215" s="198"/>
      <c r="IT215" s="198"/>
      <c r="IU215" s="198"/>
      <c r="IV215" s="198"/>
      <c r="IW215" s="198"/>
      <c r="IX215" s="198"/>
      <c r="IY215" s="198"/>
      <c r="IZ215" s="198"/>
      <c r="JA215" s="198"/>
      <c r="JB215" s="198"/>
      <c r="JC215" s="198"/>
      <c r="JD215" s="198"/>
      <c r="JE215" s="198"/>
      <c r="JF215" s="198"/>
      <c r="JG215" s="198"/>
      <c r="JH215" s="198"/>
      <c r="JI215" s="198"/>
      <c r="JJ215" s="198"/>
      <c r="JK215" s="198"/>
      <c r="JL215" s="198"/>
      <c r="JM215" s="198"/>
      <c r="JN215" s="198"/>
      <c r="JO215" s="198"/>
      <c r="JP215" s="198"/>
      <c r="JQ215" s="198"/>
      <c r="JR215" s="198"/>
      <c r="JS215" s="198"/>
      <c r="JT215" s="198"/>
      <c r="JU215" s="198"/>
      <c r="JV215" s="198"/>
      <c r="JW215" s="198"/>
      <c r="JX215" s="198"/>
      <c r="JY215" s="198"/>
      <c r="JZ215" s="198"/>
      <c r="KA215" s="198"/>
      <c r="KB215" s="198"/>
      <c r="KC215" s="198"/>
      <c r="KD215" s="198"/>
      <c r="KE215" s="198"/>
      <c r="KF215" s="198"/>
      <c r="KG215" s="198"/>
      <c r="KH215" s="198"/>
      <c r="KI215" s="198"/>
      <c r="KJ215" s="198"/>
      <c r="KK215" s="198"/>
      <c r="KL215" s="198"/>
      <c r="KM215" s="198"/>
      <c r="KN215" s="198"/>
      <c r="KO215" s="198"/>
      <c r="KP215" s="198"/>
      <c r="KQ215" s="198"/>
      <c r="KR215" s="198"/>
      <c r="KS215" s="198"/>
      <c r="KT215" s="198"/>
      <c r="KU215" s="198"/>
      <c r="KV215" s="198"/>
      <c r="KW215" s="198"/>
      <c r="KX215" s="198"/>
      <c r="KY215" s="198"/>
      <c r="KZ215" s="198"/>
    </row>
    <row r="216" spans="2:312" x14ac:dyDescent="0.3">
      <c r="B216" s="198"/>
      <c r="C216" s="198"/>
      <c r="D216" s="198"/>
      <c r="E216" s="198"/>
      <c r="F216" s="198"/>
      <c r="G216" s="198"/>
      <c r="H216" s="198"/>
      <c r="I216" s="198"/>
      <c r="J216" s="198"/>
      <c r="K216" s="198"/>
      <c r="L216" s="198"/>
      <c r="M216" s="198"/>
      <c r="N216" s="198"/>
      <c r="O216" s="198"/>
      <c r="P216" s="198"/>
      <c r="Q216" s="202"/>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8"/>
      <c r="AM216" s="198"/>
      <c r="AN216" s="198"/>
      <c r="AO216" s="198"/>
      <c r="AP216" s="198"/>
      <c r="AQ216" s="198"/>
      <c r="AR216" s="198"/>
      <c r="AS216" s="198"/>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c r="CP216" s="198"/>
      <c r="CQ216" s="198"/>
      <c r="CR216" s="198"/>
      <c r="CS216" s="198"/>
      <c r="CT216" s="198"/>
      <c r="CU216" s="198"/>
      <c r="CV216" s="198"/>
      <c r="CW216" s="198"/>
      <c r="CX216" s="198"/>
      <c r="CY216" s="198"/>
      <c r="CZ216" s="198"/>
      <c r="DA216" s="198"/>
      <c r="DB216" s="198"/>
      <c r="DC216" s="198"/>
      <c r="DD216" s="198"/>
      <c r="DE216" s="198"/>
      <c r="DF216" s="198"/>
      <c r="DG216" s="198"/>
      <c r="DH216" s="198"/>
      <c r="DI216" s="198"/>
      <c r="DJ216" s="198"/>
      <c r="DK216" s="198"/>
      <c r="DL216" s="198"/>
      <c r="DM216" s="198"/>
      <c r="DN216" s="198"/>
      <c r="DO216" s="198"/>
      <c r="DP216" s="198"/>
      <c r="DQ216" s="198"/>
      <c r="DR216" s="198"/>
      <c r="DS216" s="198"/>
      <c r="DT216" s="198"/>
      <c r="DU216" s="198"/>
      <c r="DV216" s="198"/>
      <c r="DW216" s="198"/>
      <c r="DX216" s="198"/>
      <c r="DY216" s="198"/>
      <c r="DZ216" s="198"/>
      <c r="EA216" s="198"/>
      <c r="EB216" s="198"/>
      <c r="EC216" s="198"/>
      <c r="ED216" s="198"/>
      <c r="EE216" s="198"/>
      <c r="EF216" s="198"/>
      <c r="EG216" s="198"/>
      <c r="EH216" s="198"/>
      <c r="EI216" s="198"/>
      <c r="EJ216" s="198"/>
      <c r="EK216" s="198"/>
      <c r="EL216" s="198"/>
      <c r="EM216" s="198"/>
      <c r="EN216" s="198"/>
      <c r="EO216" s="198"/>
      <c r="EP216" s="198"/>
      <c r="EQ216" s="198"/>
      <c r="ER216" s="198"/>
      <c r="ES216" s="198"/>
      <c r="ET216" s="198"/>
      <c r="EU216" s="198"/>
      <c r="EV216" s="198"/>
      <c r="EW216" s="198"/>
      <c r="EX216" s="198"/>
      <c r="EY216" s="198"/>
      <c r="EZ216" s="198"/>
      <c r="FA216" s="198"/>
      <c r="FB216" s="198"/>
      <c r="FC216" s="198"/>
      <c r="FD216" s="198"/>
      <c r="FE216" s="198"/>
      <c r="FF216" s="198"/>
      <c r="FG216" s="198"/>
      <c r="FH216" s="198"/>
      <c r="FI216" s="198"/>
      <c r="FJ216" s="198"/>
      <c r="FK216" s="198"/>
      <c r="FL216" s="198"/>
      <c r="FM216" s="198"/>
      <c r="FN216" s="198"/>
      <c r="FO216" s="198"/>
      <c r="FP216" s="198"/>
      <c r="FQ216" s="198"/>
      <c r="FR216" s="198"/>
      <c r="FS216" s="198"/>
      <c r="FT216" s="198"/>
      <c r="FU216" s="198"/>
      <c r="FV216" s="198"/>
      <c r="FW216" s="198"/>
      <c r="FX216" s="198"/>
      <c r="FY216" s="198"/>
      <c r="FZ216" s="198"/>
      <c r="GA216" s="198"/>
      <c r="GB216" s="198"/>
      <c r="GC216" s="198"/>
      <c r="GD216" s="198"/>
      <c r="GE216" s="198"/>
      <c r="GF216" s="198"/>
      <c r="GG216" s="198"/>
      <c r="GH216" s="198"/>
      <c r="GI216" s="198"/>
      <c r="GJ216" s="198"/>
      <c r="GK216" s="198"/>
      <c r="GL216" s="198"/>
      <c r="GM216" s="198"/>
      <c r="GN216" s="198"/>
      <c r="GO216" s="198"/>
      <c r="GP216" s="198"/>
      <c r="GQ216" s="198"/>
      <c r="GR216" s="198"/>
      <c r="GS216" s="198"/>
      <c r="GT216" s="198"/>
      <c r="GU216" s="198"/>
      <c r="GV216" s="198"/>
      <c r="GW216" s="198"/>
      <c r="GX216" s="198"/>
      <c r="GY216" s="198"/>
      <c r="GZ216" s="198"/>
      <c r="HA216" s="198"/>
      <c r="HB216" s="198"/>
      <c r="HC216" s="198"/>
      <c r="HD216" s="198"/>
      <c r="HE216" s="198"/>
      <c r="HF216" s="198"/>
      <c r="HG216" s="198"/>
      <c r="HH216" s="198"/>
      <c r="HI216" s="198"/>
      <c r="HJ216" s="198"/>
      <c r="HK216" s="198"/>
      <c r="HL216" s="198"/>
      <c r="HM216" s="198"/>
      <c r="HN216" s="198"/>
      <c r="HO216" s="198"/>
      <c r="HP216" s="198"/>
      <c r="HQ216" s="198"/>
      <c r="HR216" s="198"/>
      <c r="HS216" s="198"/>
      <c r="HT216" s="198"/>
      <c r="HU216" s="198"/>
      <c r="HV216" s="198"/>
      <c r="HW216" s="198"/>
      <c r="HX216" s="198"/>
      <c r="HY216" s="198"/>
      <c r="HZ216" s="198"/>
      <c r="IA216" s="198"/>
      <c r="IB216" s="198"/>
      <c r="IC216" s="198"/>
      <c r="ID216" s="198"/>
      <c r="IE216" s="198"/>
      <c r="IF216" s="198"/>
      <c r="IG216" s="198"/>
      <c r="IH216" s="198"/>
      <c r="II216" s="198"/>
      <c r="IJ216" s="198"/>
      <c r="IK216" s="198"/>
      <c r="IL216" s="198"/>
      <c r="IM216" s="198"/>
      <c r="IN216" s="198"/>
      <c r="IO216" s="198"/>
      <c r="IP216" s="198"/>
      <c r="IQ216" s="198"/>
      <c r="IR216" s="198"/>
      <c r="IS216" s="198"/>
      <c r="IT216" s="198"/>
      <c r="IU216" s="198"/>
      <c r="IV216" s="198"/>
      <c r="IW216" s="198"/>
      <c r="IX216" s="198"/>
      <c r="IY216" s="198"/>
      <c r="IZ216" s="198"/>
      <c r="JA216" s="198"/>
      <c r="JB216" s="198"/>
      <c r="JC216" s="198"/>
      <c r="JD216" s="198"/>
      <c r="JE216" s="198"/>
      <c r="JF216" s="198"/>
      <c r="JG216" s="198"/>
      <c r="JH216" s="198"/>
      <c r="JI216" s="198"/>
      <c r="JJ216" s="198"/>
      <c r="JK216" s="198"/>
      <c r="JL216" s="198"/>
      <c r="JM216" s="198"/>
      <c r="JN216" s="198"/>
      <c r="JO216" s="198"/>
      <c r="JP216" s="198"/>
      <c r="JQ216" s="198"/>
      <c r="JR216" s="198"/>
      <c r="JS216" s="198"/>
      <c r="JT216" s="198"/>
      <c r="JU216" s="198"/>
      <c r="JV216" s="198"/>
      <c r="JW216" s="198"/>
      <c r="JX216" s="198"/>
      <c r="JY216" s="198"/>
      <c r="JZ216" s="198"/>
      <c r="KA216" s="198"/>
      <c r="KB216" s="198"/>
      <c r="KC216" s="198"/>
      <c r="KD216" s="198"/>
      <c r="KE216" s="198"/>
      <c r="KF216" s="198"/>
      <c r="KG216" s="198"/>
      <c r="KH216" s="198"/>
      <c r="KI216" s="198"/>
      <c r="KJ216" s="198"/>
      <c r="KK216" s="198"/>
      <c r="KL216" s="198"/>
      <c r="KM216" s="198"/>
      <c r="KN216" s="198"/>
      <c r="KO216" s="198"/>
      <c r="KP216" s="198"/>
      <c r="KQ216" s="198"/>
      <c r="KR216" s="198"/>
      <c r="KS216" s="198"/>
      <c r="KT216" s="198"/>
      <c r="KU216" s="198"/>
      <c r="KV216" s="198"/>
      <c r="KW216" s="198"/>
      <c r="KX216" s="198"/>
      <c r="KY216" s="198"/>
      <c r="KZ216" s="198"/>
    </row>
    <row r="217" spans="2:312" x14ac:dyDescent="0.3">
      <c r="B217" s="198"/>
      <c r="C217" s="198"/>
      <c r="D217" s="198"/>
      <c r="E217" s="198"/>
      <c r="F217" s="198"/>
      <c r="G217" s="198"/>
      <c r="H217" s="198"/>
      <c r="I217" s="198"/>
      <c r="J217" s="198"/>
      <c r="K217" s="198"/>
      <c r="L217" s="198"/>
      <c r="M217" s="198"/>
      <c r="N217" s="198"/>
      <c r="O217" s="198"/>
      <c r="P217" s="198"/>
      <c r="Q217" s="202"/>
      <c r="R217" s="198"/>
      <c r="S217" s="198"/>
      <c r="T217" s="198"/>
      <c r="U217" s="198"/>
      <c r="V217" s="198"/>
      <c r="W217" s="198"/>
      <c r="X217" s="198"/>
      <c r="Y217" s="198"/>
      <c r="Z217" s="198"/>
      <c r="AA217" s="198"/>
      <c r="AB217" s="198"/>
      <c r="AC217" s="198"/>
      <c r="AD217" s="198"/>
      <c r="AE217" s="198"/>
      <c r="AF217" s="198"/>
      <c r="AG217" s="198"/>
      <c r="AH217" s="198"/>
      <c r="AI217" s="198"/>
      <c r="AJ217" s="198"/>
      <c r="AK217" s="198"/>
      <c r="AL217" s="198"/>
      <c r="AM217" s="198"/>
      <c r="AN217" s="198"/>
      <c r="AO217" s="198"/>
      <c r="AP217" s="198"/>
      <c r="AQ217" s="198"/>
      <c r="AR217" s="198"/>
      <c r="AS217" s="198"/>
      <c r="AT217" s="198"/>
      <c r="AU217" s="198"/>
      <c r="AV217" s="198"/>
      <c r="AW217" s="198"/>
      <c r="AX217" s="198"/>
      <c r="AY217" s="198"/>
      <c r="AZ217" s="198"/>
      <c r="BA217" s="198"/>
      <c r="BB217" s="198"/>
      <c r="BC217" s="198"/>
      <c r="BD217" s="198"/>
      <c r="BE217" s="198"/>
      <c r="BF217" s="198"/>
      <c r="BG217" s="198"/>
      <c r="BH217" s="198"/>
      <c r="BI217" s="198"/>
      <c r="BJ217" s="198"/>
      <c r="BK217" s="198"/>
      <c r="BL217" s="198"/>
      <c r="BM217" s="198"/>
      <c r="BN217" s="198"/>
      <c r="BO217" s="198"/>
      <c r="BP217" s="198"/>
      <c r="BQ217" s="198"/>
      <c r="BR217" s="198"/>
      <c r="BS217" s="198"/>
      <c r="BT217" s="198"/>
      <c r="BU217" s="198"/>
      <c r="BV217" s="198"/>
      <c r="BW217" s="198"/>
      <c r="BX217" s="198"/>
      <c r="BY217" s="198"/>
      <c r="BZ217" s="198"/>
      <c r="CA217" s="198"/>
      <c r="CB217" s="198"/>
      <c r="CC217" s="198"/>
      <c r="CD217" s="198"/>
      <c r="CE217" s="198"/>
      <c r="CF217" s="198"/>
      <c r="CG217" s="198"/>
      <c r="CH217" s="198"/>
      <c r="CI217" s="198"/>
      <c r="CJ217" s="198"/>
      <c r="CK217" s="198"/>
      <c r="CL217" s="198"/>
      <c r="CM217" s="198"/>
      <c r="CN217" s="198"/>
      <c r="CO217" s="198"/>
      <c r="CP217" s="198"/>
      <c r="CQ217" s="198"/>
      <c r="CR217" s="198"/>
      <c r="CS217" s="198"/>
      <c r="CT217" s="198"/>
      <c r="CU217" s="198"/>
      <c r="CV217" s="198"/>
      <c r="CW217" s="198"/>
      <c r="CX217" s="198"/>
      <c r="CY217" s="198"/>
      <c r="CZ217" s="198"/>
      <c r="DA217" s="198"/>
      <c r="DB217" s="198"/>
      <c r="DC217" s="198"/>
      <c r="DD217" s="198"/>
      <c r="DE217" s="198"/>
      <c r="DF217" s="198"/>
      <c r="DG217" s="198"/>
      <c r="DH217" s="198"/>
      <c r="DI217" s="198"/>
      <c r="DJ217" s="198"/>
      <c r="DK217" s="198"/>
      <c r="DL217" s="198"/>
      <c r="DM217" s="198"/>
      <c r="DN217" s="198"/>
      <c r="DO217" s="198"/>
      <c r="DP217" s="198"/>
      <c r="DQ217" s="198"/>
      <c r="DR217" s="198"/>
      <c r="DS217" s="198"/>
      <c r="DT217" s="198"/>
      <c r="DU217" s="198"/>
      <c r="DV217" s="198"/>
      <c r="DW217" s="198"/>
      <c r="DX217" s="198"/>
      <c r="DY217" s="198"/>
      <c r="DZ217" s="198"/>
      <c r="EA217" s="198"/>
      <c r="EB217" s="198"/>
      <c r="EC217" s="198"/>
      <c r="ED217" s="198"/>
      <c r="EE217" s="198"/>
      <c r="EF217" s="198"/>
      <c r="EG217" s="198"/>
      <c r="EH217" s="198"/>
      <c r="EI217" s="198"/>
      <c r="EJ217" s="198"/>
      <c r="EK217" s="198"/>
      <c r="EL217" s="198"/>
      <c r="EM217" s="198"/>
      <c r="EN217" s="198"/>
      <c r="EO217" s="198"/>
      <c r="EP217" s="198"/>
      <c r="EQ217" s="198"/>
      <c r="ER217" s="198"/>
      <c r="ES217" s="198"/>
      <c r="ET217" s="198"/>
      <c r="EU217" s="198"/>
      <c r="EV217" s="198"/>
      <c r="EW217" s="198"/>
      <c r="EX217" s="198"/>
      <c r="EY217" s="198"/>
      <c r="EZ217" s="198"/>
      <c r="FA217" s="198"/>
      <c r="FB217" s="198"/>
      <c r="FC217" s="198"/>
      <c r="FD217" s="198"/>
      <c r="FE217" s="198"/>
      <c r="FF217" s="198"/>
      <c r="FG217" s="198"/>
      <c r="FH217" s="198"/>
      <c r="FI217" s="198"/>
      <c r="FJ217" s="198"/>
      <c r="FK217" s="198"/>
      <c r="FL217" s="198"/>
      <c r="FM217" s="198"/>
      <c r="FN217" s="198"/>
      <c r="FO217" s="198"/>
      <c r="FP217" s="198"/>
      <c r="FQ217" s="198"/>
      <c r="FR217" s="198"/>
      <c r="FS217" s="198"/>
      <c r="FT217" s="198"/>
      <c r="FU217" s="198"/>
      <c r="FV217" s="198"/>
      <c r="FW217" s="198"/>
      <c r="FX217" s="198"/>
      <c r="FY217" s="198"/>
      <c r="FZ217" s="198"/>
      <c r="GA217" s="198"/>
      <c r="GB217" s="198"/>
      <c r="GC217" s="198"/>
      <c r="GD217" s="198"/>
      <c r="GE217" s="198"/>
      <c r="GF217" s="198"/>
      <c r="GG217" s="198"/>
      <c r="GH217" s="198"/>
      <c r="GI217" s="198"/>
      <c r="GJ217" s="198"/>
      <c r="GK217" s="198"/>
      <c r="GL217" s="198"/>
      <c r="GM217" s="198"/>
      <c r="GN217" s="198"/>
      <c r="GO217" s="198"/>
      <c r="GP217" s="198"/>
      <c r="GQ217" s="198"/>
      <c r="GR217" s="198"/>
      <c r="GS217" s="198"/>
      <c r="GT217" s="198"/>
      <c r="GU217" s="198"/>
      <c r="GV217" s="198"/>
      <c r="GW217" s="198"/>
      <c r="GX217" s="198"/>
      <c r="GY217" s="198"/>
      <c r="GZ217" s="198"/>
      <c r="HA217" s="198"/>
      <c r="HB217" s="198"/>
      <c r="HC217" s="198"/>
      <c r="HD217" s="198"/>
      <c r="HE217" s="198"/>
      <c r="HF217" s="198"/>
      <c r="HG217" s="198"/>
      <c r="HH217" s="198"/>
      <c r="HI217" s="198"/>
      <c r="HJ217" s="198"/>
      <c r="HK217" s="198"/>
      <c r="HL217" s="198"/>
      <c r="HM217" s="198"/>
      <c r="HN217" s="198"/>
      <c r="HO217" s="198"/>
      <c r="HP217" s="198"/>
      <c r="HQ217" s="198"/>
      <c r="HR217" s="198"/>
      <c r="HS217" s="198"/>
      <c r="HT217" s="198"/>
      <c r="HU217" s="198"/>
      <c r="HV217" s="198"/>
      <c r="HW217" s="198"/>
      <c r="HX217" s="198"/>
      <c r="HY217" s="198"/>
      <c r="HZ217" s="198"/>
      <c r="IA217" s="198"/>
      <c r="IB217" s="198"/>
      <c r="IC217" s="198"/>
      <c r="ID217" s="198"/>
      <c r="IE217" s="198"/>
      <c r="IF217" s="198"/>
      <c r="IG217" s="198"/>
      <c r="IH217" s="198"/>
      <c r="II217" s="198"/>
      <c r="IJ217" s="198"/>
      <c r="IK217" s="198"/>
      <c r="IL217" s="198"/>
      <c r="IM217" s="198"/>
      <c r="IN217" s="198"/>
      <c r="IO217" s="198"/>
      <c r="IP217" s="198"/>
      <c r="IQ217" s="198"/>
      <c r="IR217" s="198"/>
      <c r="IS217" s="198"/>
      <c r="IT217" s="198"/>
      <c r="IU217" s="198"/>
      <c r="IV217" s="198"/>
      <c r="IW217" s="198"/>
      <c r="IX217" s="198"/>
      <c r="IY217" s="198"/>
      <c r="IZ217" s="198"/>
      <c r="JA217" s="198"/>
      <c r="JB217" s="198"/>
      <c r="JC217" s="198"/>
      <c r="JD217" s="198"/>
      <c r="JE217" s="198"/>
      <c r="JF217" s="198"/>
      <c r="JG217" s="198"/>
      <c r="JH217" s="198"/>
      <c r="JI217" s="198"/>
      <c r="JJ217" s="198"/>
      <c r="JK217" s="198"/>
      <c r="JL217" s="198"/>
      <c r="JM217" s="198"/>
      <c r="JN217" s="198"/>
      <c r="JO217" s="198"/>
      <c r="JP217" s="198"/>
      <c r="JQ217" s="198"/>
      <c r="JR217" s="198"/>
      <c r="JS217" s="198"/>
      <c r="JT217" s="198"/>
      <c r="JU217" s="198"/>
      <c r="JV217" s="198"/>
      <c r="JW217" s="198"/>
      <c r="JX217" s="198"/>
      <c r="JY217" s="198"/>
      <c r="JZ217" s="198"/>
      <c r="KA217" s="198"/>
      <c r="KB217" s="198"/>
      <c r="KC217" s="198"/>
      <c r="KD217" s="198"/>
      <c r="KE217" s="198"/>
      <c r="KF217" s="198"/>
      <c r="KG217" s="198"/>
      <c r="KH217" s="198"/>
      <c r="KI217" s="198"/>
      <c r="KJ217" s="198"/>
      <c r="KK217" s="198"/>
      <c r="KL217" s="198"/>
      <c r="KM217" s="198"/>
      <c r="KN217" s="198"/>
      <c r="KO217" s="198"/>
      <c r="KP217" s="198"/>
      <c r="KQ217" s="198"/>
      <c r="KR217" s="198"/>
      <c r="KS217" s="198"/>
      <c r="KT217" s="198"/>
      <c r="KU217" s="198"/>
      <c r="KV217" s="198"/>
      <c r="KW217" s="198"/>
      <c r="KX217" s="198"/>
      <c r="KY217" s="198"/>
      <c r="KZ217" s="198"/>
    </row>
    <row r="218" spans="2:312" x14ac:dyDescent="0.3">
      <c r="B218" s="198"/>
      <c r="C218" s="198"/>
      <c r="D218" s="198"/>
      <c r="E218" s="198"/>
      <c r="F218" s="198"/>
      <c r="G218" s="198"/>
      <c r="H218" s="198"/>
      <c r="I218" s="198"/>
      <c r="J218" s="198"/>
      <c r="K218" s="198"/>
      <c r="L218" s="198"/>
      <c r="M218" s="198"/>
      <c r="N218" s="198"/>
      <c r="O218" s="198"/>
      <c r="P218" s="198"/>
      <c r="Q218" s="202"/>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8"/>
      <c r="AM218" s="198"/>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c r="CP218" s="198"/>
      <c r="CQ218" s="198"/>
      <c r="CR218" s="198"/>
      <c r="CS218" s="198"/>
      <c r="CT218" s="198"/>
      <c r="CU218" s="198"/>
      <c r="CV218" s="198"/>
      <c r="CW218" s="198"/>
      <c r="CX218" s="198"/>
      <c r="CY218" s="198"/>
      <c r="CZ218" s="198"/>
      <c r="DA218" s="198"/>
      <c r="DB218" s="198"/>
      <c r="DC218" s="198"/>
      <c r="DD218" s="198"/>
      <c r="DE218" s="198"/>
      <c r="DF218" s="198"/>
      <c r="DG218" s="198"/>
      <c r="DH218" s="198"/>
      <c r="DI218" s="198"/>
      <c r="DJ218" s="198"/>
      <c r="DK218" s="198"/>
      <c r="DL218" s="198"/>
      <c r="DM218" s="198"/>
      <c r="DN218" s="198"/>
      <c r="DO218" s="198"/>
      <c r="DP218" s="198"/>
      <c r="DQ218" s="198"/>
      <c r="DR218" s="198"/>
      <c r="DS218" s="198"/>
      <c r="DT218" s="198"/>
      <c r="DU218" s="198"/>
      <c r="DV218" s="198"/>
      <c r="DW218" s="198"/>
      <c r="DX218" s="198"/>
      <c r="DY218" s="198"/>
      <c r="DZ218" s="198"/>
      <c r="EA218" s="198"/>
      <c r="EB218" s="198"/>
      <c r="EC218" s="198"/>
      <c r="ED218" s="198"/>
      <c r="EE218" s="198"/>
      <c r="EF218" s="198"/>
      <c r="EG218" s="198"/>
      <c r="EH218" s="198"/>
      <c r="EI218" s="198"/>
      <c r="EJ218" s="198"/>
      <c r="EK218" s="198"/>
      <c r="EL218" s="198"/>
      <c r="EM218" s="198"/>
      <c r="EN218" s="198"/>
      <c r="EO218" s="198"/>
      <c r="EP218" s="198"/>
      <c r="EQ218" s="198"/>
      <c r="ER218" s="198"/>
      <c r="ES218" s="198"/>
      <c r="ET218" s="198"/>
      <c r="EU218" s="198"/>
      <c r="EV218" s="198"/>
      <c r="EW218" s="198"/>
      <c r="EX218" s="198"/>
      <c r="EY218" s="198"/>
      <c r="EZ218" s="198"/>
      <c r="FA218" s="198"/>
      <c r="FB218" s="198"/>
      <c r="FC218" s="198"/>
      <c r="FD218" s="198"/>
      <c r="FE218" s="198"/>
      <c r="FF218" s="198"/>
      <c r="FG218" s="198"/>
      <c r="FH218" s="198"/>
      <c r="FI218" s="198"/>
      <c r="FJ218" s="198"/>
      <c r="FK218" s="198"/>
      <c r="FL218" s="198"/>
      <c r="FM218" s="198"/>
      <c r="FN218" s="198"/>
      <c r="FO218" s="198"/>
      <c r="FP218" s="198"/>
      <c r="FQ218" s="198"/>
      <c r="FR218" s="198"/>
      <c r="FS218" s="198"/>
      <c r="FT218" s="198"/>
      <c r="FU218" s="198"/>
      <c r="FV218" s="198"/>
      <c r="FW218" s="198"/>
      <c r="FX218" s="198"/>
      <c r="FY218" s="198"/>
      <c r="FZ218" s="198"/>
      <c r="GA218" s="198"/>
      <c r="GB218" s="198"/>
      <c r="GC218" s="198"/>
      <c r="GD218" s="198"/>
      <c r="GE218" s="198"/>
      <c r="GF218" s="198"/>
      <c r="GG218" s="198"/>
      <c r="GH218" s="198"/>
      <c r="GI218" s="198"/>
      <c r="GJ218" s="198"/>
      <c r="GK218" s="198"/>
      <c r="GL218" s="198"/>
      <c r="GM218" s="198"/>
      <c r="GN218" s="198"/>
      <c r="GO218" s="198"/>
      <c r="GP218" s="198"/>
      <c r="GQ218" s="198"/>
      <c r="GR218" s="198"/>
      <c r="GS218" s="198"/>
      <c r="GT218" s="198"/>
      <c r="GU218" s="198"/>
      <c r="GV218" s="198"/>
      <c r="GW218" s="198"/>
      <c r="GX218" s="198"/>
      <c r="GY218" s="198"/>
      <c r="GZ218" s="198"/>
      <c r="HA218" s="198"/>
      <c r="HB218" s="198"/>
      <c r="HC218" s="198"/>
      <c r="HD218" s="198"/>
      <c r="HE218" s="198"/>
      <c r="HF218" s="198"/>
      <c r="HG218" s="198"/>
      <c r="HH218" s="198"/>
      <c r="HI218" s="198"/>
      <c r="HJ218" s="198"/>
      <c r="HK218" s="198"/>
      <c r="HL218" s="198"/>
      <c r="HM218" s="198"/>
      <c r="HN218" s="198"/>
      <c r="HO218" s="198"/>
      <c r="HP218" s="198"/>
      <c r="HQ218" s="198"/>
      <c r="HR218" s="198"/>
      <c r="HS218" s="198"/>
      <c r="HT218" s="198"/>
      <c r="HU218" s="198"/>
      <c r="HV218" s="198"/>
      <c r="HW218" s="198"/>
      <c r="HX218" s="198"/>
      <c r="HY218" s="198"/>
      <c r="HZ218" s="198"/>
      <c r="IA218" s="198"/>
      <c r="IB218" s="198"/>
      <c r="IC218" s="198"/>
      <c r="ID218" s="198"/>
      <c r="IE218" s="198"/>
      <c r="IF218" s="198"/>
      <c r="IG218" s="198"/>
      <c r="IH218" s="198"/>
      <c r="II218" s="198"/>
      <c r="IJ218" s="198"/>
      <c r="IK218" s="198"/>
      <c r="IL218" s="198"/>
      <c r="IM218" s="198"/>
      <c r="IN218" s="198"/>
      <c r="IO218" s="198"/>
      <c r="IP218" s="198"/>
      <c r="IQ218" s="198"/>
      <c r="IR218" s="198"/>
      <c r="IS218" s="198"/>
      <c r="IT218" s="198"/>
      <c r="IU218" s="198"/>
      <c r="IV218" s="198"/>
      <c r="IW218" s="198"/>
      <c r="IX218" s="198"/>
      <c r="IY218" s="198"/>
      <c r="IZ218" s="198"/>
      <c r="JA218" s="198"/>
      <c r="JB218" s="198"/>
      <c r="JC218" s="198"/>
      <c r="JD218" s="198"/>
      <c r="JE218" s="198"/>
      <c r="JF218" s="198"/>
      <c r="JG218" s="198"/>
      <c r="JH218" s="198"/>
      <c r="JI218" s="198"/>
      <c r="JJ218" s="198"/>
      <c r="JK218" s="198"/>
      <c r="JL218" s="198"/>
      <c r="JM218" s="198"/>
      <c r="JN218" s="198"/>
      <c r="JO218" s="198"/>
      <c r="JP218" s="198"/>
      <c r="JQ218" s="198"/>
      <c r="JR218" s="198"/>
      <c r="JS218" s="198"/>
      <c r="JT218" s="198"/>
      <c r="JU218" s="198"/>
      <c r="JV218" s="198"/>
      <c r="JW218" s="198"/>
      <c r="JX218" s="198"/>
      <c r="JY218" s="198"/>
      <c r="JZ218" s="198"/>
      <c r="KA218" s="198"/>
      <c r="KB218" s="198"/>
      <c r="KC218" s="198"/>
      <c r="KD218" s="198"/>
      <c r="KE218" s="198"/>
      <c r="KF218" s="198"/>
      <c r="KG218" s="198"/>
      <c r="KH218" s="198"/>
      <c r="KI218" s="198"/>
      <c r="KJ218" s="198"/>
      <c r="KK218" s="198"/>
      <c r="KL218" s="198"/>
      <c r="KM218" s="198"/>
      <c r="KN218" s="198"/>
      <c r="KO218" s="198"/>
      <c r="KP218" s="198"/>
      <c r="KQ218" s="198"/>
      <c r="KR218" s="198"/>
      <c r="KS218" s="198"/>
      <c r="KT218" s="198"/>
      <c r="KU218" s="198"/>
      <c r="KV218" s="198"/>
      <c r="KW218" s="198"/>
      <c r="KX218" s="198"/>
      <c r="KY218" s="198"/>
      <c r="KZ218" s="198"/>
    </row>
    <row r="219" spans="2:312" x14ac:dyDescent="0.3">
      <c r="B219" s="198"/>
      <c r="C219" s="198"/>
      <c r="D219" s="198"/>
      <c r="E219" s="198"/>
      <c r="F219" s="198"/>
      <c r="G219" s="198"/>
      <c r="H219" s="198"/>
      <c r="I219" s="198"/>
      <c r="J219" s="198"/>
      <c r="K219" s="198"/>
      <c r="L219" s="198"/>
      <c r="M219" s="198"/>
      <c r="N219" s="198"/>
      <c r="O219" s="198"/>
      <c r="P219" s="198"/>
      <c r="Q219" s="202"/>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c r="AS219" s="198"/>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c r="CP219" s="198"/>
      <c r="CQ219" s="198"/>
      <c r="CR219" s="198"/>
      <c r="CS219" s="198"/>
      <c r="CT219" s="198"/>
      <c r="CU219" s="198"/>
      <c r="CV219" s="198"/>
      <c r="CW219" s="198"/>
      <c r="CX219" s="198"/>
      <c r="CY219" s="198"/>
      <c r="CZ219" s="198"/>
      <c r="DA219" s="198"/>
      <c r="DB219" s="198"/>
      <c r="DC219" s="198"/>
      <c r="DD219" s="198"/>
      <c r="DE219" s="198"/>
      <c r="DF219" s="198"/>
      <c r="DG219" s="198"/>
      <c r="DH219" s="198"/>
      <c r="DI219" s="198"/>
      <c r="DJ219" s="198"/>
      <c r="DK219" s="198"/>
      <c r="DL219" s="198"/>
      <c r="DM219" s="198"/>
      <c r="DN219" s="198"/>
      <c r="DO219" s="198"/>
      <c r="DP219" s="198"/>
      <c r="DQ219" s="198"/>
      <c r="DR219" s="198"/>
      <c r="DS219" s="198"/>
      <c r="DT219" s="198"/>
      <c r="DU219" s="198"/>
      <c r="DV219" s="198"/>
      <c r="DW219" s="198"/>
      <c r="DX219" s="198"/>
      <c r="DY219" s="198"/>
      <c r="DZ219" s="198"/>
      <c r="EA219" s="198"/>
      <c r="EB219" s="198"/>
      <c r="EC219" s="198"/>
      <c r="ED219" s="198"/>
      <c r="EE219" s="198"/>
      <c r="EF219" s="198"/>
      <c r="EG219" s="198"/>
      <c r="EH219" s="198"/>
      <c r="EI219" s="198"/>
      <c r="EJ219" s="198"/>
      <c r="EK219" s="198"/>
      <c r="EL219" s="198"/>
      <c r="EM219" s="198"/>
      <c r="EN219" s="198"/>
      <c r="EO219" s="198"/>
      <c r="EP219" s="198"/>
      <c r="EQ219" s="198"/>
      <c r="ER219" s="198"/>
      <c r="ES219" s="198"/>
      <c r="ET219" s="198"/>
      <c r="EU219" s="198"/>
      <c r="EV219" s="198"/>
      <c r="EW219" s="198"/>
      <c r="EX219" s="198"/>
      <c r="EY219" s="198"/>
      <c r="EZ219" s="198"/>
      <c r="FA219" s="198"/>
      <c r="FB219" s="198"/>
      <c r="FC219" s="198"/>
      <c r="FD219" s="198"/>
      <c r="FE219" s="198"/>
      <c r="FF219" s="198"/>
      <c r="FG219" s="198"/>
      <c r="FH219" s="198"/>
      <c r="FI219" s="198"/>
      <c r="FJ219" s="198"/>
      <c r="FK219" s="198"/>
      <c r="FL219" s="198"/>
      <c r="FM219" s="198"/>
      <c r="FN219" s="198"/>
      <c r="FO219" s="198"/>
      <c r="FP219" s="198"/>
      <c r="FQ219" s="198"/>
      <c r="FR219" s="198"/>
      <c r="FS219" s="198"/>
      <c r="FT219" s="198"/>
      <c r="FU219" s="198"/>
      <c r="FV219" s="198"/>
      <c r="FW219" s="198"/>
      <c r="FX219" s="198"/>
      <c r="FY219" s="198"/>
      <c r="FZ219" s="198"/>
      <c r="GA219" s="198"/>
      <c r="GB219" s="198"/>
      <c r="GC219" s="198"/>
      <c r="GD219" s="198"/>
      <c r="GE219" s="198"/>
      <c r="GF219" s="198"/>
      <c r="GG219" s="198"/>
      <c r="GH219" s="198"/>
      <c r="GI219" s="198"/>
      <c r="GJ219" s="198"/>
      <c r="GK219" s="198"/>
      <c r="GL219" s="198"/>
      <c r="GM219" s="198"/>
      <c r="GN219" s="198"/>
      <c r="GO219" s="198"/>
      <c r="GP219" s="198"/>
      <c r="GQ219" s="198"/>
      <c r="GR219" s="198"/>
      <c r="GS219" s="198"/>
      <c r="GT219" s="198"/>
      <c r="GU219" s="198"/>
      <c r="GV219" s="198"/>
      <c r="GW219" s="198"/>
      <c r="GX219" s="198"/>
      <c r="GY219" s="198"/>
      <c r="GZ219" s="198"/>
      <c r="HA219" s="198"/>
      <c r="HB219" s="198"/>
      <c r="HC219" s="198"/>
      <c r="HD219" s="198"/>
      <c r="HE219" s="198"/>
      <c r="HF219" s="198"/>
      <c r="HG219" s="198"/>
      <c r="HH219" s="198"/>
      <c r="HI219" s="198"/>
      <c r="HJ219" s="198"/>
      <c r="HK219" s="198"/>
      <c r="HL219" s="198"/>
      <c r="HM219" s="198"/>
      <c r="HN219" s="198"/>
      <c r="HO219" s="198"/>
      <c r="HP219" s="198"/>
      <c r="HQ219" s="198"/>
      <c r="HR219" s="198"/>
      <c r="HS219" s="198"/>
      <c r="HT219" s="198"/>
      <c r="HU219" s="198"/>
      <c r="HV219" s="198"/>
      <c r="HW219" s="198"/>
      <c r="HX219" s="198"/>
      <c r="HY219" s="198"/>
      <c r="HZ219" s="198"/>
      <c r="IA219" s="198"/>
      <c r="IB219" s="198"/>
      <c r="IC219" s="198"/>
      <c r="ID219" s="198"/>
      <c r="IE219" s="198"/>
      <c r="IF219" s="198"/>
      <c r="IG219" s="198"/>
      <c r="IH219" s="198"/>
      <c r="II219" s="198"/>
      <c r="IJ219" s="198"/>
      <c r="IK219" s="198"/>
      <c r="IL219" s="198"/>
      <c r="IM219" s="198"/>
      <c r="IN219" s="198"/>
      <c r="IO219" s="198"/>
      <c r="IP219" s="198"/>
      <c r="IQ219" s="198"/>
      <c r="IR219" s="198"/>
      <c r="IS219" s="198"/>
      <c r="IT219" s="198"/>
      <c r="IU219" s="198"/>
      <c r="IV219" s="198"/>
      <c r="IW219" s="198"/>
      <c r="IX219" s="198"/>
      <c r="IY219" s="198"/>
      <c r="IZ219" s="198"/>
      <c r="JA219" s="198"/>
      <c r="JB219" s="198"/>
      <c r="JC219" s="198"/>
      <c r="JD219" s="198"/>
      <c r="JE219" s="198"/>
      <c r="JF219" s="198"/>
      <c r="JG219" s="198"/>
      <c r="JH219" s="198"/>
      <c r="JI219" s="198"/>
      <c r="JJ219" s="198"/>
      <c r="JK219" s="198"/>
      <c r="JL219" s="198"/>
      <c r="JM219" s="198"/>
      <c r="JN219" s="198"/>
      <c r="JO219" s="198"/>
      <c r="JP219" s="198"/>
      <c r="JQ219" s="198"/>
      <c r="JR219" s="198"/>
      <c r="JS219" s="198"/>
      <c r="JT219" s="198"/>
      <c r="JU219" s="198"/>
      <c r="JV219" s="198"/>
      <c r="JW219" s="198"/>
      <c r="JX219" s="198"/>
      <c r="JY219" s="198"/>
      <c r="JZ219" s="198"/>
      <c r="KA219" s="198"/>
      <c r="KB219" s="198"/>
      <c r="KC219" s="198"/>
      <c r="KD219" s="198"/>
      <c r="KE219" s="198"/>
      <c r="KF219" s="198"/>
      <c r="KG219" s="198"/>
      <c r="KH219" s="198"/>
      <c r="KI219" s="198"/>
      <c r="KJ219" s="198"/>
      <c r="KK219" s="198"/>
      <c r="KL219" s="198"/>
      <c r="KM219" s="198"/>
      <c r="KN219" s="198"/>
      <c r="KO219" s="198"/>
      <c r="KP219" s="198"/>
      <c r="KQ219" s="198"/>
      <c r="KR219" s="198"/>
      <c r="KS219" s="198"/>
      <c r="KT219" s="198"/>
      <c r="KU219" s="198"/>
      <c r="KV219" s="198"/>
      <c r="KW219" s="198"/>
      <c r="KX219" s="198"/>
      <c r="KY219" s="198"/>
      <c r="KZ219" s="198"/>
    </row>
    <row r="220" spans="2:312" x14ac:dyDescent="0.3">
      <c r="B220" s="198"/>
      <c r="C220" s="198"/>
      <c r="D220" s="198"/>
      <c r="E220" s="198"/>
      <c r="F220" s="198"/>
      <c r="G220" s="198"/>
      <c r="H220" s="198"/>
      <c r="I220" s="198"/>
      <c r="J220" s="198"/>
      <c r="K220" s="198"/>
      <c r="L220" s="198"/>
      <c r="M220" s="198"/>
      <c r="N220" s="198"/>
      <c r="O220" s="198"/>
      <c r="P220" s="198"/>
      <c r="Q220" s="202"/>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c r="CW220" s="198"/>
      <c r="CX220" s="198"/>
      <c r="CY220" s="198"/>
      <c r="CZ220" s="198"/>
      <c r="DA220" s="198"/>
      <c r="DB220" s="198"/>
      <c r="DC220" s="198"/>
      <c r="DD220" s="198"/>
      <c r="DE220" s="198"/>
      <c r="DF220" s="198"/>
      <c r="DG220" s="198"/>
      <c r="DH220" s="198"/>
      <c r="DI220" s="198"/>
      <c r="DJ220" s="198"/>
      <c r="DK220" s="198"/>
      <c r="DL220" s="198"/>
      <c r="DM220" s="198"/>
      <c r="DN220" s="198"/>
      <c r="DO220" s="198"/>
      <c r="DP220" s="198"/>
      <c r="DQ220" s="198"/>
      <c r="DR220" s="198"/>
      <c r="DS220" s="198"/>
      <c r="DT220" s="198"/>
      <c r="DU220" s="198"/>
      <c r="DV220" s="198"/>
      <c r="DW220" s="198"/>
      <c r="DX220" s="198"/>
      <c r="DY220" s="198"/>
      <c r="DZ220" s="198"/>
      <c r="EA220" s="198"/>
      <c r="EB220" s="198"/>
      <c r="EC220" s="198"/>
      <c r="ED220" s="198"/>
      <c r="EE220" s="198"/>
      <c r="EF220" s="198"/>
      <c r="EG220" s="198"/>
      <c r="EH220" s="198"/>
      <c r="EI220" s="198"/>
      <c r="EJ220" s="198"/>
      <c r="EK220" s="198"/>
      <c r="EL220" s="198"/>
      <c r="EM220" s="198"/>
      <c r="EN220" s="198"/>
      <c r="EO220" s="198"/>
      <c r="EP220" s="198"/>
      <c r="EQ220" s="198"/>
      <c r="ER220" s="198"/>
      <c r="ES220" s="198"/>
      <c r="ET220" s="198"/>
      <c r="EU220" s="198"/>
      <c r="EV220" s="198"/>
      <c r="EW220" s="198"/>
      <c r="EX220" s="198"/>
      <c r="EY220" s="198"/>
      <c r="EZ220" s="198"/>
      <c r="FA220" s="198"/>
      <c r="FB220" s="198"/>
      <c r="FC220" s="198"/>
      <c r="FD220" s="198"/>
      <c r="FE220" s="198"/>
      <c r="FF220" s="198"/>
      <c r="FG220" s="198"/>
      <c r="FH220" s="198"/>
      <c r="FI220" s="198"/>
      <c r="FJ220" s="198"/>
      <c r="FK220" s="198"/>
      <c r="FL220" s="198"/>
      <c r="FM220" s="198"/>
      <c r="FN220" s="198"/>
      <c r="FO220" s="198"/>
      <c r="FP220" s="198"/>
      <c r="FQ220" s="198"/>
      <c r="FR220" s="198"/>
      <c r="FS220" s="198"/>
      <c r="FT220" s="198"/>
      <c r="FU220" s="198"/>
      <c r="FV220" s="198"/>
      <c r="FW220" s="198"/>
      <c r="FX220" s="198"/>
      <c r="FY220" s="198"/>
      <c r="FZ220" s="198"/>
      <c r="GA220" s="198"/>
      <c r="GB220" s="198"/>
      <c r="GC220" s="198"/>
      <c r="GD220" s="198"/>
      <c r="GE220" s="198"/>
      <c r="GF220" s="198"/>
      <c r="GG220" s="198"/>
      <c r="GH220" s="198"/>
      <c r="GI220" s="198"/>
      <c r="GJ220" s="198"/>
      <c r="GK220" s="198"/>
      <c r="GL220" s="198"/>
      <c r="GM220" s="198"/>
      <c r="GN220" s="198"/>
      <c r="GO220" s="198"/>
      <c r="GP220" s="198"/>
      <c r="GQ220" s="198"/>
      <c r="GR220" s="198"/>
      <c r="GS220" s="198"/>
      <c r="GT220" s="198"/>
      <c r="GU220" s="198"/>
      <c r="GV220" s="198"/>
      <c r="GW220" s="198"/>
      <c r="GX220" s="198"/>
      <c r="GY220" s="198"/>
      <c r="GZ220" s="198"/>
      <c r="HA220" s="198"/>
      <c r="HB220" s="198"/>
      <c r="HC220" s="198"/>
      <c r="HD220" s="198"/>
      <c r="HE220" s="198"/>
      <c r="HF220" s="198"/>
      <c r="HG220" s="198"/>
      <c r="HH220" s="198"/>
      <c r="HI220" s="198"/>
      <c r="HJ220" s="198"/>
      <c r="HK220" s="198"/>
      <c r="HL220" s="198"/>
      <c r="HM220" s="198"/>
      <c r="HN220" s="198"/>
      <c r="HO220" s="198"/>
      <c r="HP220" s="198"/>
      <c r="HQ220" s="198"/>
      <c r="HR220" s="198"/>
      <c r="HS220" s="198"/>
      <c r="HT220" s="198"/>
      <c r="HU220" s="198"/>
      <c r="HV220" s="198"/>
      <c r="HW220" s="198"/>
      <c r="HX220" s="198"/>
      <c r="HY220" s="198"/>
      <c r="HZ220" s="198"/>
      <c r="IA220" s="198"/>
      <c r="IB220" s="198"/>
      <c r="IC220" s="198"/>
      <c r="ID220" s="198"/>
      <c r="IE220" s="198"/>
      <c r="IF220" s="198"/>
      <c r="IG220" s="198"/>
      <c r="IH220" s="198"/>
      <c r="II220" s="198"/>
      <c r="IJ220" s="198"/>
      <c r="IK220" s="198"/>
      <c r="IL220" s="198"/>
      <c r="IM220" s="198"/>
      <c r="IN220" s="198"/>
      <c r="IO220" s="198"/>
      <c r="IP220" s="198"/>
      <c r="IQ220" s="198"/>
      <c r="IR220" s="198"/>
      <c r="IS220" s="198"/>
      <c r="IT220" s="198"/>
      <c r="IU220" s="198"/>
      <c r="IV220" s="198"/>
      <c r="IW220" s="198"/>
      <c r="IX220" s="198"/>
      <c r="IY220" s="198"/>
      <c r="IZ220" s="198"/>
      <c r="JA220" s="198"/>
      <c r="JB220" s="198"/>
      <c r="JC220" s="198"/>
      <c r="JD220" s="198"/>
      <c r="JE220" s="198"/>
      <c r="JF220" s="198"/>
      <c r="JG220" s="198"/>
      <c r="JH220" s="198"/>
      <c r="JI220" s="198"/>
      <c r="JJ220" s="198"/>
      <c r="JK220" s="198"/>
      <c r="JL220" s="198"/>
      <c r="JM220" s="198"/>
      <c r="JN220" s="198"/>
      <c r="JO220" s="198"/>
      <c r="JP220" s="198"/>
      <c r="JQ220" s="198"/>
      <c r="JR220" s="198"/>
      <c r="JS220" s="198"/>
      <c r="JT220" s="198"/>
      <c r="JU220" s="198"/>
      <c r="JV220" s="198"/>
      <c r="JW220" s="198"/>
      <c r="JX220" s="198"/>
      <c r="JY220" s="198"/>
      <c r="JZ220" s="198"/>
      <c r="KA220" s="198"/>
      <c r="KB220" s="198"/>
      <c r="KC220" s="198"/>
      <c r="KD220" s="198"/>
      <c r="KE220" s="198"/>
      <c r="KF220" s="198"/>
      <c r="KG220" s="198"/>
      <c r="KH220" s="198"/>
      <c r="KI220" s="198"/>
      <c r="KJ220" s="198"/>
      <c r="KK220" s="198"/>
      <c r="KL220" s="198"/>
      <c r="KM220" s="198"/>
      <c r="KN220" s="198"/>
      <c r="KO220" s="198"/>
      <c r="KP220" s="198"/>
      <c r="KQ220" s="198"/>
      <c r="KR220" s="198"/>
      <c r="KS220" s="198"/>
      <c r="KT220" s="198"/>
      <c r="KU220" s="198"/>
      <c r="KV220" s="198"/>
      <c r="KW220" s="198"/>
      <c r="KX220" s="198"/>
      <c r="KY220" s="198"/>
      <c r="KZ220" s="198"/>
    </row>
    <row r="221" spans="2:312" x14ac:dyDescent="0.3">
      <c r="B221" s="198"/>
      <c r="C221" s="198"/>
      <c r="D221" s="198"/>
      <c r="E221" s="198"/>
      <c r="F221" s="198"/>
      <c r="G221" s="198"/>
      <c r="H221" s="198"/>
      <c r="I221" s="198"/>
      <c r="J221" s="198"/>
      <c r="K221" s="198"/>
      <c r="L221" s="198"/>
      <c r="M221" s="198"/>
      <c r="N221" s="198"/>
      <c r="O221" s="198"/>
      <c r="P221" s="198"/>
      <c r="Q221" s="202"/>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8"/>
      <c r="AM221" s="198"/>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c r="CW221" s="198"/>
      <c r="CX221" s="198"/>
      <c r="CY221" s="198"/>
      <c r="CZ221" s="198"/>
      <c r="DA221" s="198"/>
      <c r="DB221" s="198"/>
      <c r="DC221" s="198"/>
      <c r="DD221" s="198"/>
      <c r="DE221" s="198"/>
      <c r="DF221" s="198"/>
      <c r="DG221" s="198"/>
      <c r="DH221" s="198"/>
      <c r="DI221" s="198"/>
      <c r="DJ221" s="198"/>
      <c r="DK221" s="198"/>
      <c r="DL221" s="198"/>
      <c r="DM221" s="198"/>
      <c r="DN221" s="198"/>
      <c r="DO221" s="198"/>
      <c r="DP221" s="198"/>
      <c r="DQ221" s="198"/>
      <c r="DR221" s="198"/>
      <c r="DS221" s="198"/>
      <c r="DT221" s="198"/>
      <c r="DU221" s="198"/>
      <c r="DV221" s="198"/>
      <c r="DW221" s="198"/>
      <c r="DX221" s="198"/>
      <c r="DY221" s="198"/>
      <c r="DZ221" s="198"/>
      <c r="EA221" s="198"/>
      <c r="EB221" s="198"/>
      <c r="EC221" s="198"/>
      <c r="ED221" s="198"/>
      <c r="EE221" s="198"/>
      <c r="EF221" s="198"/>
      <c r="EG221" s="198"/>
      <c r="EH221" s="198"/>
      <c r="EI221" s="198"/>
      <c r="EJ221" s="198"/>
      <c r="EK221" s="198"/>
      <c r="EL221" s="198"/>
      <c r="EM221" s="198"/>
      <c r="EN221" s="198"/>
      <c r="EO221" s="198"/>
      <c r="EP221" s="198"/>
      <c r="EQ221" s="198"/>
      <c r="ER221" s="198"/>
      <c r="ES221" s="198"/>
      <c r="ET221" s="198"/>
      <c r="EU221" s="198"/>
      <c r="EV221" s="198"/>
      <c r="EW221" s="198"/>
      <c r="EX221" s="198"/>
      <c r="EY221" s="198"/>
      <c r="EZ221" s="198"/>
      <c r="FA221" s="198"/>
      <c r="FB221" s="198"/>
      <c r="FC221" s="198"/>
      <c r="FD221" s="198"/>
      <c r="FE221" s="198"/>
      <c r="FF221" s="198"/>
      <c r="FG221" s="198"/>
      <c r="FH221" s="198"/>
      <c r="FI221" s="198"/>
      <c r="FJ221" s="198"/>
      <c r="FK221" s="198"/>
      <c r="FL221" s="198"/>
      <c r="FM221" s="198"/>
      <c r="FN221" s="198"/>
      <c r="FO221" s="198"/>
      <c r="FP221" s="198"/>
      <c r="FQ221" s="198"/>
      <c r="FR221" s="198"/>
      <c r="FS221" s="198"/>
      <c r="FT221" s="198"/>
      <c r="FU221" s="198"/>
      <c r="FV221" s="198"/>
      <c r="FW221" s="198"/>
      <c r="FX221" s="198"/>
      <c r="FY221" s="198"/>
      <c r="FZ221" s="198"/>
      <c r="GA221" s="198"/>
      <c r="GB221" s="198"/>
      <c r="GC221" s="198"/>
      <c r="GD221" s="198"/>
      <c r="GE221" s="198"/>
      <c r="GF221" s="198"/>
      <c r="GG221" s="198"/>
      <c r="GH221" s="198"/>
      <c r="GI221" s="198"/>
      <c r="GJ221" s="198"/>
      <c r="GK221" s="198"/>
      <c r="GL221" s="198"/>
      <c r="GM221" s="198"/>
      <c r="GN221" s="198"/>
      <c r="GO221" s="198"/>
      <c r="GP221" s="198"/>
      <c r="GQ221" s="198"/>
      <c r="GR221" s="198"/>
      <c r="GS221" s="198"/>
      <c r="GT221" s="198"/>
      <c r="GU221" s="198"/>
      <c r="GV221" s="198"/>
      <c r="GW221" s="198"/>
      <c r="GX221" s="198"/>
      <c r="GY221" s="198"/>
      <c r="GZ221" s="198"/>
      <c r="HA221" s="198"/>
      <c r="HB221" s="198"/>
      <c r="HC221" s="198"/>
      <c r="HD221" s="198"/>
      <c r="HE221" s="198"/>
      <c r="HF221" s="198"/>
      <c r="HG221" s="198"/>
      <c r="HH221" s="198"/>
      <c r="HI221" s="198"/>
      <c r="HJ221" s="198"/>
      <c r="HK221" s="198"/>
      <c r="HL221" s="198"/>
      <c r="HM221" s="198"/>
      <c r="HN221" s="198"/>
      <c r="HO221" s="198"/>
      <c r="HP221" s="198"/>
      <c r="HQ221" s="198"/>
      <c r="HR221" s="198"/>
      <c r="HS221" s="198"/>
      <c r="HT221" s="198"/>
      <c r="HU221" s="198"/>
      <c r="HV221" s="198"/>
      <c r="HW221" s="198"/>
      <c r="HX221" s="198"/>
      <c r="HY221" s="198"/>
      <c r="HZ221" s="198"/>
      <c r="IA221" s="198"/>
      <c r="IB221" s="198"/>
      <c r="IC221" s="198"/>
      <c r="ID221" s="198"/>
      <c r="IE221" s="198"/>
      <c r="IF221" s="198"/>
      <c r="IG221" s="198"/>
      <c r="IH221" s="198"/>
      <c r="II221" s="198"/>
      <c r="IJ221" s="198"/>
      <c r="IK221" s="198"/>
      <c r="IL221" s="198"/>
      <c r="IM221" s="198"/>
      <c r="IN221" s="198"/>
      <c r="IO221" s="198"/>
      <c r="IP221" s="198"/>
      <c r="IQ221" s="198"/>
      <c r="IR221" s="198"/>
      <c r="IS221" s="198"/>
      <c r="IT221" s="198"/>
      <c r="IU221" s="198"/>
      <c r="IV221" s="198"/>
      <c r="IW221" s="198"/>
      <c r="IX221" s="198"/>
      <c r="IY221" s="198"/>
      <c r="IZ221" s="198"/>
      <c r="JA221" s="198"/>
      <c r="JB221" s="198"/>
      <c r="JC221" s="198"/>
      <c r="JD221" s="198"/>
      <c r="JE221" s="198"/>
      <c r="JF221" s="198"/>
      <c r="JG221" s="198"/>
      <c r="JH221" s="198"/>
      <c r="JI221" s="198"/>
      <c r="JJ221" s="198"/>
      <c r="JK221" s="198"/>
      <c r="JL221" s="198"/>
      <c r="JM221" s="198"/>
      <c r="JN221" s="198"/>
      <c r="JO221" s="198"/>
      <c r="JP221" s="198"/>
      <c r="JQ221" s="198"/>
      <c r="JR221" s="198"/>
      <c r="JS221" s="198"/>
      <c r="JT221" s="198"/>
      <c r="JU221" s="198"/>
      <c r="JV221" s="198"/>
      <c r="JW221" s="198"/>
      <c r="JX221" s="198"/>
      <c r="JY221" s="198"/>
      <c r="JZ221" s="198"/>
      <c r="KA221" s="198"/>
      <c r="KB221" s="198"/>
      <c r="KC221" s="198"/>
      <c r="KD221" s="198"/>
      <c r="KE221" s="198"/>
      <c r="KF221" s="198"/>
      <c r="KG221" s="198"/>
      <c r="KH221" s="198"/>
      <c r="KI221" s="198"/>
      <c r="KJ221" s="198"/>
      <c r="KK221" s="198"/>
      <c r="KL221" s="198"/>
      <c r="KM221" s="198"/>
      <c r="KN221" s="198"/>
      <c r="KO221" s="198"/>
      <c r="KP221" s="198"/>
      <c r="KQ221" s="198"/>
      <c r="KR221" s="198"/>
      <c r="KS221" s="198"/>
      <c r="KT221" s="198"/>
      <c r="KU221" s="198"/>
      <c r="KV221" s="198"/>
      <c r="KW221" s="198"/>
      <c r="KX221" s="198"/>
      <c r="KY221" s="198"/>
      <c r="KZ221" s="198"/>
    </row>
    <row r="222" spans="2:312" x14ac:dyDescent="0.3">
      <c r="B222" s="198"/>
      <c r="C222" s="198"/>
      <c r="D222" s="198"/>
      <c r="E222" s="198"/>
      <c r="F222" s="198"/>
      <c r="G222" s="198"/>
      <c r="H222" s="198"/>
      <c r="I222" s="198"/>
      <c r="J222" s="198"/>
      <c r="K222" s="198"/>
      <c r="L222" s="198"/>
      <c r="M222" s="198"/>
      <c r="N222" s="198"/>
      <c r="O222" s="198"/>
      <c r="P222" s="198"/>
      <c r="Q222" s="202"/>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c r="CW222" s="198"/>
      <c r="CX222" s="198"/>
      <c r="CY222" s="198"/>
      <c r="CZ222" s="198"/>
      <c r="DA222" s="198"/>
      <c r="DB222" s="198"/>
      <c r="DC222" s="198"/>
      <c r="DD222" s="198"/>
      <c r="DE222" s="198"/>
      <c r="DF222" s="198"/>
      <c r="DG222" s="198"/>
      <c r="DH222" s="198"/>
      <c r="DI222" s="198"/>
      <c r="DJ222" s="198"/>
      <c r="DK222" s="198"/>
      <c r="DL222" s="198"/>
      <c r="DM222" s="198"/>
      <c r="DN222" s="198"/>
      <c r="DO222" s="198"/>
      <c r="DP222" s="198"/>
      <c r="DQ222" s="198"/>
      <c r="DR222" s="198"/>
      <c r="DS222" s="198"/>
      <c r="DT222" s="198"/>
      <c r="DU222" s="198"/>
      <c r="DV222" s="198"/>
      <c r="DW222" s="198"/>
      <c r="DX222" s="198"/>
      <c r="DY222" s="198"/>
      <c r="DZ222" s="198"/>
      <c r="EA222" s="198"/>
      <c r="EB222" s="198"/>
      <c r="EC222" s="198"/>
      <c r="ED222" s="198"/>
      <c r="EE222" s="198"/>
      <c r="EF222" s="198"/>
      <c r="EG222" s="198"/>
      <c r="EH222" s="198"/>
      <c r="EI222" s="198"/>
      <c r="EJ222" s="198"/>
      <c r="EK222" s="198"/>
      <c r="EL222" s="198"/>
      <c r="EM222" s="198"/>
      <c r="EN222" s="198"/>
      <c r="EO222" s="198"/>
      <c r="EP222" s="198"/>
      <c r="EQ222" s="198"/>
      <c r="ER222" s="198"/>
      <c r="ES222" s="198"/>
      <c r="ET222" s="198"/>
      <c r="EU222" s="198"/>
      <c r="EV222" s="198"/>
      <c r="EW222" s="198"/>
      <c r="EX222" s="198"/>
      <c r="EY222" s="198"/>
      <c r="EZ222" s="198"/>
      <c r="FA222" s="198"/>
      <c r="FB222" s="198"/>
      <c r="FC222" s="198"/>
      <c r="FD222" s="198"/>
      <c r="FE222" s="198"/>
      <c r="FF222" s="198"/>
      <c r="FG222" s="198"/>
      <c r="FH222" s="198"/>
      <c r="FI222" s="198"/>
      <c r="FJ222" s="198"/>
      <c r="FK222" s="198"/>
      <c r="FL222" s="198"/>
      <c r="FM222" s="198"/>
      <c r="FN222" s="198"/>
      <c r="FO222" s="198"/>
      <c r="FP222" s="198"/>
      <c r="FQ222" s="198"/>
      <c r="FR222" s="198"/>
      <c r="FS222" s="198"/>
      <c r="FT222" s="198"/>
      <c r="FU222" s="198"/>
      <c r="FV222" s="198"/>
      <c r="FW222" s="198"/>
      <c r="FX222" s="198"/>
      <c r="FY222" s="198"/>
      <c r="FZ222" s="198"/>
      <c r="GA222" s="198"/>
      <c r="GB222" s="198"/>
      <c r="GC222" s="198"/>
      <c r="GD222" s="198"/>
      <c r="GE222" s="198"/>
      <c r="GF222" s="198"/>
      <c r="GG222" s="198"/>
      <c r="GH222" s="198"/>
      <c r="GI222" s="198"/>
      <c r="GJ222" s="198"/>
      <c r="GK222" s="198"/>
      <c r="GL222" s="198"/>
      <c r="GM222" s="198"/>
      <c r="GN222" s="198"/>
      <c r="GO222" s="198"/>
      <c r="GP222" s="198"/>
      <c r="GQ222" s="198"/>
      <c r="GR222" s="198"/>
      <c r="GS222" s="198"/>
      <c r="GT222" s="198"/>
      <c r="GU222" s="198"/>
      <c r="GV222" s="198"/>
      <c r="GW222" s="198"/>
      <c r="GX222" s="198"/>
      <c r="GY222" s="198"/>
      <c r="GZ222" s="198"/>
      <c r="HA222" s="198"/>
      <c r="HB222" s="198"/>
      <c r="HC222" s="198"/>
      <c r="HD222" s="198"/>
      <c r="HE222" s="198"/>
      <c r="HF222" s="198"/>
      <c r="HG222" s="198"/>
      <c r="HH222" s="198"/>
      <c r="HI222" s="198"/>
      <c r="HJ222" s="198"/>
      <c r="HK222" s="198"/>
      <c r="HL222" s="198"/>
      <c r="HM222" s="198"/>
      <c r="HN222" s="198"/>
      <c r="HO222" s="198"/>
      <c r="HP222" s="198"/>
      <c r="HQ222" s="198"/>
      <c r="HR222" s="198"/>
      <c r="HS222" s="198"/>
      <c r="HT222" s="198"/>
      <c r="HU222" s="198"/>
      <c r="HV222" s="198"/>
      <c r="HW222" s="198"/>
      <c r="HX222" s="198"/>
      <c r="HY222" s="198"/>
      <c r="HZ222" s="198"/>
      <c r="IA222" s="198"/>
      <c r="IB222" s="198"/>
      <c r="IC222" s="198"/>
      <c r="ID222" s="198"/>
      <c r="IE222" s="198"/>
      <c r="IF222" s="198"/>
      <c r="IG222" s="198"/>
      <c r="IH222" s="198"/>
      <c r="II222" s="198"/>
      <c r="IJ222" s="198"/>
      <c r="IK222" s="198"/>
      <c r="IL222" s="198"/>
      <c r="IM222" s="198"/>
      <c r="IN222" s="198"/>
      <c r="IO222" s="198"/>
      <c r="IP222" s="198"/>
      <c r="IQ222" s="198"/>
      <c r="IR222" s="198"/>
      <c r="IS222" s="198"/>
      <c r="IT222" s="198"/>
      <c r="IU222" s="198"/>
      <c r="IV222" s="198"/>
      <c r="IW222" s="198"/>
      <c r="IX222" s="198"/>
      <c r="IY222" s="198"/>
      <c r="IZ222" s="198"/>
      <c r="JA222" s="198"/>
      <c r="JB222" s="198"/>
      <c r="JC222" s="198"/>
      <c r="JD222" s="198"/>
      <c r="JE222" s="198"/>
      <c r="JF222" s="198"/>
      <c r="JG222" s="198"/>
      <c r="JH222" s="198"/>
      <c r="JI222" s="198"/>
      <c r="JJ222" s="198"/>
      <c r="JK222" s="198"/>
      <c r="JL222" s="198"/>
      <c r="JM222" s="198"/>
      <c r="JN222" s="198"/>
      <c r="JO222" s="198"/>
      <c r="JP222" s="198"/>
      <c r="JQ222" s="198"/>
      <c r="JR222" s="198"/>
      <c r="JS222" s="198"/>
      <c r="JT222" s="198"/>
      <c r="JU222" s="198"/>
      <c r="JV222" s="198"/>
      <c r="JW222" s="198"/>
      <c r="JX222" s="198"/>
      <c r="JY222" s="198"/>
      <c r="JZ222" s="198"/>
      <c r="KA222" s="198"/>
      <c r="KB222" s="198"/>
      <c r="KC222" s="198"/>
      <c r="KD222" s="198"/>
      <c r="KE222" s="198"/>
      <c r="KF222" s="198"/>
      <c r="KG222" s="198"/>
      <c r="KH222" s="198"/>
      <c r="KI222" s="198"/>
      <c r="KJ222" s="198"/>
      <c r="KK222" s="198"/>
      <c r="KL222" s="198"/>
      <c r="KM222" s="198"/>
      <c r="KN222" s="198"/>
      <c r="KO222" s="198"/>
      <c r="KP222" s="198"/>
      <c r="KQ222" s="198"/>
      <c r="KR222" s="198"/>
      <c r="KS222" s="198"/>
      <c r="KT222" s="198"/>
      <c r="KU222" s="198"/>
      <c r="KV222" s="198"/>
      <c r="KW222" s="198"/>
      <c r="KX222" s="198"/>
      <c r="KY222" s="198"/>
      <c r="KZ222" s="198"/>
    </row>
    <row r="223" spans="2:312" x14ac:dyDescent="0.3">
      <c r="B223" s="198"/>
      <c r="C223" s="198"/>
      <c r="D223" s="198"/>
      <c r="E223" s="198"/>
      <c r="F223" s="198"/>
      <c r="G223" s="198"/>
      <c r="H223" s="198"/>
      <c r="I223" s="198"/>
      <c r="J223" s="198"/>
      <c r="K223" s="198"/>
      <c r="L223" s="198"/>
      <c r="M223" s="198"/>
      <c r="N223" s="198"/>
      <c r="O223" s="198"/>
      <c r="P223" s="198"/>
      <c r="Q223" s="202"/>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c r="CW223" s="198"/>
      <c r="CX223" s="198"/>
      <c r="CY223" s="198"/>
      <c r="CZ223" s="198"/>
      <c r="DA223" s="198"/>
      <c r="DB223" s="198"/>
      <c r="DC223" s="198"/>
      <c r="DD223" s="198"/>
      <c r="DE223" s="198"/>
      <c r="DF223" s="198"/>
      <c r="DG223" s="198"/>
      <c r="DH223" s="198"/>
      <c r="DI223" s="198"/>
      <c r="DJ223" s="198"/>
      <c r="DK223" s="198"/>
      <c r="DL223" s="198"/>
      <c r="DM223" s="198"/>
      <c r="DN223" s="198"/>
      <c r="DO223" s="198"/>
      <c r="DP223" s="198"/>
      <c r="DQ223" s="198"/>
      <c r="DR223" s="198"/>
      <c r="DS223" s="198"/>
      <c r="DT223" s="198"/>
      <c r="DU223" s="198"/>
      <c r="DV223" s="198"/>
      <c r="DW223" s="198"/>
      <c r="DX223" s="198"/>
      <c r="DY223" s="198"/>
      <c r="DZ223" s="198"/>
      <c r="EA223" s="198"/>
      <c r="EB223" s="198"/>
      <c r="EC223" s="198"/>
      <c r="ED223" s="198"/>
      <c r="EE223" s="198"/>
      <c r="EF223" s="198"/>
      <c r="EG223" s="198"/>
      <c r="EH223" s="198"/>
      <c r="EI223" s="198"/>
      <c r="EJ223" s="198"/>
      <c r="EK223" s="198"/>
      <c r="EL223" s="198"/>
      <c r="EM223" s="198"/>
      <c r="EN223" s="198"/>
      <c r="EO223" s="198"/>
      <c r="EP223" s="198"/>
      <c r="EQ223" s="198"/>
      <c r="ER223" s="198"/>
      <c r="ES223" s="198"/>
      <c r="ET223" s="198"/>
      <c r="EU223" s="198"/>
      <c r="EV223" s="198"/>
      <c r="EW223" s="198"/>
      <c r="EX223" s="198"/>
      <c r="EY223" s="198"/>
      <c r="EZ223" s="198"/>
      <c r="FA223" s="198"/>
      <c r="FB223" s="198"/>
      <c r="FC223" s="198"/>
      <c r="FD223" s="198"/>
      <c r="FE223" s="198"/>
      <c r="FF223" s="198"/>
      <c r="FG223" s="198"/>
      <c r="FH223" s="198"/>
      <c r="FI223" s="198"/>
      <c r="FJ223" s="198"/>
      <c r="FK223" s="198"/>
      <c r="FL223" s="198"/>
      <c r="FM223" s="198"/>
      <c r="FN223" s="198"/>
      <c r="FO223" s="198"/>
      <c r="FP223" s="198"/>
      <c r="FQ223" s="198"/>
      <c r="FR223" s="198"/>
      <c r="FS223" s="198"/>
      <c r="FT223" s="198"/>
      <c r="FU223" s="198"/>
      <c r="FV223" s="198"/>
      <c r="FW223" s="198"/>
      <c r="FX223" s="198"/>
      <c r="FY223" s="198"/>
      <c r="FZ223" s="198"/>
      <c r="GA223" s="198"/>
      <c r="GB223" s="198"/>
      <c r="GC223" s="198"/>
      <c r="GD223" s="198"/>
      <c r="GE223" s="198"/>
      <c r="GF223" s="198"/>
      <c r="GG223" s="198"/>
      <c r="GH223" s="198"/>
      <c r="GI223" s="198"/>
      <c r="GJ223" s="198"/>
      <c r="GK223" s="198"/>
      <c r="GL223" s="198"/>
      <c r="GM223" s="198"/>
      <c r="GN223" s="198"/>
      <c r="GO223" s="198"/>
      <c r="GP223" s="198"/>
      <c r="GQ223" s="198"/>
      <c r="GR223" s="198"/>
      <c r="GS223" s="198"/>
      <c r="GT223" s="198"/>
      <c r="GU223" s="198"/>
      <c r="GV223" s="198"/>
      <c r="GW223" s="198"/>
      <c r="GX223" s="198"/>
      <c r="GY223" s="198"/>
      <c r="GZ223" s="198"/>
      <c r="HA223" s="198"/>
      <c r="HB223" s="198"/>
      <c r="HC223" s="198"/>
      <c r="HD223" s="198"/>
      <c r="HE223" s="198"/>
      <c r="HF223" s="198"/>
      <c r="HG223" s="198"/>
      <c r="HH223" s="198"/>
      <c r="HI223" s="198"/>
      <c r="HJ223" s="198"/>
      <c r="HK223" s="198"/>
      <c r="HL223" s="198"/>
      <c r="HM223" s="198"/>
      <c r="HN223" s="198"/>
      <c r="HO223" s="198"/>
      <c r="HP223" s="198"/>
      <c r="HQ223" s="198"/>
      <c r="HR223" s="198"/>
      <c r="HS223" s="198"/>
      <c r="HT223" s="198"/>
      <c r="HU223" s="198"/>
      <c r="HV223" s="198"/>
      <c r="HW223" s="198"/>
      <c r="HX223" s="198"/>
      <c r="HY223" s="198"/>
      <c r="HZ223" s="198"/>
      <c r="IA223" s="198"/>
      <c r="IB223" s="198"/>
      <c r="IC223" s="198"/>
      <c r="ID223" s="198"/>
      <c r="IE223" s="198"/>
      <c r="IF223" s="198"/>
      <c r="IG223" s="198"/>
      <c r="IH223" s="198"/>
      <c r="II223" s="198"/>
      <c r="IJ223" s="198"/>
      <c r="IK223" s="198"/>
      <c r="IL223" s="198"/>
      <c r="IM223" s="198"/>
      <c r="IN223" s="198"/>
      <c r="IO223" s="198"/>
      <c r="IP223" s="198"/>
      <c r="IQ223" s="198"/>
      <c r="IR223" s="198"/>
      <c r="IS223" s="198"/>
      <c r="IT223" s="198"/>
      <c r="IU223" s="198"/>
      <c r="IV223" s="198"/>
      <c r="IW223" s="198"/>
      <c r="IX223" s="198"/>
      <c r="IY223" s="198"/>
      <c r="IZ223" s="198"/>
      <c r="JA223" s="198"/>
      <c r="JB223" s="198"/>
      <c r="JC223" s="198"/>
      <c r="JD223" s="198"/>
      <c r="JE223" s="198"/>
      <c r="JF223" s="198"/>
      <c r="JG223" s="198"/>
      <c r="JH223" s="198"/>
      <c r="JI223" s="198"/>
      <c r="JJ223" s="198"/>
      <c r="JK223" s="198"/>
      <c r="JL223" s="198"/>
      <c r="JM223" s="198"/>
      <c r="JN223" s="198"/>
      <c r="JO223" s="198"/>
      <c r="JP223" s="198"/>
      <c r="JQ223" s="198"/>
      <c r="JR223" s="198"/>
      <c r="JS223" s="198"/>
      <c r="JT223" s="198"/>
      <c r="JU223" s="198"/>
      <c r="JV223" s="198"/>
      <c r="JW223" s="198"/>
      <c r="JX223" s="198"/>
      <c r="JY223" s="198"/>
      <c r="JZ223" s="198"/>
      <c r="KA223" s="198"/>
      <c r="KB223" s="198"/>
      <c r="KC223" s="198"/>
      <c r="KD223" s="198"/>
      <c r="KE223" s="198"/>
      <c r="KF223" s="198"/>
      <c r="KG223" s="198"/>
      <c r="KH223" s="198"/>
      <c r="KI223" s="198"/>
      <c r="KJ223" s="198"/>
      <c r="KK223" s="198"/>
      <c r="KL223" s="198"/>
      <c r="KM223" s="198"/>
      <c r="KN223" s="198"/>
      <c r="KO223" s="198"/>
      <c r="KP223" s="198"/>
      <c r="KQ223" s="198"/>
      <c r="KR223" s="198"/>
      <c r="KS223" s="198"/>
      <c r="KT223" s="198"/>
      <c r="KU223" s="198"/>
      <c r="KV223" s="198"/>
      <c r="KW223" s="198"/>
      <c r="KX223" s="198"/>
      <c r="KY223" s="198"/>
      <c r="KZ223" s="198"/>
    </row>
    <row r="224" spans="2:312" x14ac:dyDescent="0.3">
      <c r="B224" s="198"/>
      <c r="C224" s="198"/>
      <c r="D224" s="198"/>
      <c r="E224" s="198"/>
      <c r="F224" s="198"/>
      <c r="G224" s="198"/>
      <c r="H224" s="198"/>
      <c r="I224" s="198"/>
      <c r="J224" s="198"/>
      <c r="K224" s="198"/>
      <c r="L224" s="198"/>
      <c r="M224" s="198"/>
      <c r="N224" s="198"/>
      <c r="O224" s="198"/>
      <c r="P224" s="198"/>
      <c r="Q224" s="202"/>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c r="CP224" s="198"/>
      <c r="CQ224" s="198"/>
      <c r="CR224" s="198"/>
      <c r="CS224" s="198"/>
      <c r="CT224" s="198"/>
      <c r="CU224" s="198"/>
      <c r="CV224" s="198"/>
      <c r="CW224" s="198"/>
      <c r="CX224" s="198"/>
      <c r="CY224" s="198"/>
      <c r="CZ224" s="198"/>
      <c r="DA224" s="198"/>
      <c r="DB224" s="198"/>
      <c r="DC224" s="198"/>
      <c r="DD224" s="198"/>
      <c r="DE224" s="198"/>
      <c r="DF224" s="198"/>
      <c r="DG224" s="198"/>
      <c r="DH224" s="198"/>
      <c r="DI224" s="198"/>
      <c r="DJ224" s="198"/>
      <c r="DK224" s="198"/>
      <c r="DL224" s="198"/>
      <c r="DM224" s="198"/>
      <c r="DN224" s="198"/>
      <c r="DO224" s="198"/>
      <c r="DP224" s="198"/>
      <c r="DQ224" s="198"/>
      <c r="DR224" s="198"/>
      <c r="DS224" s="198"/>
      <c r="DT224" s="198"/>
      <c r="DU224" s="198"/>
      <c r="DV224" s="198"/>
      <c r="DW224" s="198"/>
      <c r="DX224" s="198"/>
      <c r="DY224" s="198"/>
      <c r="DZ224" s="198"/>
      <c r="EA224" s="198"/>
      <c r="EB224" s="198"/>
      <c r="EC224" s="198"/>
      <c r="ED224" s="198"/>
      <c r="EE224" s="198"/>
      <c r="EF224" s="198"/>
      <c r="EG224" s="198"/>
      <c r="EH224" s="198"/>
      <c r="EI224" s="198"/>
      <c r="EJ224" s="198"/>
      <c r="EK224" s="198"/>
      <c r="EL224" s="198"/>
      <c r="EM224" s="198"/>
      <c r="EN224" s="198"/>
      <c r="EO224" s="198"/>
      <c r="EP224" s="198"/>
      <c r="EQ224" s="198"/>
      <c r="ER224" s="198"/>
      <c r="ES224" s="198"/>
      <c r="ET224" s="198"/>
      <c r="EU224" s="198"/>
      <c r="EV224" s="198"/>
      <c r="EW224" s="198"/>
      <c r="EX224" s="198"/>
      <c r="EY224" s="198"/>
      <c r="EZ224" s="198"/>
      <c r="FA224" s="198"/>
      <c r="FB224" s="198"/>
      <c r="FC224" s="198"/>
      <c r="FD224" s="198"/>
      <c r="FE224" s="198"/>
      <c r="FF224" s="198"/>
      <c r="FG224" s="198"/>
      <c r="FH224" s="198"/>
      <c r="FI224" s="198"/>
      <c r="FJ224" s="198"/>
      <c r="FK224" s="198"/>
      <c r="FL224" s="198"/>
      <c r="FM224" s="198"/>
      <c r="FN224" s="198"/>
      <c r="FO224" s="198"/>
      <c r="FP224" s="198"/>
      <c r="FQ224" s="198"/>
      <c r="FR224" s="198"/>
      <c r="FS224" s="198"/>
      <c r="FT224" s="198"/>
      <c r="FU224" s="198"/>
      <c r="FV224" s="198"/>
      <c r="FW224" s="198"/>
      <c r="FX224" s="198"/>
      <c r="FY224" s="198"/>
      <c r="FZ224" s="198"/>
      <c r="GA224" s="198"/>
      <c r="GB224" s="198"/>
      <c r="GC224" s="198"/>
      <c r="GD224" s="198"/>
      <c r="GE224" s="198"/>
      <c r="GF224" s="198"/>
      <c r="GG224" s="198"/>
      <c r="GH224" s="198"/>
      <c r="GI224" s="198"/>
      <c r="GJ224" s="198"/>
      <c r="GK224" s="198"/>
      <c r="GL224" s="198"/>
      <c r="GM224" s="198"/>
      <c r="GN224" s="198"/>
      <c r="GO224" s="198"/>
      <c r="GP224" s="198"/>
      <c r="GQ224" s="198"/>
      <c r="GR224" s="198"/>
      <c r="GS224" s="198"/>
      <c r="GT224" s="198"/>
      <c r="GU224" s="198"/>
      <c r="GV224" s="198"/>
      <c r="GW224" s="198"/>
      <c r="GX224" s="198"/>
      <c r="GY224" s="198"/>
      <c r="GZ224" s="198"/>
      <c r="HA224" s="198"/>
      <c r="HB224" s="198"/>
      <c r="HC224" s="198"/>
      <c r="HD224" s="198"/>
      <c r="HE224" s="198"/>
      <c r="HF224" s="198"/>
      <c r="HG224" s="198"/>
      <c r="HH224" s="198"/>
      <c r="HI224" s="198"/>
      <c r="HJ224" s="198"/>
      <c r="HK224" s="198"/>
      <c r="HL224" s="198"/>
      <c r="HM224" s="198"/>
      <c r="HN224" s="198"/>
      <c r="HO224" s="198"/>
      <c r="HP224" s="198"/>
      <c r="HQ224" s="198"/>
      <c r="HR224" s="198"/>
      <c r="HS224" s="198"/>
      <c r="HT224" s="198"/>
      <c r="HU224" s="198"/>
      <c r="HV224" s="198"/>
      <c r="HW224" s="198"/>
      <c r="HX224" s="198"/>
      <c r="HY224" s="198"/>
      <c r="HZ224" s="198"/>
      <c r="IA224" s="198"/>
      <c r="IB224" s="198"/>
      <c r="IC224" s="198"/>
      <c r="ID224" s="198"/>
      <c r="IE224" s="198"/>
      <c r="IF224" s="198"/>
      <c r="IG224" s="198"/>
      <c r="IH224" s="198"/>
      <c r="II224" s="198"/>
      <c r="IJ224" s="198"/>
      <c r="IK224" s="198"/>
      <c r="IL224" s="198"/>
      <c r="IM224" s="198"/>
      <c r="IN224" s="198"/>
      <c r="IO224" s="198"/>
      <c r="IP224" s="198"/>
      <c r="IQ224" s="198"/>
      <c r="IR224" s="198"/>
      <c r="IS224" s="198"/>
      <c r="IT224" s="198"/>
      <c r="IU224" s="198"/>
      <c r="IV224" s="198"/>
      <c r="IW224" s="198"/>
      <c r="IX224" s="198"/>
      <c r="IY224" s="198"/>
      <c r="IZ224" s="198"/>
      <c r="JA224" s="198"/>
      <c r="JB224" s="198"/>
      <c r="JC224" s="198"/>
      <c r="JD224" s="198"/>
      <c r="JE224" s="198"/>
      <c r="JF224" s="198"/>
      <c r="JG224" s="198"/>
      <c r="JH224" s="198"/>
      <c r="JI224" s="198"/>
      <c r="JJ224" s="198"/>
      <c r="JK224" s="198"/>
      <c r="JL224" s="198"/>
      <c r="JM224" s="198"/>
      <c r="JN224" s="198"/>
      <c r="JO224" s="198"/>
      <c r="JP224" s="198"/>
      <c r="JQ224" s="198"/>
      <c r="JR224" s="198"/>
      <c r="JS224" s="198"/>
      <c r="JT224" s="198"/>
      <c r="JU224" s="198"/>
      <c r="JV224" s="198"/>
      <c r="JW224" s="198"/>
      <c r="JX224" s="198"/>
      <c r="JY224" s="198"/>
      <c r="JZ224" s="198"/>
      <c r="KA224" s="198"/>
      <c r="KB224" s="198"/>
      <c r="KC224" s="198"/>
      <c r="KD224" s="198"/>
      <c r="KE224" s="198"/>
      <c r="KF224" s="198"/>
      <c r="KG224" s="198"/>
      <c r="KH224" s="198"/>
      <c r="KI224" s="198"/>
      <c r="KJ224" s="198"/>
      <c r="KK224" s="198"/>
      <c r="KL224" s="198"/>
      <c r="KM224" s="198"/>
      <c r="KN224" s="198"/>
      <c r="KO224" s="198"/>
      <c r="KP224" s="198"/>
      <c r="KQ224" s="198"/>
      <c r="KR224" s="198"/>
      <c r="KS224" s="198"/>
      <c r="KT224" s="198"/>
      <c r="KU224" s="198"/>
      <c r="KV224" s="198"/>
      <c r="KW224" s="198"/>
      <c r="KX224" s="198"/>
      <c r="KY224" s="198"/>
      <c r="KZ224" s="198"/>
    </row>
    <row r="225" spans="2:312" x14ac:dyDescent="0.3">
      <c r="B225" s="198"/>
      <c r="C225" s="198"/>
      <c r="D225" s="198"/>
      <c r="E225" s="198"/>
      <c r="F225" s="198"/>
      <c r="G225" s="198"/>
      <c r="H225" s="198"/>
      <c r="I225" s="198"/>
      <c r="J225" s="198"/>
      <c r="K225" s="198"/>
      <c r="L225" s="198"/>
      <c r="M225" s="198"/>
      <c r="N225" s="198"/>
      <c r="O225" s="198"/>
      <c r="P225" s="198"/>
      <c r="Q225" s="202"/>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8"/>
      <c r="CQ225" s="198"/>
      <c r="CR225" s="198"/>
      <c r="CS225" s="198"/>
      <c r="CT225" s="198"/>
      <c r="CU225" s="198"/>
      <c r="CV225" s="198"/>
      <c r="CW225" s="198"/>
      <c r="CX225" s="198"/>
      <c r="CY225" s="198"/>
      <c r="CZ225" s="198"/>
      <c r="DA225" s="198"/>
      <c r="DB225" s="198"/>
      <c r="DC225" s="198"/>
      <c r="DD225" s="198"/>
      <c r="DE225" s="198"/>
      <c r="DF225" s="198"/>
      <c r="DG225" s="198"/>
      <c r="DH225" s="198"/>
      <c r="DI225" s="198"/>
      <c r="DJ225" s="198"/>
      <c r="DK225" s="198"/>
      <c r="DL225" s="198"/>
      <c r="DM225" s="198"/>
      <c r="DN225" s="198"/>
      <c r="DO225" s="198"/>
      <c r="DP225" s="198"/>
      <c r="DQ225" s="198"/>
      <c r="DR225" s="198"/>
      <c r="DS225" s="198"/>
      <c r="DT225" s="198"/>
      <c r="DU225" s="198"/>
      <c r="DV225" s="198"/>
      <c r="DW225" s="198"/>
      <c r="DX225" s="198"/>
      <c r="DY225" s="198"/>
      <c r="DZ225" s="198"/>
      <c r="EA225" s="198"/>
      <c r="EB225" s="198"/>
      <c r="EC225" s="198"/>
      <c r="ED225" s="198"/>
      <c r="EE225" s="198"/>
      <c r="EF225" s="198"/>
      <c r="EG225" s="198"/>
      <c r="EH225" s="198"/>
      <c r="EI225" s="198"/>
      <c r="EJ225" s="198"/>
      <c r="EK225" s="198"/>
      <c r="EL225" s="198"/>
      <c r="EM225" s="198"/>
      <c r="EN225" s="198"/>
      <c r="EO225" s="198"/>
      <c r="EP225" s="198"/>
      <c r="EQ225" s="198"/>
      <c r="ER225" s="198"/>
      <c r="ES225" s="198"/>
      <c r="ET225" s="198"/>
      <c r="EU225" s="198"/>
      <c r="EV225" s="198"/>
      <c r="EW225" s="198"/>
      <c r="EX225" s="198"/>
      <c r="EY225" s="198"/>
      <c r="EZ225" s="198"/>
      <c r="FA225" s="198"/>
      <c r="FB225" s="198"/>
      <c r="FC225" s="198"/>
      <c r="FD225" s="198"/>
      <c r="FE225" s="198"/>
      <c r="FF225" s="198"/>
      <c r="FG225" s="198"/>
      <c r="FH225" s="198"/>
      <c r="FI225" s="198"/>
      <c r="FJ225" s="198"/>
      <c r="FK225" s="198"/>
      <c r="FL225" s="198"/>
      <c r="FM225" s="198"/>
      <c r="FN225" s="198"/>
      <c r="FO225" s="198"/>
      <c r="FP225" s="198"/>
      <c r="FQ225" s="198"/>
      <c r="FR225" s="198"/>
      <c r="FS225" s="198"/>
      <c r="FT225" s="198"/>
      <c r="FU225" s="198"/>
      <c r="FV225" s="198"/>
      <c r="FW225" s="198"/>
      <c r="FX225" s="198"/>
      <c r="FY225" s="198"/>
      <c r="FZ225" s="198"/>
      <c r="GA225" s="198"/>
      <c r="GB225" s="198"/>
      <c r="GC225" s="198"/>
      <c r="GD225" s="198"/>
      <c r="GE225" s="198"/>
      <c r="GF225" s="198"/>
      <c r="GG225" s="198"/>
      <c r="GH225" s="198"/>
      <c r="GI225" s="198"/>
      <c r="GJ225" s="198"/>
      <c r="GK225" s="198"/>
      <c r="GL225" s="198"/>
      <c r="GM225" s="198"/>
      <c r="GN225" s="198"/>
      <c r="GO225" s="198"/>
      <c r="GP225" s="198"/>
      <c r="GQ225" s="198"/>
      <c r="GR225" s="198"/>
      <c r="GS225" s="198"/>
      <c r="GT225" s="198"/>
      <c r="GU225" s="198"/>
      <c r="GV225" s="198"/>
      <c r="GW225" s="198"/>
      <c r="GX225" s="198"/>
      <c r="GY225" s="198"/>
      <c r="GZ225" s="198"/>
      <c r="HA225" s="198"/>
      <c r="HB225" s="198"/>
      <c r="HC225" s="198"/>
      <c r="HD225" s="198"/>
      <c r="HE225" s="198"/>
      <c r="HF225" s="198"/>
      <c r="HG225" s="198"/>
      <c r="HH225" s="198"/>
      <c r="HI225" s="198"/>
      <c r="HJ225" s="198"/>
      <c r="HK225" s="198"/>
      <c r="HL225" s="198"/>
      <c r="HM225" s="198"/>
      <c r="HN225" s="198"/>
      <c r="HO225" s="198"/>
      <c r="HP225" s="198"/>
      <c r="HQ225" s="198"/>
      <c r="HR225" s="198"/>
      <c r="HS225" s="198"/>
      <c r="HT225" s="198"/>
      <c r="HU225" s="198"/>
      <c r="HV225" s="198"/>
      <c r="HW225" s="198"/>
      <c r="HX225" s="198"/>
      <c r="HY225" s="198"/>
      <c r="HZ225" s="198"/>
      <c r="IA225" s="198"/>
      <c r="IB225" s="198"/>
      <c r="IC225" s="198"/>
      <c r="ID225" s="198"/>
      <c r="IE225" s="198"/>
      <c r="IF225" s="198"/>
      <c r="IG225" s="198"/>
      <c r="IH225" s="198"/>
      <c r="II225" s="198"/>
      <c r="IJ225" s="198"/>
      <c r="IK225" s="198"/>
      <c r="IL225" s="198"/>
      <c r="IM225" s="198"/>
      <c r="IN225" s="198"/>
      <c r="IO225" s="198"/>
      <c r="IP225" s="198"/>
      <c r="IQ225" s="198"/>
      <c r="IR225" s="198"/>
      <c r="IS225" s="198"/>
      <c r="IT225" s="198"/>
      <c r="IU225" s="198"/>
      <c r="IV225" s="198"/>
      <c r="IW225" s="198"/>
      <c r="IX225" s="198"/>
      <c r="IY225" s="198"/>
      <c r="IZ225" s="198"/>
      <c r="JA225" s="198"/>
      <c r="JB225" s="198"/>
      <c r="JC225" s="198"/>
      <c r="JD225" s="198"/>
      <c r="JE225" s="198"/>
      <c r="JF225" s="198"/>
      <c r="JG225" s="198"/>
      <c r="JH225" s="198"/>
      <c r="JI225" s="198"/>
      <c r="JJ225" s="198"/>
      <c r="JK225" s="198"/>
      <c r="JL225" s="198"/>
      <c r="JM225" s="198"/>
      <c r="JN225" s="198"/>
      <c r="JO225" s="198"/>
      <c r="JP225" s="198"/>
      <c r="JQ225" s="198"/>
      <c r="JR225" s="198"/>
      <c r="JS225" s="198"/>
      <c r="JT225" s="198"/>
      <c r="JU225" s="198"/>
      <c r="JV225" s="198"/>
      <c r="JW225" s="198"/>
      <c r="JX225" s="198"/>
      <c r="JY225" s="198"/>
      <c r="JZ225" s="198"/>
      <c r="KA225" s="198"/>
      <c r="KB225" s="198"/>
      <c r="KC225" s="198"/>
      <c r="KD225" s="198"/>
      <c r="KE225" s="198"/>
      <c r="KF225" s="198"/>
      <c r="KG225" s="198"/>
      <c r="KH225" s="198"/>
      <c r="KI225" s="198"/>
      <c r="KJ225" s="198"/>
      <c r="KK225" s="198"/>
      <c r="KL225" s="198"/>
      <c r="KM225" s="198"/>
      <c r="KN225" s="198"/>
      <c r="KO225" s="198"/>
      <c r="KP225" s="198"/>
      <c r="KQ225" s="198"/>
      <c r="KR225" s="198"/>
      <c r="KS225" s="198"/>
      <c r="KT225" s="198"/>
      <c r="KU225" s="198"/>
      <c r="KV225" s="198"/>
      <c r="KW225" s="198"/>
      <c r="KX225" s="198"/>
      <c r="KY225" s="198"/>
      <c r="KZ225" s="198"/>
    </row>
    <row r="226" spans="2:312" x14ac:dyDescent="0.3">
      <c r="B226" s="198"/>
      <c r="C226" s="198"/>
      <c r="D226" s="198"/>
      <c r="E226" s="198"/>
      <c r="F226" s="198"/>
      <c r="G226" s="198"/>
      <c r="H226" s="198"/>
      <c r="I226" s="198"/>
      <c r="J226" s="198"/>
      <c r="K226" s="198"/>
      <c r="L226" s="198"/>
      <c r="M226" s="198"/>
      <c r="N226" s="198"/>
      <c r="O226" s="198"/>
      <c r="P226" s="198"/>
      <c r="Q226" s="202"/>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198"/>
      <c r="DB226" s="198"/>
      <c r="DC226" s="198"/>
      <c r="DD226" s="198"/>
      <c r="DE226" s="198"/>
      <c r="DF226" s="198"/>
      <c r="DG226" s="198"/>
      <c r="DH226" s="198"/>
      <c r="DI226" s="198"/>
      <c r="DJ226" s="198"/>
      <c r="DK226" s="198"/>
      <c r="DL226" s="198"/>
      <c r="DM226" s="198"/>
      <c r="DN226" s="198"/>
      <c r="DO226" s="198"/>
      <c r="DP226" s="198"/>
      <c r="DQ226" s="198"/>
      <c r="DR226" s="198"/>
      <c r="DS226" s="198"/>
      <c r="DT226" s="198"/>
      <c r="DU226" s="198"/>
      <c r="DV226" s="198"/>
      <c r="DW226" s="198"/>
      <c r="DX226" s="198"/>
      <c r="DY226" s="198"/>
      <c r="DZ226" s="198"/>
      <c r="EA226" s="198"/>
      <c r="EB226" s="198"/>
      <c r="EC226" s="198"/>
      <c r="ED226" s="198"/>
      <c r="EE226" s="198"/>
      <c r="EF226" s="198"/>
      <c r="EG226" s="198"/>
      <c r="EH226" s="198"/>
      <c r="EI226" s="198"/>
      <c r="EJ226" s="198"/>
      <c r="EK226" s="198"/>
      <c r="EL226" s="198"/>
      <c r="EM226" s="198"/>
      <c r="EN226" s="198"/>
      <c r="EO226" s="198"/>
      <c r="EP226" s="198"/>
      <c r="EQ226" s="198"/>
      <c r="ER226" s="198"/>
      <c r="ES226" s="198"/>
      <c r="ET226" s="198"/>
      <c r="EU226" s="198"/>
      <c r="EV226" s="198"/>
      <c r="EW226" s="198"/>
      <c r="EX226" s="198"/>
      <c r="EY226" s="198"/>
      <c r="EZ226" s="198"/>
      <c r="FA226" s="198"/>
      <c r="FB226" s="198"/>
      <c r="FC226" s="198"/>
      <c r="FD226" s="198"/>
      <c r="FE226" s="198"/>
      <c r="FF226" s="198"/>
      <c r="FG226" s="198"/>
      <c r="FH226" s="198"/>
      <c r="FI226" s="198"/>
      <c r="FJ226" s="198"/>
      <c r="FK226" s="198"/>
      <c r="FL226" s="198"/>
      <c r="FM226" s="198"/>
      <c r="FN226" s="198"/>
      <c r="FO226" s="198"/>
      <c r="FP226" s="198"/>
      <c r="FQ226" s="198"/>
      <c r="FR226" s="198"/>
      <c r="FS226" s="198"/>
      <c r="FT226" s="198"/>
      <c r="FU226" s="198"/>
      <c r="FV226" s="198"/>
      <c r="FW226" s="198"/>
      <c r="FX226" s="198"/>
      <c r="FY226" s="198"/>
      <c r="FZ226" s="198"/>
      <c r="GA226" s="198"/>
      <c r="GB226" s="198"/>
      <c r="GC226" s="198"/>
      <c r="GD226" s="198"/>
      <c r="GE226" s="198"/>
      <c r="GF226" s="198"/>
      <c r="GG226" s="198"/>
      <c r="GH226" s="198"/>
      <c r="GI226" s="198"/>
      <c r="GJ226" s="198"/>
      <c r="GK226" s="198"/>
      <c r="GL226" s="198"/>
      <c r="GM226" s="198"/>
      <c r="GN226" s="198"/>
      <c r="GO226" s="198"/>
      <c r="GP226" s="198"/>
      <c r="GQ226" s="198"/>
      <c r="GR226" s="198"/>
      <c r="GS226" s="198"/>
      <c r="GT226" s="198"/>
      <c r="GU226" s="198"/>
      <c r="GV226" s="198"/>
      <c r="GW226" s="198"/>
      <c r="GX226" s="198"/>
      <c r="GY226" s="198"/>
      <c r="GZ226" s="198"/>
      <c r="HA226" s="198"/>
      <c r="HB226" s="198"/>
      <c r="HC226" s="198"/>
      <c r="HD226" s="198"/>
      <c r="HE226" s="198"/>
      <c r="HF226" s="198"/>
      <c r="HG226" s="198"/>
      <c r="HH226" s="198"/>
      <c r="HI226" s="198"/>
      <c r="HJ226" s="198"/>
      <c r="HK226" s="198"/>
      <c r="HL226" s="198"/>
      <c r="HM226" s="198"/>
      <c r="HN226" s="198"/>
      <c r="HO226" s="198"/>
      <c r="HP226" s="198"/>
      <c r="HQ226" s="198"/>
      <c r="HR226" s="198"/>
      <c r="HS226" s="198"/>
      <c r="HT226" s="198"/>
      <c r="HU226" s="198"/>
      <c r="HV226" s="198"/>
      <c r="HW226" s="198"/>
      <c r="HX226" s="198"/>
      <c r="HY226" s="198"/>
      <c r="HZ226" s="198"/>
      <c r="IA226" s="198"/>
      <c r="IB226" s="198"/>
      <c r="IC226" s="198"/>
      <c r="ID226" s="198"/>
      <c r="IE226" s="198"/>
      <c r="IF226" s="198"/>
      <c r="IG226" s="198"/>
      <c r="IH226" s="198"/>
      <c r="II226" s="198"/>
      <c r="IJ226" s="198"/>
      <c r="IK226" s="198"/>
      <c r="IL226" s="198"/>
      <c r="IM226" s="198"/>
      <c r="IN226" s="198"/>
      <c r="IO226" s="198"/>
      <c r="IP226" s="198"/>
      <c r="IQ226" s="198"/>
      <c r="IR226" s="198"/>
      <c r="IS226" s="198"/>
      <c r="IT226" s="198"/>
      <c r="IU226" s="198"/>
      <c r="IV226" s="198"/>
      <c r="IW226" s="198"/>
      <c r="IX226" s="198"/>
      <c r="IY226" s="198"/>
      <c r="IZ226" s="198"/>
      <c r="JA226" s="198"/>
      <c r="JB226" s="198"/>
      <c r="JC226" s="198"/>
      <c r="JD226" s="198"/>
      <c r="JE226" s="198"/>
      <c r="JF226" s="198"/>
      <c r="JG226" s="198"/>
      <c r="JH226" s="198"/>
      <c r="JI226" s="198"/>
      <c r="JJ226" s="198"/>
      <c r="JK226" s="198"/>
      <c r="JL226" s="198"/>
      <c r="JM226" s="198"/>
      <c r="JN226" s="198"/>
      <c r="JO226" s="198"/>
      <c r="JP226" s="198"/>
      <c r="JQ226" s="198"/>
      <c r="JR226" s="198"/>
      <c r="JS226" s="198"/>
      <c r="JT226" s="198"/>
      <c r="JU226" s="198"/>
      <c r="JV226" s="198"/>
      <c r="JW226" s="198"/>
      <c r="JX226" s="198"/>
      <c r="JY226" s="198"/>
      <c r="JZ226" s="198"/>
      <c r="KA226" s="198"/>
      <c r="KB226" s="198"/>
      <c r="KC226" s="198"/>
      <c r="KD226" s="198"/>
      <c r="KE226" s="198"/>
      <c r="KF226" s="198"/>
      <c r="KG226" s="198"/>
      <c r="KH226" s="198"/>
      <c r="KI226" s="198"/>
      <c r="KJ226" s="198"/>
      <c r="KK226" s="198"/>
      <c r="KL226" s="198"/>
      <c r="KM226" s="198"/>
      <c r="KN226" s="198"/>
      <c r="KO226" s="198"/>
      <c r="KP226" s="198"/>
      <c r="KQ226" s="198"/>
      <c r="KR226" s="198"/>
      <c r="KS226" s="198"/>
      <c r="KT226" s="198"/>
      <c r="KU226" s="198"/>
      <c r="KV226" s="198"/>
      <c r="KW226" s="198"/>
      <c r="KX226" s="198"/>
      <c r="KY226" s="198"/>
      <c r="KZ226" s="198"/>
    </row>
    <row r="227" spans="2:312" x14ac:dyDescent="0.3">
      <c r="B227" s="198"/>
      <c r="C227" s="198"/>
      <c r="D227" s="198"/>
      <c r="E227" s="198"/>
      <c r="F227" s="198"/>
      <c r="G227" s="198"/>
      <c r="H227" s="198"/>
      <c r="I227" s="198"/>
      <c r="J227" s="198"/>
      <c r="K227" s="198"/>
      <c r="L227" s="198"/>
      <c r="M227" s="198"/>
      <c r="N227" s="198"/>
      <c r="O227" s="198"/>
      <c r="P227" s="198"/>
      <c r="Q227" s="202"/>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198"/>
      <c r="DB227" s="198"/>
      <c r="DC227" s="198"/>
      <c r="DD227" s="198"/>
      <c r="DE227" s="198"/>
      <c r="DF227" s="198"/>
      <c r="DG227" s="198"/>
      <c r="DH227" s="198"/>
      <c r="DI227" s="198"/>
      <c r="DJ227" s="198"/>
      <c r="DK227" s="198"/>
      <c r="DL227" s="198"/>
      <c r="DM227" s="198"/>
      <c r="DN227" s="198"/>
      <c r="DO227" s="198"/>
      <c r="DP227" s="198"/>
      <c r="DQ227" s="198"/>
      <c r="DR227" s="198"/>
      <c r="DS227" s="198"/>
      <c r="DT227" s="198"/>
      <c r="DU227" s="198"/>
      <c r="DV227" s="198"/>
      <c r="DW227" s="198"/>
      <c r="DX227" s="198"/>
      <c r="DY227" s="198"/>
      <c r="DZ227" s="198"/>
      <c r="EA227" s="198"/>
      <c r="EB227" s="198"/>
      <c r="EC227" s="198"/>
      <c r="ED227" s="198"/>
      <c r="EE227" s="198"/>
      <c r="EF227" s="198"/>
      <c r="EG227" s="198"/>
      <c r="EH227" s="198"/>
      <c r="EI227" s="198"/>
      <c r="EJ227" s="198"/>
      <c r="EK227" s="198"/>
      <c r="EL227" s="198"/>
      <c r="EM227" s="198"/>
      <c r="EN227" s="198"/>
      <c r="EO227" s="198"/>
      <c r="EP227" s="198"/>
      <c r="EQ227" s="198"/>
      <c r="ER227" s="198"/>
      <c r="ES227" s="198"/>
      <c r="ET227" s="198"/>
      <c r="EU227" s="198"/>
      <c r="EV227" s="198"/>
      <c r="EW227" s="198"/>
      <c r="EX227" s="198"/>
      <c r="EY227" s="198"/>
      <c r="EZ227" s="198"/>
      <c r="FA227" s="198"/>
      <c r="FB227" s="198"/>
      <c r="FC227" s="198"/>
      <c r="FD227" s="198"/>
      <c r="FE227" s="198"/>
      <c r="FF227" s="198"/>
      <c r="FG227" s="198"/>
      <c r="FH227" s="198"/>
      <c r="FI227" s="198"/>
      <c r="FJ227" s="198"/>
      <c r="FK227" s="198"/>
      <c r="FL227" s="198"/>
      <c r="FM227" s="198"/>
      <c r="FN227" s="198"/>
      <c r="FO227" s="198"/>
      <c r="FP227" s="198"/>
      <c r="FQ227" s="198"/>
      <c r="FR227" s="198"/>
      <c r="FS227" s="198"/>
      <c r="FT227" s="198"/>
      <c r="FU227" s="198"/>
      <c r="FV227" s="198"/>
      <c r="FW227" s="198"/>
      <c r="FX227" s="198"/>
      <c r="FY227" s="198"/>
      <c r="FZ227" s="198"/>
      <c r="GA227" s="198"/>
      <c r="GB227" s="198"/>
      <c r="GC227" s="198"/>
      <c r="GD227" s="198"/>
      <c r="GE227" s="198"/>
      <c r="GF227" s="198"/>
      <c r="GG227" s="198"/>
      <c r="GH227" s="198"/>
      <c r="GI227" s="198"/>
      <c r="GJ227" s="198"/>
      <c r="GK227" s="198"/>
      <c r="GL227" s="198"/>
      <c r="GM227" s="198"/>
      <c r="GN227" s="198"/>
      <c r="GO227" s="198"/>
      <c r="GP227" s="198"/>
      <c r="GQ227" s="198"/>
      <c r="GR227" s="198"/>
      <c r="GS227" s="198"/>
      <c r="GT227" s="198"/>
      <c r="GU227" s="198"/>
      <c r="GV227" s="198"/>
      <c r="GW227" s="198"/>
      <c r="GX227" s="198"/>
      <c r="GY227" s="198"/>
      <c r="GZ227" s="198"/>
      <c r="HA227" s="198"/>
      <c r="HB227" s="198"/>
      <c r="HC227" s="198"/>
      <c r="HD227" s="198"/>
      <c r="HE227" s="198"/>
      <c r="HF227" s="198"/>
      <c r="HG227" s="198"/>
      <c r="HH227" s="198"/>
      <c r="HI227" s="198"/>
      <c r="HJ227" s="198"/>
      <c r="HK227" s="198"/>
      <c r="HL227" s="198"/>
      <c r="HM227" s="198"/>
      <c r="HN227" s="198"/>
      <c r="HO227" s="198"/>
      <c r="HP227" s="198"/>
      <c r="HQ227" s="198"/>
      <c r="HR227" s="198"/>
      <c r="HS227" s="198"/>
      <c r="HT227" s="198"/>
      <c r="HU227" s="198"/>
      <c r="HV227" s="198"/>
      <c r="HW227" s="198"/>
      <c r="HX227" s="198"/>
      <c r="HY227" s="198"/>
      <c r="HZ227" s="198"/>
      <c r="IA227" s="198"/>
      <c r="IB227" s="198"/>
      <c r="IC227" s="198"/>
      <c r="ID227" s="198"/>
      <c r="IE227" s="198"/>
      <c r="IF227" s="198"/>
      <c r="IG227" s="198"/>
      <c r="IH227" s="198"/>
      <c r="II227" s="198"/>
      <c r="IJ227" s="198"/>
      <c r="IK227" s="198"/>
      <c r="IL227" s="198"/>
      <c r="IM227" s="198"/>
      <c r="IN227" s="198"/>
      <c r="IO227" s="198"/>
      <c r="IP227" s="198"/>
      <c r="IQ227" s="198"/>
      <c r="IR227" s="198"/>
      <c r="IS227" s="198"/>
      <c r="IT227" s="198"/>
      <c r="IU227" s="198"/>
      <c r="IV227" s="198"/>
      <c r="IW227" s="198"/>
      <c r="IX227" s="198"/>
      <c r="IY227" s="198"/>
      <c r="IZ227" s="198"/>
      <c r="JA227" s="198"/>
      <c r="JB227" s="198"/>
      <c r="JC227" s="198"/>
      <c r="JD227" s="198"/>
      <c r="JE227" s="198"/>
      <c r="JF227" s="198"/>
      <c r="JG227" s="198"/>
      <c r="JH227" s="198"/>
      <c r="JI227" s="198"/>
      <c r="JJ227" s="198"/>
      <c r="JK227" s="198"/>
      <c r="JL227" s="198"/>
      <c r="JM227" s="198"/>
      <c r="JN227" s="198"/>
      <c r="JO227" s="198"/>
      <c r="JP227" s="198"/>
      <c r="JQ227" s="198"/>
      <c r="JR227" s="198"/>
      <c r="JS227" s="198"/>
      <c r="JT227" s="198"/>
      <c r="JU227" s="198"/>
      <c r="JV227" s="198"/>
      <c r="JW227" s="198"/>
      <c r="JX227" s="198"/>
      <c r="JY227" s="198"/>
      <c r="JZ227" s="198"/>
      <c r="KA227" s="198"/>
      <c r="KB227" s="198"/>
      <c r="KC227" s="198"/>
      <c r="KD227" s="198"/>
      <c r="KE227" s="198"/>
      <c r="KF227" s="198"/>
      <c r="KG227" s="198"/>
      <c r="KH227" s="198"/>
      <c r="KI227" s="198"/>
      <c r="KJ227" s="198"/>
      <c r="KK227" s="198"/>
      <c r="KL227" s="198"/>
      <c r="KM227" s="198"/>
      <c r="KN227" s="198"/>
      <c r="KO227" s="198"/>
      <c r="KP227" s="198"/>
      <c r="KQ227" s="198"/>
      <c r="KR227" s="198"/>
      <c r="KS227" s="198"/>
      <c r="KT227" s="198"/>
      <c r="KU227" s="198"/>
      <c r="KV227" s="198"/>
      <c r="KW227" s="198"/>
      <c r="KX227" s="198"/>
      <c r="KY227" s="198"/>
      <c r="KZ227" s="198"/>
    </row>
    <row r="228" spans="2:312" x14ac:dyDescent="0.3">
      <c r="B228" s="198"/>
      <c r="C228" s="198"/>
      <c r="D228" s="198"/>
      <c r="E228" s="198"/>
      <c r="F228" s="198"/>
      <c r="G228" s="198"/>
      <c r="H228" s="198"/>
      <c r="I228" s="198"/>
      <c r="J228" s="198"/>
      <c r="K228" s="198"/>
      <c r="L228" s="198"/>
      <c r="M228" s="198"/>
      <c r="N228" s="198"/>
      <c r="O228" s="198"/>
      <c r="P228" s="198"/>
      <c r="Q228" s="202"/>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198"/>
      <c r="DI228" s="198"/>
      <c r="DJ228" s="198"/>
      <c r="DK228" s="198"/>
      <c r="DL228" s="198"/>
      <c r="DM228" s="198"/>
      <c r="DN228" s="198"/>
      <c r="DO228" s="198"/>
      <c r="DP228" s="198"/>
      <c r="DQ228" s="198"/>
      <c r="DR228" s="198"/>
      <c r="DS228" s="198"/>
      <c r="DT228" s="198"/>
      <c r="DU228" s="198"/>
      <c r="DV228" s="198"/>
      <c r="DW228" s="198"/>
      <c r="DX228" s="198"/>
      <c r="DY228" s="198"/>
      <c r="DZ228" s="198"/>
      <c r="EA228" s="198"/>
      <c r="EB228" s="198"/>
      <c r="EC228" s="198"/>
      <c r="ED228" s="198"/>
      <c r="EE228" s="198"/>
      <c r="EF228" s="198"/>
      <c r="EG228" s="198"/>
      <c r="EH228" s="198"/>
      <c r="EI228" s="198"/>
      <c r="EJ228" s="198"/>
      <c r="EK228" s="198"/>
      <c r="EL228" s="198"/>
      <c r="EM228" s="198"/>
      <c r="EN228" s="198"/>
      <c r="EO228" s="198"/>
      <c r="EP228" s="198"/>
      <c r="EQ228" s="198"/>
      <c r="ER228" s="198"/>
      <c r="ES228" s="198"/>
      <c r="ET228" s="198"/>
      <c r="EU228" s="198"/>
      <c r="EV228" s="198"/>
      <c r="EW228" s="198"/>
      <c r="EX228" s="198"/>
      <c r="EY228" s="198"/>
      <c r="EZ228" s="198"/>
      <c r="FA228" s="198"/>
      <c r="FB228" s="198"/>
      <c r="FC228" s="198"/>
      <c r="FD228" s="198"/>
      <c r="FE228" s="198"/>
      <c r="FF228" s="198"/>
      <c r="FG228" s="198"/>
      <c r="FH228" s="198"/>
      <c r="FI228" s="198"/>
      <c r="FJ228" s="198"/>
      <c r="FK228" s="198"/>
      <c r="FL228" s="198"/>
      <c r="FM228" s="198"/>
      <c r="FN228" s="198"/>
      <c r="FO228" s="198"/>
      <c r="FP228" s="198"/>
      <c r="FQ228" s="198"/>
      <c r="FR228" s="198"/>
      <c r="FS228" s="198"/>
      <c r="FT228" s="198"/>
      <c r="FU228" s="198"/>
      <c r="FV228" s="198"/>
      <c r="FW228" s="198"/>
      <c r="FX228" s="198"/>
      <c r="FY228" s="198"/>
      <c r="FZ228" s="198"/>
      <c r="GA228" s="198"/>
      <c r="GB228" s="198"/>
      <c r="GC228" s="198"/>
      <c r="GD228" s="198"/>
      <c r="GE228" s="198"/>
      <c r="GF228" s="198"/>
      <c r="GG228" s="198"/>
      <c r="GH228" s="198"/>
      <c r="GI228" s="198"/>
      <c r="GJ228" s="198"/>
      <c r="GK228" s="198"/>
      <c r="GL228" s="198"/>
      <c r="GM228" s="198"/>
      <c r="GN228" s="198"/>
      <c r="GO228" s="198"/>
      <c r="GP228" s="198"/>
      <c r="GQ228" s="198"/>
      <c r="GR228" s="198"/>
      <c r="GS228" s="198"/>
      <c r="GT228" s="198"/>
      <c r="GU228" s="198"/>
      <c r="GV228" s="198"/>
      <c r="GW228" s="198"/>
      <c r="GX228" s="198"/>
      <c r="GY228" s="198"/>
      <c r="GZ228" s="198"/>
      <c r="HA228" s="198"/>
      <c r="HB228" s="198"/>
      <c r="HC228" s="198"/>
      <c r="HD228" s="198"/>
      <c r="HE228" s="198"/>
      <c r="HF228" s="198"/>
      <c r="HG228" s="198"/>
      <c r="HH228" s="198"/>
      <c r="HI228" s="198"/>
      <c r="HJ228" s="198"/>
      <c r="HK228" s="198"/>
      <c r="HL228" s="198"/>
      <c r="HM228" s="198"/>
      <c r="HN228" s="198"/>
      <c r="HO228" s="198"/>
      <c r="HP228" s="198"/>
      <c r="HQ228" s="198"/>
      <c r="HR228" s="198"/>
      <c r="HS228" s="198"/>
      <c r="HT228" s="198"/>
      <c r="HU228" s="198"/>
      <c r="HV228" s="198"/>
      <c r="HW228" s="198"/>
      <c r="HX228" s="198"/>
      <c r="HY228" s="198"/>
      <c r="HZ228" s="198"/>
      <c r="IA228" s="198"/>
      <c r="IB228" s="198"/>
      <c r="IC228" s="198"/>
      <c r="ID228" s="198"/>
      <c r="IE228" s="198"/>
      <c r="IF228" s="198"/>
      <c r="IG228" s="198"/>
      <c r="IH228" s="198"/>
      <c r="II228" s="198"/>
      <c r="IJ228" s="198"/>
      <c r="IK228" s="198"/>
      <c r="IL228" s="198"/>
      <c r="IM228" s="198"/>
      <c r="IN228" s="198"/>
      <c r="IO228" s="198"/>
      <c r="IP228" s="198"/>
      <c r="IQ228" s="198"/>
      <c r="IR228" s="198"/>
      <c r="IS228" s="198"/>
      <c r="IT228" s="198"/>
      <c r="IU228" s="198"/>
      <c r="IV228" s="198"/>
      <c r="IW228" s="198"/>
      <c r="IX228" s="198"/>
      <c r="IY228" s="198"/>
      <c r="IZ228" s="198"/>
      <c r="JA228" s="198"/>
      <c r="JB228" s="198"/>
      <c r="JC228" s="198"/>
      <c r="JD228" s="198"/>
      <c r="JE228" s="198"/>
      <c r="JF228" s="198"/>
      <c r="JG228" s="198"/>
      <c r="JH228" s="198"/>
      <c r="JI228" s="198"/>
      <c r="JJ228" s="198"/>
      <c r="JK228" s="198"/>
      <c r="JL228" s="198"/>
      <c r="JM228" s="198"/>
      <c r="JN228" s="198"/>
      <c r="JO228" s="198"/>
      <c r="JP228" s="198"/>
      <c r="JQ228" s="198"/>
      <c r="JR228" s="198"/>
      <c r="JS228" s="198"/>
      <c r="JT228" s="198"/>
      <c r="JU228" s="198"/>
      <c r="JV228" s="198"/>
      <c r="JW228" s="198"/>
      <c r="JX228" s="198"/>
      <c r="JY228" s="198"/>
      <c r="JZ228" s="198"/>
      <c r="KA228" s="198"/>
      <c r="KB228" s="198"/>
      <c r="KC228" s="198"/>
      <c r="KD228" s="198"/>
      <c r="KE228" s="198"/>
      <c r="KF228" s="198"/>
      <c r="KG228" s="198"/>
      <c r="KH228" s="198"/>
      <c r="KI228" s="198"/>
      <c r="KJ228" s="198"/>
      <c r="KK228" s="198"/>
      <c r="KL228" s="198"/>
      <c r="KM228" s="198"/>
      <c r="KN228" s="198"/>
      <c r="KO228" s="198"/>
      <c r="KP228" s="198"/>
      <c r="KQ228" s="198"/>
      <c r="KR228" s="198"/>
      <c r="KS228" s="198"/>
      <c r="KT228" s="198"/>
      <c r="KU228" s="198"/>
      <c r="KV228" s="198"/>
      <c r="KW228" s="198"/>
      <c r="KX228" s="198"/>
      <c r="KY228" s="198"/>
      <c r="KZ228" s="198"/>
    </row>
    <row r="229" spans="2:312" x14ac:dyDescent="0.3">
      <c r="B229" s="198"/>
      <c r="C229" s="198"/>
      <c r="D229" s="198"/>
      <c r="E229" s="198"/>
      <c r="F229" s="198"/>
      <c r="G229" s="198"/>
      <c r="H229" s="198"/>
      <c r="I229" s="198"/>
      <c r="J229" s="198"/>
      <c r="K229" s="198"/>
      <c r="L229" s="198"/>
      <c r="M229" s="198"/>
      <c r="N229" s="198"/>
      <c r="O229" s="198"/>
      <c r="P229" s="198"/>
      <c r="Q229" s="202"/>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c r="AS229" s="198"/>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198"/>
      <c r="DB229" s="198"/>
      <c r="DC229" s="198"/>
      <c r="DD229" s="198"/>
      <c r="DE229" s="198"/>
      <c r="DF229" s="198"/>
      <c r="DG229" s="198"/>
      <c r="DH229" s="198"/>
      <c r="DI229" s="198"/>
      <c r="DJ229" s="198"/>
      <c r="DK229" s="198"/>
      <c r="DL229" s="198"/>
      <c r="DM229" s="198"/>
      <c r="DN229" s="198"/>
      <c r="DO229" s="198"/>
      <c r="DP229" s="198"/>
      <c r="DQ229" s="198"/>
      <c r="DR229" s="198"/>
      <c r="DS229" s="198"/>
      <c r="DT229" s="198"/>
      <c r="DU229" s="198"/>
      <c r="DV229" s="198"/>
      <c r="DW229" s="198"/>
      <c r="DX229" s="198"/>
      <c r="DY229" s="198"/>
      <c r="DZ229" s="198"/>
      <c r="EA229" s="198"/>
      <c r="EB229" s="198"/>
      <c r="EC229" s="198"/>
      <c r="ED229" s="198"/>
      <c r="EE229" s="198"/>
      <c r="EF229" s="198"/>
      <c r="EG229" s="198"/>
      <c r="EH229" s="198"/>
      <c r="EI229" s="198"/>
      <c r="EJ229" s="198"/>
      <c r="EK229" s="198"/>
      <c r="EL229" s="198"/>
      <c r="EM229" s="198"/>
      <c r="EN229" s="198"/>
      <c r="EO229" s="198"/>
      <c r="EP229" s="198"/>
      <c r="EQ229" s="198"/>
      <c r="ER229" s="198"/>
      <c r="ES229" s="198"/>
      <c r="ET229" s="198"/>
      <c r="EU229" s="198"/>
      <c r="EV229" s="198"/>
      <c r="EW229" s="198"/>
      <c r="EX229" s="198"/>
      <c r="EY229" s="198"/>
      <c r="EZ229" s="198"/>
      <c r="FA229" s="198"/>
      <c r="FB229" s="198"/>
      <c r="FC229" s="198"/>
      <c r="FD229" s="198"/>
      <c r="FE229" s="198"/>
      <c r="FF229" s="198"/>
      <c r="FG229" s="198"/>
      <c r="FH229" s="198"/>
      <c r="FI229" s="198"/>
      <c r="FJ229" s="198"/>
      <c r="FK229" s="198"/>
      <c r="FL229" s="198"/>
      <c r="FM229" s="198"/>
      <c r="FN229" s="198"/>
      <c r="FO229" s="198"/>
      <c r="FP229" s="198"/>
      <c r="FQ229" s="198"/>
      <c r="FR229" s="198"/>
      <c r="FS229" s="198"/>
      <c r="FT229" s="198"/>
      <c r="FU229" s="198"/>
      <c r="FV229" s="198"/>
      <c r="FW229" s="198"/>
      <c r="FX229" s="198"/>
      <c r="FY229" s="198"/>
      <c r="FZ229" s="198"/>
      <c r="GA229" s="198"/>
      <c r="GB229" s="198"/>
      <c r="GC229" s="198"/>
      <c r="GD229" s="198"/>
      <c r="GE229" s="198"/>
      <c r="GF229" s="198"/>
      <c r="GG229" s="198"/>
      <c r="GH229" s="198"/>
      <c r="GI229" s="198"/>
      <c r="GJ229" s="198"/>
      <c r="GK229" s="198"/>
      <c r="GL229" s="198"/>
      <c r="GM229" s="198"/>
      <c r="GN229" s="198"/>
      <c r="GO229" s="198"/>
      <c r="GP229" s="198"/>
      <c r="GQ229" s="198"/>
      <c r="GR229" s="198"/>
      <c r="GS229" s="198"/>
      <c r="GT229" s="198"/>
      <c r="GU229" s="198"/>
      <c r="GV229" s="198"/>
      <c r="GW229" s="198"/>
      <c r="GX229" s="198"/>
      <c r="GY229" s="198"/>
      <c r="GZ229" s="198"/>
      <c r="HA229" s="198"/>
      <c r="HB229" s="198"/>
      <c r="HC229" s="198"/>
      <c r="HD229" s="198"/>
      <c r="HE229" s="198"/>
      <c r="HF229" s="198"/>
      <c r="HG229" s="198"/>
      <c r="HH229" s="198"/>
      <c r="HI229" s="198"/>
      <c r="HJ229" s="198"/>
      <c r="HK229" s="198"/>
      <c r="HL229" s="198"/>
      <c r="HM229" s="198"/>
      <c r="HN229" s="198"/>
      <c r="HO229" s="198"/>
      <c r="HP229" s="198"/>
      <c r="HQ229" s="198"/>
      <c r="HR229" s="198"/>
      <c r="HS229" s="198"/>
      <c r="HT229" s="198"/>
      <c r="HU229" s="198"/>
      <c r="HV229" s="198"/>
      <c r="HW229" s="198"/>
      <c r="HX229" s="198"/>
      <c r="HY229" s="198"/>
      <c r="HZ229" s="198"/>
      <c r="IA229" s="198"/>
      <c r="IB229" s="198"/>
      <c r="IC229" s="198"/>
      <c r="ID229" s="198"/>
      <c r="IE229" s="198"/>
      <c r="IF229" s="198"/>
      <c r="IG229" s="198"/>
      <c r="IH229" s="198"/>
      <c r="II229" s="198"/>
      <c r="IJ229" s="198"/>
      <c r="IK229" s="198"/>
      <c r="IL229" s="198"/>
      <c r="IM229" s="198"/>
      <c r="IN229" s="198"/>
      <c r="IO229" s="198"/>
      <c r="IP229" s="198"/>
      <c r="IQ229" s="198"/>
      <c r="IR229" s="198"/>
      <c r="IS229" s="198"/>
      <c r="IT229" s="198"/>
      <c r="IU229" s="198"/>
      <c r="IV229" s="198"/>
      <c r="IW229" s="198"/>
      <c r="IX229" s="198"/>
      <c r="IY229" s="198"/>
      <c r="IZ229" s="198"/>
      <c r="JA229" s="198"/>
      <c r="JB229" s="198"/>
      <c r="JC229" s="198"/>
      <c r="JD229" s="198"/>
      <c r="JE229" s="198"/>
      <c r="JF229" s="198"/>
      <c r="JG229" s="198"/>
      <c r="JH229" s="198"/>
      <c r="JI229" s="198"/>
      <c r="JJ229" s="198"/>
      <c r="JK229" s="198"/>
      <c r="JL229" s="198"/>
      <c r="JM229" s="198"/>
      <c r="JN229" s="198"/>
      <c r="JO229" s="198"/>
      <c r="JP229" s="198"/>
      <c r="JQ229" s="198"/>
      <c r="JR229" s="198"/>
      <c r="JS229" s="198"/>
      <c r="JT229" s="198"/>
      <c r="JU229" s="198"/>
      <c r="JV229" s="198"/>
      <c r="JW229" s="198"/>
      <c r="JX229" s="198"/>
      <c r="JY229" s="198"/>
      <c r="JZ229" s="198"/>
      <c r="KA229" s="198"/>
      <c r="KB229" s="198"/>
      <c r="KC229" s="198"/>
      <c r="KD229" s="198"/>
      <c r="KE229" s="198"/>
      <c r="KF229" s="198"/>
      <c r="KG229" s="198"/>
      <c r="KH229" s="198"/>
      <c r="KI229" s="198"/>
      <c r="KJ229" s="198"/>
      <c r="KK229" s="198"/>
      <c r="KL229" s="198"/>
      <c r="KM229" s="198"/>
      <c r="KN229" s="198"/>
      <c r="KO229" s="198"/>
      <c r="KP229" s="198"/>
      <c r="KQ229" s="198"/>
      <c r="KR229" s="198"/>
      <c r="KS229" s="198"/>
      <c r="KT229" s="198"/>
      <c r="KU229" s="198"/>
      <c r="KV229" s="198"/>
      <c r="KW229" s="198"/>
      <c r="KX229" s="198"/>
      <c r="KY229" s="198"/>
      <c r="KZ229" s="198"/>
    </row>
    <row r="230" spans="2:312" x14ac:dyDescent="0.3">
      <c r="B230" s="198"/>
      <c r="C230" s="198"/>
      <c r="D230" s="198"/>
      <c r="E230" s="198"/>
      <c r="F230" s="198"/>
      <c r="G230" s="198"/>
      <c r="H230" s="198"/>
      <c r="I230" s="198"/>
      <c r="J230" s="198"/>
      <c r="K230" s="198"/>
      <c r="L230" s="198"/>
      <c r="M230" s="198"/>
      <c r="N230" s="198"/>
      <c r="O230" s="198"/>
      <c r="P230" s="198"/>
      <c r="Q230" s="202"/>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8"/>
      <c r="DD230" s="198"/>
      <c r="DE230" s="198"/>
      <c r="DF230" s="198"/>
      <c r="DG230" s="198"/>
      <c r="DH230" s="198"/>
      <c r="DI230" s="198"/>
      <c r="DJ230" s="198"/>
      <c r="DK230" s="198"/>
      <c r="DL230" s="198"/>
      <c r="DM230" s="198"/>
      <c r="DN230" s="198"/>
      <c r="DO230" s="198"/>
      <c r="DP230" s="198"/>
      <c r="DQ230" s="198"/>
      <c r="DR230" s="198"/>
      <c r="DS230" s="198"/>
      <c r="DT230" s="198"/>
      <c r="DU230" s="198"/>
      <c r="DV230" s="198"/>
      <c r="DW230" s="198"/>
      <c r="DX230" s="198"/>
      <c r="DY230" s="198"/>
      <c r="DZ230" s="198"/>
      <c r="EA230" s="198"/>
      <c r="EB230" s="198"/>
      <c r="EC230" s="198"/>
      <c r="ED230" s="198"/>
      <c r="EE230" s="198"/>
      <c r="EF230" s="198"/>
      <c r="EG230" s="198"/>
      <c r="EH230" s="198"/>
      <c r="EI230" s="198"/>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8"/>
      <c r="FU230" s="198"/>
      <c r="FV230" s="198"/>
      <c r="FW230" s="198"/>
      <c r="FX230" s="198"/>
      <c r="FY230" s="198"/>
      <c r="FZ230" s="198"/>
      <c r="GA230" s="198"/>
      <c r="GB230" s="198"/>
      <c r="GC230" s="198"/>
      <c r="GD230" s="198"/>
      <c r="GE230" s="198"/>
      <c r="GF230" s="198"/>
      <c r="GG230" s="198"/>
      <c r="GH230" s="198"/>
      <c r="GI230" s="198"/>
      <c r="GJ230" s="198"/>
      <c r="GK230" s="198"/>
      <c r="GL230" s="198"/>
      <c r="GM230" s="198"/>
      <c r="GN230" s="198"/>
      <c r="GO230" s="198"/>
      <c r="GP230" s="198"/>
      <c r="GQ230" s="198"/>
      <c r="GR230" s="198"/>
      <c r="GS230" s="198"/>
      <c r="GT230" s="198"/>
      <c r="GU230" s="198"/>
      <c r="GV230" s="198"/>
      <c r="GW230" s="198"/>
      <c r="GX230" s="198"/>
      <c r="GY230" s="198"/>
      <c r="GZ230" s="198"/>
      <c r="HA230" s="198"/>
      <c r="HB230" s="198"/>
      <c r="HC230" s="198"/>
      <c r="HD230" s="198"/>
      <c r="HE230" s="198"/>
      <c r="HF230" s="198"/>
      <c r="HG230" s="198"/>
      <c r="HH230" s="198"/>
      <c r="HI230" s="198"/>
      <c r="HJ230" s="198"/>
      <c r="HK230" s="198"/>
      <c r="HL230" s="198"/>
      <c r="HM230" s="198"/>
      <c r="HN230" s="198"/>
      <c r="HO230" s="198"/>
      <c r="HP230" s="198"/>
      <c r="HQ230" s="198"/>
      <c r="HR230" s="198"/>
      <c r="HS230" s="198"/>
      <c r="HT230" s="198"/>
      <c r="HU230" s="198"/>
      <c r="HV230" s="198"/>
      <c r="HW230" s="198"/>
      <c r="HX230" s="198"/>
      <c r="HY230" s="198"/>
      <c r="HZ230" s="198"/>
      <c r="IA230" s="198"/>
      <c r="IB230" s="198"/>
      <c r="IC230" s="198"/>
      <c r="ID230" s="198"/>
      <c r="IE230" s="198"/>
      <c r="IF230" s="198"/>
      <c r="IG230" s="198"/>
      <c r="IH230" s="198"/>
      <c r="II230" s="198"/>
      <c r="IJ230" s="198"/>
      <c r="IK230" s="198"/>
      <c r="IL230" s="198"/>
      <c r="IM230" s="198"/>
      <c r="IN230" s="198"/>
      <c r="IO230" s="198"/>
      <c r="IP230" s="198"/>
      <c r="IQ230" s="198"/>
      <c r="IR230" s="198"/>
      <c r="IS230" s="198"/>
      <c r="IT230" s="198"/>
      <c r="IU230" s="198"/>
      <c r="IV230" s="198"/>
      <c r="IW230" s="198"/>
      <c r="IX230" s="198"/>
      <c r="IY230" s="198"/>
      <c r="IZ230" s="198"/>
      <c r="JA230" s="198"/>
      <c r="JB230" s="198"/>
      <c r="JC230" s="198"/>
      <c r="JD230" s="198"/>
      <c r="JE230" s="198"/>
      <c r="JF230" s="198"/>
      <c r="JG230" s="198"/>
      <c r="JH230" s="198"/>
      <c r="JI230" s="198"/>
      <c r="JJ230" s="198"/>
      <c r="JK230" s="198"/>
      <c r="JL230" s="198"/>
      <c r="JM230" s="198"/>
      <c r="JN230" s="198"/>
      <c r="JO230" s="198"/>
      <c r="JP230" s="198"/>
      <c r="JQ230" s="198"/>
      <c r="JR230" s="198"/>
      <c r="JS230" s="198"/>
      <c r="JT230" s="198"/>
      <c r="JU230" s="198"/>
      <c r="JV230" s="198"/>
      <c r="JW230" s="198"/>
      <c r="JX230" s="198"/>
      <c r="JY230" s="198"/>
      <c r="JZ230" s="198"/>
      <c r="KA230" s="198"/>
      <c r="KB230" s="198"/>
      <c r="KC230" s="198"/>
      <c r="KD230" s="198"/>
      <c r="KE230" s="198"/>
      <c r="KF230" s="198"/>
      <c r="KG230" s="198"/>
      <c r="KH230" s="198"/>
      <c r="KI230" s="198"/>
      <c r="KJ230" s="198"/>
      <c r="KK230" s="198"/>
      <c r="KL230" s="198"/>
      <c r="KM230" s="198"/>
      <c r="KN230" s="198"/>
      <c r="KO230" s="198"/>
      <c r="KP230" s="198"/>
      <c r="KQ230" s="198"/>
      <c r="KR230" s="198"/>
      <c r="KS230" s="198"/>
      <c r="KT230" s="198"/>
      <c r="KU230" s="198"/>
      <c r="KV230" s="198"/>
      <c r="KW230" s="198"/>
      <c r="KX230" s="198"/>
      <c r="KY230" s="198"/>
      <c r="KZ230" s="198"/>
    </row>
    <row r="231" spans="2:312" x14ac:dyDescent="0.3">
      <c r="B231" s="198"/>
      <c r="C231" s="198"/>
      <c r="D231" s="198"/>
      <c r="E231" s="198"/>
      <c r="F231" s="198"/>
      <c r="G231" s="198"/>
      <c r="H231" s="198"/>
      <c r="I231" s="198"/>
      <c r="J231" s="198"/>
      <c r="K231" s="198"/>
      <c r="L231" s="198"/>
      <c r="M231" s="198"/>
      <c r="N231" s="198"/>
      <c r="O231" s="198"/>
      <c r="P231" s="198"/>
      <c r="Q231" s="202"/>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198"/>
      <c r="DB231" s="198"/>
      <c r="DC231" s="198"/>
      <c r="DD231" s="198"/>
      <c r="DE231" s="198"/>
      <c r="DF231" s="198"/>
      <c r="DG231" s="198"/>
      <c r="DH231" s="198"/>
      <c r="DI231" s="198"/>
      <c r="DJ231" s="198"/>
      <c r="DK231" s="198"/>
      <c r="DL231" s="198"/>
      <c r="DM231" s="198"/>
      <c r="DN231" s="198"/>
      <c r="DO231" s="198"/>
      <c r="DP231" s="198"/>
      <c r="DQ231" s="198"/>
      <c r="DR231" s="198"/>
      <c r="DS231" s="198"/>
      <c r="DT231" s="198"/>
      <c r="DU231" s="198"/>
      <c r="DV231" s="198"/>
      <c r="DW231" s="198"/>
      <c r="DX231" s="198"/>
      <c r="DY231" s="198"/>
      <c r="DZ231" s="198"/>
      <c r="EA231" s="198"/>
      <c r="EB231" s="198"/>
      <c r="EC231" s="198"/>
      <c r="ED231" s="198"/>
      <c r="EE231" s="198"/>
      <c r="EF231" s="198"/>
      <c r="EG231" s="198"/>
      <c r="EH231" s="198"/>
      <c r="EI231" s="198"/>
      <c r="EJ231" s="198"/>
      <c r="EK231" s="198"/>
      <c r="EL231" s="198"/>
      <c r="EM231" s="198"/>
      <c r="EN231" s="198"/>
      <c r="EO231" s="198"/>
      <c r="EP231" s="198"/>
      <c r="EQ231" s="198"/>
      <c r="ER231" s="198"/>
      <c r="ES231" s="198"/>
      <c r="ET231" s="198"/>
      <c r="EU231" s="198"/>
      <c r="EV231" s="198"/>
      <c r="EW231" s="198"/>
      <c r="EX231" s="198"/>
      <c r="EY231" s="198"/>
      <c r="EZ231" s="198"/>
      <c r="FA231" s="198"/>
      <c r="FB231" s="198"/>
      <c r="FC231" s="198"/>
      <c r="FD231" s="198"/>
      <c r="FE231" s="198"/>
      <c r="FF231" s="198"/>
      <c r="FG231" s="198"/>
      <c r="FH231" s="198"/>
      <c r="FI231" s="198"/>
      <c r="FJ231" s="198"/>
      <c r="FK231" s="198"/>
      <c r="FL231" s="198"/>
      <c r="FM231" s="198"/>
      <c r="FN231" s="198"/>
      <c r="FO231" s="198"/>
      <c r="FP231" s="198"/>
      <c r="FQ231" s="198"/>
      <c r="FR231" s="198"/>
      <c r="FS231" s="198"/>
      <c r="FT231" s="198"/>
      <c r="FU231" s="198"/>
      <c r="FV231" s="198"/>
      <c r="FW231" s="198"/>
      <c r="FX231" s="198"/>
      <c r="FY231" s="198"/>
      <c r="FZ231" s="198"/>
      <c r="GA231" s="198"/>
      <c r="GB231" s="198"/>
      <c r="GC231" s="198"/>
      <c r="GD231" s="198"/>
      <c r="GE231" s="198"/>
      <c r="GF231" s="198"/>
      <c r="GG231" s="198"/>
      <c r="GH231" s="198"/>
      <c r="GI231" s="198"/>
      <c r="GJ231" s="198"/>
      <c r="GK231" s="198"/>
      <c r="GL231" s="198"/>
      <c r="GM231" s="198"/>
      <c r="GN231" s="198"/>
      <c r="GO231" s="198"/>
      <c r="GP231" s="198"/>
      <c r="GQ231" s="198"/>
      <c r="GR231" s="198"/>
      <c r="GS231" s="198"/>
      <c r="GT231" s="198"/>
      <c r="GU231" s="198"/>
      <c r="GV231" s="198"/>
      <c r="GW231" s="198"/>
      <c r="GX231" s="198"/>
      <c r="GY231" s="198"/>
      <c r="GZ231" s="198"/>
      <c r="HA231" s="198"/>
      <c r="HB231" s="198"/>
      <c r="HC231" s="198"/>
      <c r="HD231" s="198"/>
      <c r="HE231" s="198"/>
      <c r="HF231" s="198"/>
      <c r="HG231" s="198"/>
      <c r="HH231" s="198"/>
      <c r="HI231" s="198"/>
      <c r="HJ231" s="198"/>
      <c r="HK231" s="198"/>
      <c r="HL231" s="198"/>
      <c r="HM231" s="198"/>
      <c r="HN231" s="198"/>
      <c r="HO231" s="198"/>
      <c r="HP231" s="198"/>
      <c r="HQ231" s="198"/>
      <c r="HR231" s="198"/>
      <c r="HS231" s="198"/>
      <c r="HT231" s="198"/>
      <c r="HU231" s="198"/>
      <c r="HV231" s="198"/>
      <c r="HW231" s="198"/>
      <c r="HX231" s="198"/>
      <c r="HY231" s="198"/>
      <c r="HZ231" s="198"/>
      <c r="IA231" s="198"/>
      <c r="IB231" s="198"/>
      <c r="IC231" s="198"/>
      <c r="ID231" s="198"/>
      <c r="IE231" s="198"/>
      <c r="IF231" s="198"/>
      <c r="IG231" s="198"/>
      <c r="IH231" s="198"/>
      <c r="II231" s="198"/>
      <c r="IJ231" s="198"/>
      <c r="IK231" s="198"/>
      <c r="IL231" s="198"/>
      <c r="IM231" s="198"/>
      <c r="IN231" s="198"/>
      <c r="IO231" s="198"/>
      <c r="IP231" s="198"/>
      <c r="IQ231" s="198"/>
      <c r="IR231" s="198"/>
      <c r="IS231" s="198"/>
      <c r="IT231" s="198"/>
      <c r="IU231" s="198"/>
      <c r="IV231" s="198"/>
      <c r="IW231" s="198"/>
      <c r="IX231" s="198"/>
      <c r="IY231" s="198"/>
      <c r="IZ231" s="198"/>
      <c r="JA231" s="198"/>
      <c r="JB231" s="198"/>
      <c r="JC231" s="198"/>
      <c r="JD231" s="198"/>
      <c r="JE231" s="198"/>
      <c r="JF231" s="198"/>
      <c r="JG231" s="198"/>
      <c r="JH231" s="198"/>
      <c r="JI231" s="198"/>
      <c r="JJ231" s="198"/>
      <c r="JK231" s="198"/>
      <c r="JL231" s="198"/>
      <c r="JM231" s="198"/>
      <c r="JN231" s="198"/>
      <c r="JO231" s="198"/>
      <c r="JP231" s="198"/>
      <c r="JQ231" s="198"/>
      <c r="JR231" s="198"/>
      <c r="JS231" s="198"/>
      <c r="JT231" s="198"/>
      <c r="JU231" s="198"/>
      <c r="JV231" s="198"/>
      <c r="JW231" s="198"/>
      <c r="JX231" s="198"/>
      <c r="JY231" s="198"/>
      <c r="JZ231" s="198"/>
      <c r="KA231" s="198"/>
      <c r="KB231" s="198"/>
      <c r="KC231" s="198"/>
      <c r="KD231" s="198"/>
      <c r="KE231" s="198"/>
      <c r="KF231" s="198"/>
      <c r="KG231" s="198"/>
      <c r="KH231" s="198"/>
      <c r="KI231" s="198"/>
      <c r="KJ231" s="198"/>
      <c r="KK231" s="198"/>
      <c r="KL231" s="198"/>
      <c r="KM231" s="198"/>
      <c r="KN231" s="198"/>
      <c r="KO231" s="198"/>
      <c r="KP231" s="198"/>
      <c r="KQ231" s="198"/>
      <c r="KR231" s="198"/>
      <c r="KS231" s="198"/>
      <c r="KT231" s="198"/>
      <c r="KU231" s="198"/>
      <c r="KV231" s="198"/>
      <c r="KW231" s="198"/>
      <c r="KX231" s="198"/>
      <c r="KY231" s="198"/>
      <c r="KZ231" s="198"/>
    </row>
    <row r="232" spans="2:312" x14ac:dyDescent="0.3">
      <c r="B232" s="198"/>
      <c r="C232" s="198"/>
      <c r="D232" s="198"/>
      <c r="E232" s="198"/>
      <c r="F232" s="198"/>
      <c r="G232" s="198"/>
      <c r="H232" s="198"/>
      <c r="I232" s="198"/>
      <c r="J232" s="198"/>
      <c r="K232" s="198"/>
      <c r="L232" s="198"/>
      <c r="M232" s="198"/>
      <c r="N232" s="198"/>
      <c r="O232" s="198"/>
      <c r="P232" s="198"/>
      <c r="Q232" s="202"/>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198"/>
      <c r="DB232" s="198"/>
      <c r="DC232" s="198"/>
      <c r="DD232" s="198"/>
      <c r="DE232" s="198"/>
      <c r="DF232" s="198"/>
      <c r="DG232" s="198"/>
      <c r="DH232" s="198"/>
      <c r="DI232" s="198"/>
      <c r="DJ232" s="198"/>
      <c r="DK232" s="198"/>
      <c r="DL232" s="198"/>
      <c r="DM232" s="198"/>
      <c r="DN232" s="198"/>
      <c r="DO232" s="198"/>
      <c r="DP232" s="198"/>
      <c r="DQ232" s="198"/>
      <c r="DR232" s="198"/>
      <c r="DS232" s="198"/>
      <c r="DT232" s="198"/>
      <c r="DU232" s="198"/>
      <c r="DV232" s="198"/>
      <c r="DW232" s="198"/>
      <c r="DX232" s="198"/>
      <c r="DY232" s="198"/>
      <c r="DZ232" s="198"/>
      <c r="EA232" s="198"/>
      <c r="EB232" s="198"/>
      <c r="EC232" s="198"/>
      <c r="ED232" s="198"/>
      <c r="EE232" s="198"/>
      <c r="EF232" s="198"/>
      <c r="EG232" s="198"/>
      <c r="EH232" s="198"/>
      <c r="EI232" s="198"/>
      <c r="EJ232" s="198"/>
      <c r="EK232" s="198"/>
      <c r="EL232" s="198"/>
      <c r="EM232" s="198"/>
      <c r="EN232" s="198"/>
      <c r="EO232" s="198"/>
      <c r="EP232" s="198"/>
      <c r="EQ232" s="198"/>
      <c r="ER232" s="198"/>
      <c r="ES232" s="198"/>
      <c r="ET232" s="198"/>
      <c r="EU232" s="198"/>
      <c r="EV232" s="198"/>
      <c r="EW232" s="198"/>
      <c r="EX232" s="198"/>
      <c r="EY232" s="198"/>
      <c r="EZ232" s="198"/>
      <c r="FA232" s="198"/>
      <c r="FB232" s="198"/>
      <c r="FC232" s="198"/>
      <c r="FD232" s="198"/>
      <c r="FE232" s="198"/>
      <c r="FF232" s="198"/>
      <c r="FG232" s="198"/>
      <c r="FH232" s="198"/>
      <c r="FI232" s="198"/>
      <c r="FJ232" s="198"/>
      <c r="FK232" s="198"/>
      <c r="FL232" s="198"/>
      <c r="FM232" s="198"/>
      <c r="FN232" s="198"/>
      <c r="FO232" s="198"/>
      <c r="FP232" s="198"/>
      <c r="FQ232" s="198"/>
      <c r="FR232" s="198"/>
      <c r="FS232" s="198"/>
      <c r="FT232" s="198"/>
      <c r="FU232" s="198"/>
      <c r="FV232" s="198"/>
      <c r="FW232" s="198"/>
      <c r="FX232" s="198"/>
      <c r="FY232" s="198"/>
      <c r="FZ232" s="198"/>
      <c r="GA232" s="198"/>
      <c r="GB232" s="198"/>
      <c r="GC232" s="198"/>
      <c r="GD232" s="198"/>
      <c r="GE232" s="198"/>
      <c r="GF232" s="198"/>
      <c r="GG232" s="198"/>
      <c r="GH232" s="198"/>
      <c r="GI232" s="198"/>
      <c r="GJ232" s="198"/>
      <c r="GK232" s="198"/>
      <c r="GL232" s="198"/>
      <c r="GM232" s="198"/>
      <c r="GN232" s="198"/>
      <c r="GO232" s="198"/>
      <c r="GP232" s="198"/>
      <c r="GQ232" s="198"/>
      <c r="GR232" s="198"/>
      <c r="GS232" s="198"/>
      <c r="GT232" s="198"/>
      <c r="GU232" s="198"/>
      <c r="GV232" s="198"/>
      <c r="GW232" s="198"/>
      <c r="GX232" s="198"/>
      <c r="GY232" s="198"/>
      <c r="GZ232" s="198"/>
      <c r="HA232" s="198"/>
      <c r="HB232" s="198"/>
      <c r="HC232" s="198"/>
      <c r="HD232" s="198"/>
      <c r="HE232" s="198"/>
      <c r="HF232" s="198"/>
      <c r="HG232" s="198"/>
      <c r="HH232" s="198"/>
      <c r="HI232" s="198"/>
      <c r="HJ232" s="198"/>
      <c r="HK232" s="198"/>
      <c r="HL232" s="198"/>
      <c r="HM232" s="198"/>
      <c r="HN232" s="198"/>
      <c r="HO232" s="198"/>
      <c r="HP232" s="198"/>
      <c r="HQ232" s="198"/>
      <c r="HR232" s="198"/>
      <c r="HS232" s="198"/>
      <c r="HT232" s="198"/>
      <c r="HU232" s="198"/>
      <c r="HV232" s="198"/>
      <c r="HW232" s="198"/>
      <c r="HX232" s="198"/>
      <c r="HY232" s="198"/>
      <c r="HZ232" s="198"/>
      <c r="IA232" s="198"/>
      <c r="IB232" s="198"/>
      <c r="IC232" s="198"/>
      <c r="ID232" s="198"/>
      <c r="IE232" s="198"/>
      <c r="IF232" s="198"/>
      <c r="IG232" s="198"/>
      <c r="IH232" s="198"/>
      <c r="II232" s="198"/>
      <c r="IJ232" s="198"/>
      <c r="IK232" s="198"/>
      <c r="IL232" s="198"/>
      <c r="IM232" s="198"/>
      <c r="IN232" s="198"/>
      <c r="IO232" s="198"/>
      <c r="IP232" s="198"/>
      <c r="IQ232" s="198"/>
      <c r="IR232" s="198"/>
      <c r="IS232" s="198"/>
      <c r="IT232" s="198"/>
      <c r="IU232" s="198"/>
      <c r="IV232" s="198"/>
      <c r="IW232" s="198"/>
      <c r="IX232" s="198"/>
      <c r="IY232" s="198"/>
      <c r="IZ232" s="198"/>
      <c r="JA232" s="198"/>
      <c r="JB232" s="198"/>
      <c r="JC232" s="198"/>
      <c r="JD232" s="198"/>
      <c r="JE232" s="198"/>
      <c r="JF232" s="198"/>
      <c r="JG232" s="198"/>
      <c r="JH232" s="198"/>
      <c r="JI232" s="198"/>
      <c r="JJ232" s="198"/>
      <c r="JK232" s="198"/>
      <c r="JL232" s="198"/>
      <c r="JM232" s="198"/>
      <c r="JN232" s="198"/>
      <c r="JO232" s="198"/>
      <c r="JP232" s="198"/>
      <c r="JQ232" s="198"/>
      <c r="JR232" s="198"/>
      <c r="JS232" s="198"/>
      <c r="JT232" s="198"/>
      <c r="JU232" s="198"/>
      <c r="JV232" s="198"/>
      <c r="JW232" s="198"/>
      <c r="JX232" s="198"/>
      <c r="JY232" s="198"/>
      <c r="JZ232" s="198"/>
      <c r="KA232" s="198"/>
      <c r="KB232" s="198"/>
      <c r="KC232" s="198"/>
      <c r="KD232" s="198"/>
      <c r="KE232" s="198"/>
      <c r="KF232" s="198"/>
      <c r="KG232" s="198"/>
      <c r="KH232" s="198"/>
      <c r="KI232" s="198"/>
      <c r="KJ232" s="198"/>
      <c r="KK232" s="198"/>
      <c r="KL232" s="198"/>
      <c r="KM232" s="198"/>
      <c r="KN232" s="198"/>
      <c r="KO232" s="198"/>
      <c r="KP232" s="198"/>
      <c r="KQ232" s="198"/>
      <c r="KR232" s="198"/>
      <c r="KS232" s="198"/>
      <c r="KT232" s="198"/>
      <c r="KU232" s="198"/>
      <c r="KV232" s="198"/>
      <c r="KW232" s="198"/>
      <c r="KX232" s="198"/>
      <c r="KY232" s="198"/>
      <c r="KZ232" s="198"/>
    </row>
    <row r="233" spans="2:312" x14ac:dyDescent="0.3">
      <c r="B233" s="198"/>
      <c r="C233" s="198"/>
      <c r="D233" s="198"/>
      <c r="E233" s="198"/>
      <c r="F233" s="198"/>
      <c r="G233" s="198"/>
      <c r="H233" s="198"/>
      <c r="I233" s="198"/>
      <c r="J233" s="198"/>
      <c r="K233" s="198"/>
      <c r="L233" s="198"/>
      <c r="M233" s="198"/>
      <c r="N233" s="198"/>
      <c r="O233" s="198"/>
      <c r="P233" s="198"/>
      <c r="Q233" s="202"/>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198"/>
      <c r="DB233" s="198"/>
      <c r="DC233" s="198"/>
      <c r="DD233" s="198"/>
      <c r="DE233" s="198"/>
      <c r="DF233" s="198"/>
      <c r="DG233" s="198"/>
      <c r="DH233" s="198"/>
      <c r="DI233" s="198"/>
      <c r="DJ233" s="198"/>
      <c r="DK233" s="198"/>
      <c r="DL233" s="198"/>
      <c r="DM233" s="198"/>
      <c r="DN233" s="198"/>
      <c r="DO233" s="198"/>
      <c r="DP233" s="198"/>
      <c r="DQ233" s="198"/>
      <c r="DR233" s="198"/>
      <c r="DS233" s="198"/>
      <c r="DT233" s="198"/>
      <c r="DU233" s="198"/>
      <c r="DV233" s="198"/>
      <c r="DW233" s="198"/>
      <c r="DX233" s="198"/>
      <c r="DY233" s="198"/>
      <c r="DZ233" s="198"/>
      <c r="EA233" s="198"/>
      <c r="EB233" s="198"/>
      <c r="EC233" s="198"/>
      <c r="ED233" s="198"/>
      <c r="EE233" s="198"/>
      <c r="EF233" s="198"/>
      <c r="EG233" s="198"/>
      <c r="EH233" s="198"/>
      <c r="EI233" s="198"/>
      <c r="EJ233" s="198"/>
      <c r="EK233" s="198"/>
      <c r="EL233" s="198"/>
      <c r="EM233" s="198"/>
      <c r="EN233" s="198"/>
      <c r="EO233" s="198"/>
      <c r="EP233" s="198"/>
      <c r="EQ233" s="198"/>
      <c r="ER233" s="198"/>
      <c r="ES233" s="198"/>
      <c r="ET233" s="198"/>
      <c r="EU233" s="198"/>
      <c r="EV233" s="198"/>
      <c r="EW233" s="198"/>
      <c r="EX233" s="198"/>
      <c r="EY233" s="198"/>
      <c r="EZ233" s="198"/>
      <c r="FA233" s="198"/>
      <c r="FB233" s="198"/>
      <c r="FC233" s="198"/>
      <c r="FD233" s="198"/>
      <c r="FE233" s="198"/>
      <c r="FF233" s="198"/>
      <c r="FG233" s="198"/>
      <c r="FH233" s="198"/>
      <c r="FI233" s="198"/>
      <c r="FJ233" s="198"/>
      <c r="FK233" s="198"/>
      <c r="FL233" s="198"/>
      <c r="FM233" s="198"/>
      <c r="FN233" s="198"/>
      <c r="FO233" s="198"/>
      <c r="FP233" s="198"/>
      <c r="FQ233" s="198"/>
      <c r="FR233" s="198"/>
      <c r="FS233" s="198"/>
      <c r="FT233" s="198"/>
      <c r="FU233" s="198"/>
      <c r="FV233" s="198"/>
      <c r="FW233" s="198"/>
      <c r="FX233" s="198"/>
      <c r="FY233" s="198"/>
      <c r="FZ233" s="198"/>
      <c r="GA233" s="198"/>
      <c r="GB233" s="198"/>
      <c r="GC233" s="198"/>
      <c r="GD233" s="198"/>
      <c r="GE233" s="198"/>
      <c r="GF233" s="198"/>
      <c r="GG233" s="198"/>
      <c r="GH233" s="198"/>
      <c r="GI233" s="198"/>
      <c r="GJ233" s="198"/>
      <c r="GK233" s="198"/>
      <c r="GL233" s="198"/>
      <c r="GM233" s="198"/>
      <c r="GN233" s="198"/>
      <c r="GO233" s="198"/>
      <c r="GP233" s="198"/>
      <c r="GQ233" s="198"/>
      <c r="GR233" s="198"/>
      <c r="GS233" s="198"/>
      <c r="GT233" s="198"/>
      <c r="GU233" s="198"/>
      <c r="GV233" s="198"/>
      <c r="GW233" s="198"/>
      <c r="GX233" s="198"/>
      <c r="GY233" s="198"/>
      <c r="GZ233" s="198"/>
      <c r="HA233" s="198"/>
      <c r="HB233" s="198"/>
      <c r="HC233" s="198"/>
      <c r="HD233" s="198"/>
      <c r="HE233" s="198"/>
      <c r="HF233" s="198"/>
      <c r="HG233" s="198"/>
      <c r="HH233" s="198"/>
      <c r="HI233" s="198"/>
      <c r="HJ233" s="198"/>
      <c r="HK233" s="198"/>
      <c r="HL233" s="198"/>
      <c r="HM233" s="198"/>
      <c r="HN233" s="198"/>
      <c r="HO233" s="198"/>
      <c r="HP233" s="198"/>
      <c r="HQ233" s="198"/>
      <c r="HR233" s="198"/>
      <c r="HS233" s="198"/>
      <c r="HT233" s="198"/>
      <c r="HU233" s="198"/>
      <c r="HV233" s="198"/>
      <c r="HW233" s="198"/>
      <c r="HX233" s="198"/>
      <c r="HY233" s="198"/>
      <c r="HZ233" s="198"/>
      <c r="IA233" s="198"/>
      <c r="IB233" s="198"/>
      <c r="IC233" s="198"/>
      <c r="ID233" s="198"/>
      <c r="IE233" s="198"/>
      <c r="IF233" s="198"/>
      <c r="IG233" s="198"/>
      <c r="IH233" s="198"/>
      <c r="II233" s="198"/>
      <c r="IJ233" s="198"/>
      <c r="IK233" s="198"/>
      <c r="IL233" s="198"/>
      <c r="IM233" s="198"/>
      <c r="IN233" s="198"/>
      <c r="IO233" s="198"/>
      <c r="IP233" s="198"/>
      <c r="IQ233" s="198"/>
      <c r="IR233" s="198"/>
      <c r="IS233" s="198"/>
      <c r="IT233" s="198"/>
      <c r="IU233" s="198"/>
      <c r="IV233" s="198"/>
      <c r="IW233" s="198"/>
      <c r="IX233" s="198"/>
      <c r="IY233" s="198"/>
      <c r="IZ233" s="198"/>
      <c r="JA233" s="198"/>
      <c r="JB233" s="198"/>
      <c r="JC233" s="198"/>
      <c r="JD233" s="198"/>
      <c r="JE233" s="198"/>
      <c r="JF233" s="198"/>
      <c r="JG233" s="198"/>
      <c r="JH233" s="198"/>
      <c r="JI233" s="198"/>
      <c r="JJ233" s="198"/>
      <c r="JK233" s="198"/>
      <c r="JL233" s="198"/>
      <c r="JM233" s="198"/>
      <c r="JN233" s="198"/>
      <c r="JO233" s="198"/>
      <c r="JP233" s="198"/>
      <c r="JQ233" s="198"/>
      <c r="JR233" s="198"/>
      <c r="JS233" s="198"/>
      <c r="JT233" s="198"/>
      <c r="JU233" s="198"/>
      <c r="JV233" s="198"/>
      <c r="JW233" s="198"/>
      <c r="JX233" s="198"/>
      <c r="JY233" s="198"/>
      <c r="JZ233" s="198"/>
      <c r="KA233" s="198"/>
      <c r="KB233" s="198"/>
      <c r="KC233" s="198"/>
      <c r="KD233" s="198"/>
      <c r="KE233" s="198"/>
      <c r="KF233" s="198"/>
      <c r="KG233" s="198"/>
      <c r="KH233" s="198"/>
      <c r="KI233" s="198"/>
      <c r="KJ233" s="198"/>
      <c r="KK233" s="198"/>
      <c r="KL233" s="198"/>
      <c r="KM233" s="198"/>
      <c r="KN233" s="198"/>
      <c r="KO233" s="198"/>
      <c r="KP233" s="198"/>
      <c r="KQ233" s="198"/>
      <c r="KR233" s="198"/>
      <c r="KS233" s="198"/>
      <c r="KT233" s="198"/>
      <c r="KU233" s="198"/>
      <c r="KV233" s="198"/>
      <c r="KW233" s="198"/>
      <c r="KX233" s="198"/>
      <c r="KY233" s="198"/>
      <c r="KZ233" s="198"/>
    </row>
    <row r="234" spans="2:312" x14ac:dyDescent="0.3">
      <c r="B234" s="198"/>
      <c r="C234" s="198"/>
      <c r="D234" s="198"/>
      <c r="E234" s="198"/>
      <c r="F234" s="198"/>
      <c r="G234" s="198"/>
      <c r="H234" s="198"/>
      <c r="I234" s="198"/>
      <c r="J234" s="198"/>
      <c r="K234" s="198"/>
      <c r="L234" s="198"/>
      <c r="M234" s="198"/>
      <c r="N234" s="198"/>
      <c r="O234" s="198"/>
      <c r="P234" s="198"/>
      <c r="Q234" s="202"/>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c r="CW234" s="198"/>
      <c r="CX234" s="198"/>
      <c r="CY234" s="198"/>
      <c r="CZ234" s="198"/>
      <c r="DA234" s="198"/>
      <c r="DB234" s="198"/>
      <c r="DC234" s="198"/>
      <c r="DD234" s="198"/>
      <c r="DE234" s="198"/>
      <c r="DF234" s="198"/>
      <c r="DG234" s="198"/>
      <c r="DH234" s="198"/>
      <c r="DI234" s="198"/>
      <c r="DJ234" s="198"/>
      <c r="DK234" s="198"/>
      <c r="DL234" s="198"/>
      <c r="DM234" s="198"/>
      <c r="DN234" s="198"/>
      <c r="DO234" s="198"/>
      <c r="DP234" s="198"/>
      <c r="DQ234" s="198"/>
      <c r="DR234" s="198"/>
      <c r="DS234" s="198"/>
      <c r="DT234" s="198"/>
      <c r="DU234" s="198"/>
      <c r="DV234" s="198"/>
      <c r="DW234" s="198"/>
      <c r="DX234" s="198"/>
      <c r="DY234" s="198"/>
      <c r="DZ234" s="198"/>
      <c r="EA234" s="198"/>
      <c r="EB234" s="198"/>
      <c r="EC234" s="198"/>
      <c r="ED234" s="198"/>
      <c r="EE234" s="198"/>
      <c r="EF234" s="198"/>
      <c r="EG234" s="198"/>
      <c r="EH234" s="198"/>
      <c r="EI234" s="198"/>
      <c r="EJ234" s="198"/>
      <c r="EK234" s="198"/>
      <c r="EL234" s="198"/>
      <c r="EM234" s="198"/>
      <c r="EN234" s="198"/>
      <c r="EO234" s="198"/>
      <c r="EP234" s="198"/>
      <c r="EQ234" s="198"/>
      <c r="ER234" s="198"/>
      <c r="ES234" s="198"/>
      <c r="ET234" s="198"/>
      <c r="EU234" s="198"/>
      <c r="EV234" s="198"/>
      <c r="EW234" s="198"/>
      <c r="EX234" s="198"/>
      <c r="EY234" s="198"/>
      <c r="EZ234" s="198"/>
      <c r="FA234" s="198"/>
      <c r="FB234" s="198"/>
      <c r="FC234" s="198"/>
      <c r="FD234" s="198"/>
      <c r="FE234" s="198"/>
      <c r="FF234" s="198"/>
      <c r="FG234" s="198"/>
      <c r="FH234" s="198"/>
      <c r="FI234" s="198"/>
      <c r="FJ234" s="198"/>
      <c r="FK234" s="198"/>
      <c r="FL234" s="198"/>
      <c r="FM234" s="198"/>
      <c r="FN234" s="198"/>
      <c r="FO234" s="198"/>
      <c r="FP234" s="198"/>
      <c r="FQ234" s="198"/>
      <c r="FR234" s="198"/>
      <c r="FS234" s="198"/>
      <c r="FT234" s="198"/>
      <c r="FU234" s="198"/>
      <c r="FV234" s="198"/>
      <c r="FW234" s="198"/>
      <c r="FX234" s="198"/>
      <c r="FY234" s="198"/>
      <c r="FZ234" s="198"/>
      <c r="GA234" s="198"/>
      <c r="GB234" s="198"/>
      <c r="GC234" s="198"/>
      <c r="GD234" s="198"/>
      <c r="GE234" s="198"/>
      <c r="GF234" s="198"/>
      <c r="GG234" s="198"/>
      <c r="GH234" s="198"/>
      <c r="GI234" s="198"/>
      <c r="GJ234" s="198"/>
      <c r="GK234" s="198"/>
      <c r="GL234" s="198"/>
      <c r="GM234" s="198"/>
      <c r="GN234" s="198"/>
      <c r="GO234" s="198"/>
      <c r="GP234" s="198"/>
      <c r="GQ234" s="198"/>
      <c r="GR234" s="198"/>
      <c r="GS234" s="198"/>
      <c r="GT234" s="198"/>
      <c r="GU234" s="198"/>
      <c r="GV234" s="198"/>
      <c r="GW234" s="198"/>
      <c r="GX234" s="198"/>
      <c r="GY234" s="198"/>
      <c r="GZ234" s="198"/>
      <c r="HA234" s="198"/>
      <c r="HB234" s="198"/>
      <c r="HC234" s="198"/>
      <c r="HD234" s="198"/>
      <c r="HE234" s="198"/>
      <c r="HF234" s="198"/>
      <c r="HG234" s="198"/>
      <c r="HH234" s="198"/>
      <c r="HI234" s="198"/>
      <c r="HJ234" s="198"/>
      <c r="HK234" s="198"/>
      <c r="HL234" s="198"/>
      <c r="HM234" s="198"/>
      <c r="HN234" s="198"/>
      <c r="HO234" s="198"/>
      <c r="HP234" s="198"/>
      <c r="HQ234" s="198"/>
      <c r="HR234" s="198"/>
      <c r="HS234" s="198"/>
      <c r="HT234" s="198"/>
      <c r="HU234" s="198"/>
      <c r="HV234" s="198"/>
      <c r="HW234" s="198"/>
      <c r="HX234" s="198"/>
      <c r="HY234" s="198"/>
      <c r="HZ234" s="198"/>
      <c r="IA234" s="198"/>
      <c r="IB234" s="198"/>
      <c r="IC234" s="198"/>
      <c r="ID234" s="198"/>
      <c r="IE234" s="198"/>
      <c r="IF234" s="198"/>
      <c r="IG234" s="198"/>
      <c r="IH234" s="198"/>
      <c r="II234" s="198"/>
      <c r="IJ234" s="198"/>
      <c r="IK234" s="198"/>
      <c r="IL234" s="198"/>
      <c r="IM234" s="198"/>
      <c r="IN234" s="198"/>
      <c r="IO234" s="198"/>
      <c r="IP234" s="198"/>
      <c r="IQ234" s="198"/>
      <c r="IR234" s="198"/>
      <c r="IS234" s="198"/>
      <c r="IT234" s="198"/>
      <c r="IU234" s="198"/>
      <c r="IV234" s="198"/>
      <c r="IW234" s="198"/>
      <c r="IX234" s="198"/>
      <c r="IY234" s="198"/>
      <c r="IZ234" s="198"/>
      <c r="JA234" s="198"/>
      <c r="JB234" s="198"/>
      <c r="JC234" s="198"/>
      <c r="JD234" s="198"/>
      <c r="JE234" s="198"/>
      <c r="JF234" s="198"/>
      <c r="JG234" s="198"/>
      <c r="JH234" s="198"/>
      <c r="JI234" s="198"/>
      <c r="JJ234" s="198"/>
      <c r="JK234" s="198"/>
      <c r="JL234" s="198"/>
      <c r="JM234" s="198"/>
      <c r="JN234" s="198"/>
      <c r="JO234" s="198"/>
      <c r="JP234" s="198"/>
      <c r="JQ234" s="198"/>
      <c r="JR234" s="198"/>
      <c r="JS234" s="198"/>
      <c r="JT234" s="198"/>
      <c r="JU234" s="198"/>
      <c r="JV234" s="198"/>
      <c r="JW234" s="198"/>
      <c r="JX234" s="198"/>
      <c r="JY234" s="198"/>
      <c r="JZ234" s="198"/>
      <c r="KA234" s="198"/>
      <c r="KB234" s="198"/>
      <c r="KC234" s="198"/>
      <c r="KD234" s="198"/>
      <c r="KE234" s="198"/>
      <c r="KF234" s="198"/>
      <c r="KG234" s="198"/>
      <c r="KH234" s="198"/>
      <c r="KI234" s="198"/>
      <c r="KJ234" s="198"/>
      <c r="KK234" s="198"/>
      <c r="KL234" s="198"/>
      <c r="KM234" s="198"/>
      <c r="KN234" s="198"/>
      <c r="KO234" s="198"/>
      <c r="KP234" s="198"/>
      <c r="KQ234" s="198"/>
      <c r="KR234" s="198"/>
      <c r="KS234" s="198"/>
      <c r="KT234" s="198"/>
      <c r="KU234" s="198"/>
      <c r="KV234" s="198"/>
      <c r="KW234" s="198"/>
      <c r="KX234" s="198"/>
      <c r="KY234" s="198"/>
      <c r="KZ234" s="198"/>
    </row>
    <row r="235" spans="2:312" x14ac:dyDescent="0.3">
      <c r="B235" s="198"/>
      <c r="C235" s="198"/>
      <c r="D235" s="198"/>
      <c r="E235" s="198"/>
      <c r="F235" s="198"/>
      <c r="G235" s="198"/>
      <c r="H235" s="198"/>
      <c r="I235" s="198"/>
      <c r="J235" s="198"/>
      <c r="K235" s="198"/>
      <c r="L235" s="198"/>
      <c r="M235" s="198"/>
      <c r="N235" s="198"/>
      <c r="O235" s="198"/>
      <c r="P235" s="198"/>
      <c r="Q235" s="202"/>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c r="CP235" s="198"/>
      <c r="CQ235" s="198"/>
      <c r="CR235" s="198"/>
      <c r="CS235" s="198"/>
      <c r="CT235" s="198"/>
      <c r="CU235" s="198"/>
      <c r="CV235" s="198"/>
      <c r="CW235" s="198"/>
      <c r="CX235" s="198"/>
      <c r="CY235" s="198"/>
      <c r="CZ235" s="198"/>
      <c r="DA235" s="198"/>
      <c r="DB235" s="198"/>
      <c r="DC235" s="198"/>
      <c r="DD235" s="198"/>
      <c r="DE235" s="198"/>
      <c r="DF235" s="198"/>
      <c r="DG235" s="198"/>
      <c r="DH235" s="198"/>
      <c r="DI235" s="198"/>
      <c r="DJ235" s="198"/>
      <c r="DK235" s="198"/>
      <c r="DL235" s="198"/>
      <c r="DM235" s="198"/>
      <c r="DN235" s="198"/>
      <c r="DO235" s="198"/>
      <c r="DP235" s="198"/>
      <c r="DQ235" s="198"/>
      <c r="DR235" s="198"/>
      <c r="DS235" s="198"/>
      <c r="DT235" s="198"/>
      <c r="DU235" s="198"/>
      <c r="DV235" s="198"/>
      <c r="DW235" s="198"/>
      <c r="DX235" s="198"/>
      <c r="DY235" s="198"/>
      <c r="DZ235" s="198"/>
      <c r="EA235" s="198"/>
      <c r="EB235" s="198"/>
      <c r="EC235" s="198"/>
      <c r="ED235" s="198"/>
      <c r="EE235" s="198"/>
      <c r="EF235" s="198"/>
      <c r="EG235" s="198"/>
      <c r="EH235" s="198"/>
      <c r="EI235" s="198"/>
      <c r="EJ235" s="198"/>
      <c r="EK235" s="198"/>
      <c r="EL235" s="198"/>
      <c r="EM235" s="198"/>
      <c r="EN235" s="198"/>
      <c r="EO235" s="198"/>
      <c r="EP235" s="198"/>
      <c r="EQ235" s="198"/>
      <c r="ER235" s="198"/>
      <c r="ES235" s="198"/>
      <c r="ET235" s="198"/>
      <c r="EU235" s="198"/>
      <c r="EV235" s="198"/>
      <c r="EW235" s="198"/>
      <c r="EX235" s="198"/>
      <c r="EY235" s="198"/>
      <c r="EZ235" s="198"/>
      <c r="FA235" s="198"/>
      <c r="FB235" s="198"/>
      <c r="FC235" s="198"/>
      <c r="FD235" s="198"/>
      <c r="FE235" s="198"/>
      <c r="FF235" s="198"/>
      <c r="FG235" s="198"/>
      <c r="FH235" s="198"/>
      <c r="FI235" s="198"/>
      <c r="FJ235" s="198"/>
      <c r="FK235" s="198"/>
      <c r="FL235" s="198"/>
      <c r="FM235" s="198"/>
      <c r="FN235" s="198"/>
      <c r="FO235" s="198"/>
      <c r="FP235" s="198"/>
      <c r="FQ235" s="198"/>
      <c r="FR235" s="198"/>
      <c r="FS235" s="198"/>
      <c r="FT235" s="198"/>
      <c r="FU235" s="198"/>
      <c r="FV235" s="198"/>
      <c r="FW235" s="198"/>
      <c r="FX235" s="198"/>
      <c r="FY235" s="198"/>
      <c r="FZ235" s="198"/>
      <c r="GA235" s="198"/>
      <c r="GB235" s="198"/>
      <c r="GC235" s="198"/>
      <c r="GD235" s="198"/>
      <c r="GE235" s="198"/>
      <c r="GF235" s="198"/>
      <c r="GG235" s="198"/>
      <c r="GH235" s="198"/>
      <c r="GI235" s="198"/>
      <c r="GJ235" s="198"/>
      <c r="GK235" s="198"/>
      <c r="GL235" s="198"/>
      <c r="GM235" s="198"/>
      <c r="GN235" s="198"/>
      <c r="GO235" s="198"/>
      <c r="GP235" s="198"/>
      <c r="GQ235" s="198"/>
      <c r="GR235" s="198"/>
      <c r="GS235" s="198"/>
      <c r="GT235" s="198"/>
      <c r="GU235" s="198"/>
      <c r="GV235" s="198"/>
      <c r="GW235" s="198"/>
      <c r="GX235" s="198"/>
      <c r="GY235" s="198"/>
      <c r="GZ235" s="198"/>
      <c r="HA235" s="198"/>
      <c r="HB235" s="198"/>
      <c r="HC235" s="198"/>
      <c r="HD235" s="198"/>
      <c r="HE235" s="198"/>
      <c r="HF235" s="198"/>
      <c r="HG235" s="198"/>
      <c r="HH235" s="198"/>
      <c r="HI235" s="198"/>
      <c r="HJ235" s="198"/>
      <c r="HK235" s="198"/>
      <c r="HL235" s="198"/>
      <c r="HM235" s="198"/>
      <c r="HN235" s="198"/>
      <c r="HO235" s="198"/>
      <c r="HP235" s="198"/>
      <c r="HQ235" s="198"/>
      <c r="HR235" s="198"/>
      <c r="HS235" s="198"/>
      <c r="HT235" s="198"/>
      <c r="HU235" s="198"/>
      <c r="HV235" s="198"/>
      <c r="HW235" s="198"/>
      <c r="HX235" s="198"/>
      <c r="HY235" s="198"/>
      <c r="HZ235" s="198"/>
      <c r="IA235" s="198"/>
      <c r="IB235" s="198"/>
      <c r="IC235" s="198"/>
      <c r="ID235" s="198"/>
      <c r="IE235" s="198"/>
      <c r="IF235" s="198"/>
      <c r="IG235" s="198"/>
      <c r="IH235" s="198"/>
      <c r="II235" s="198"/>
      <c r="IJ235" s="198"/>
      <c r="IK235" s="198"/>
      <c r="IL235" s="198"/>
      <c r="IM235" s="198"/>
      <c r="IN235" s="198"/>
      <c r="IO235" s="198"/>
      <c r="IP235" s="198"/>
      <c r="IQ235" s="198"/>
      <c r="IR235" s="198"/>
      <c r="IS235" s="198"/>
      <c r="IT235" s="198"/>
      <c r="IU235" s="198"/>
      <c r="IV235" s="198"/>
      <c r="IW235" s="198"/>
      <c r="IX235" s="198"/>
      <c r="IY235" s="198"/>
      <c r="IZ235" s="198"/>
      <c r="JA235" s="198"/>
      <c r="JB235" s="198"/>
      <c r="JC235" s="198"/>
      <c r="JD235" s="198"/>
      <c r="JE235" s="198"/>
      <c r="JF235" s="198"/>
      <c r="JG235" s="198"/>
      <c r="JH235" s="198"/>
      <c r="JI235" s="198"/>
      <c r="JJ235" s="198"/>
      <c r="JK235" s="198"/>
      <c r="JL235" s="198"/>
      <c r="JM235" s="198"/>
      <c r="JN235" s="198"/>
      <c r="JO235" s="198"/>
      <c r="JP235" s="198"/>
      <c r="JQ235" s="198"/>
      <c r="JR235" s="198"/>
      <c r="JS235" s="198"/>
      <c r="JT235" s="198"/>
      <c r="JU235" s="198"/>
      <c r="JV235" s="198"/>
      <c r="JW235" s="198"/>
      <c r="JX235" s="198"/>
      <c r="JY235" s="198"/>
      <c r="JZ235" s="198"/>
      <c r="KA235" s="198"/>
      <c r="KB235" s="198"/>
      <c r="KC235" s="198"/>
      <c r="KD235" s="198"/>
      <c r="KE235" s="198"/>
      <c r="KF235" s="198"/>
      <c r="KG235" s="198"/>
      <c r="KH235" s="198"/>
      <c r="KI235" s="198"/>
      <c r="KJ235" s="198"/>
      <c r="KK235" s="198"/>
      <c r="KL235" s="198"/>
      <c r="KM235" s="198"/>
      <c r="KN235" s="198"/>
      <c r="KO235" s="198"/>
      <c r="KP235" s="198"/>
      <c r="KQ235" s="198"/>
      <c r="KR235" s="198"/>
      <c r="KS235" s="198"/>
      <c r="KT235" s="198"/>
      <c r="KU235" s="198"/>
      <c r="KV235" s="198"/>
      <c r="KW235" s="198"/>
      <c r="KX235" s="198"/>
      <c r="KY235" s="198"/>
      <c r="KZ235" s="198"/>
    </row>
    <row r="236" spans="2:312" x14ac:dyDescent="0.3">
      <c r="B236" s="198"/>
      <c r="C236" s="198"/>
      <c r="D236" s="198"/>
      <c r="E236" s="198"/>
      <c r="F236" s="198"/>
      <c r="G236" s="198"/>
      <c r="H236" s="198"/>
      <c r="I236" s="198"/>
      <c r="J236" s="198"/>
      <c r="K236" s="198"/>
      <c r="L236" s="198"/>
      <c r="M236" s="198"/>
      <c r="N236" s="198"/>
      <c r="O236" s="198"/>
      <c r="P236" s="198"/>
      <c r="Q236" s="202"/>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c r="CP236" s="198"/>
      <c r="CQ236" s="198"/>
      <c r="CR236" s="198"/>
      <c r="CS236" s="198"/>
      <c r="CT236" s="198"/>
      <c r="CU236" s="198"/>
      <c r="CV236" s="198"/>
      <c r="CW236" s="198"/>
      <c r="CX236" s="198"/>
      <c r="CY236" s="198"/>
      <c r="CZ236" s="198"/>
      <c r="DA236" s="198"/>
      <c r="DB236" s="198"/>
      <c r="DC236" s="198"/>
      <c r="DD236" s="198"/>
      <c r="DE236" s="198"/>
      <c r="DF236" s="198"/>
      <c r="DG236" s="198"/>
      <c r="DH236" s="198"/>
      <c r="DI236" s="198"/>
      <c r="DJ236" s="198"/>
      <c r="DK236" s="198"/>
      <c r="DL236" s="198"/>
      <c r="DM236" s="198"/>
      <c r="DN236" s="198"/>
      <c r="DO236" s="198"/>
      <c r="DP236" s="198"/>
      <c r="DQ236" s="198"/>
      <c r="DR236" s="198"/>
      <c r="DS236" s="198"/>
      <c r="DT236" s="198"/>
      <c r="DU236" s="198"/>
      <c r="DV236" s="198"/>
      <c r="DW236" s="198"/>
      <c r="DX236" s="198"/>
      <c r="DY236" s="198"/>
      <c r="DZ236" s="198"/>
      <c r="EA236" s="198"/>
      <c r="EB236" s="198"/>
      <c r="EC236" s="198"/>
      <c r="ED236" s="198"/>
      <c r="EE236" s="198"/>
      <c r="EF236" s="198"/>
      <c r="EG236" s="198"/>
      <c r="EH236" s="198"/>
      <c r="EI236" s="198"/>
      <c r="EJ236" s="198"/>
      <c r="EK236" s="198"/>
      <c r="EL236" s="198"/>
      <c r="EM236" s="198"/>
      <c r="EN236" s="198"/>
      <c r="EO236" s="198"/>
      <c r="EP236" s="198"/>
      <c r="EQ236" s="198"/>
      <c r="ER236" s="198"/>
      <c r="ES236" s="198"/>
      <c r="ET236" s="198"/>
      <c r="EU236" s="198"/>
      <c r="EV236" s="198"/>
      <c r="EW236" s="198"/>
      <c r="EX236" s="198"/>
      <c r="EY236" s="198"/>
      <c r="EZ236" s="198"/>
      <c r="FA236" s="198"/>
      <c r="FB236" s="198"/>
      <c r="FC236" s="198"/>
      <c r="FD236" s="198"/>
      <c r="FE236" s="198"/>
      <c r="FF236" s="198"/>
      <c r="FG236" s="198"/>
      <c r="FH236" s="198"/>
      <c r="FI236" s="198"/>
      <c r="FJ236" s="198"/>
      <c r="FK236" s="198"/>
      <c r="FL236" s="198"/>
      <c r="FM236" s="198"/>
      <c r="FN236" s="198"/>
      <c r="FO236" s="198"/>
      <c r="FP236" s="198"/>
      <c r="FQ236" s="198"/>
      <c r="FR236" s="198"/>
      <c r="FS236" s="198"/>
      <c r="FT236" s="198"/>
      <c r="FU236" s="198"/>
      <c r="FV236" s="198"/>
      <c r="FW236" s="198"/>
      <c r="FX236" s="198"/>
      <c r="FY236" s="198"/>
      <c r="FZ236" s="198"/>
      <c r="GA236" s="198"/>
      <c r="GB236" s="198"/>
      <c r="GC236" s="198"/>
      <c r="GD236" s="198"/>
      <c r="GE236" s="198"/>
      <c r="GF236" s="198"/>
      <c r="GG236" s="198"/>
      <c r="GH236" s="198"/>
      <c r="GI236" s="198"/>
      <c r="GJ236" s="198"/>
      <c r="GK236" s="198"/>
      <c r="GL236" s="198"/>
      <c r="GM236" s="198"/>
      <c r="GN236" s="198"/>
      <c r="GO236" s="198"/>
      <c r="GP236" s="198"/>
      <c r="GQ236" s="198"/>
      <c r="GR236" s="198"/>
      <c r="GS236" s="198"/>
      <c r="GT236" s="198"/>
      <c r="GU236" s="198"/>
      <c r="GV236" s="198"/>
      <c r="GW236" s="198"/>
      <c r="GX236" s="198"/>
      <c r="GY236" s="198"/>
      <c r="GZ236" s="198"/>
      <c r="HA236" s="198"/>
      <c r="HB236" s="198"/>
      <c r="HC236" s="198"/>
      <c r="HD236" s="198"/>
      <c r="HE236" s="198"/>
      <c r="HF236" s="198"/>
      <c r="HG236" s="198"/>
      <c r="HH236" s="198"/>
      <c r="HI236" s="198"/>
      <c r="HJ236" s="198"/>
      <c r="HK236" s="198"/>
      <c r="HL236" s="198"/>
      <c r="HM236" s="198"/>
      <c r="HN236" s="198"/>
      <c r="HO236" s="198"/>
      <c r="HP236" s="198"/>
      <c r="HQ236" s="198"/>
      <c r="HR236" s="198"/>
      <c r="HS236" s="198"/>
      <c r="HT236" s="198"/>
      <c r="HU236" s="198"/>
      <c r="HV236" s="198"/>
      <c r="HW236" s="198"/>
      <c r="HX236" s="198"/>
      <c r="HY236" s="198"/>
      <c r="HZ236" s="198"/>
      <c r="IA236" s="198"/>
      <c r="IB236" s="198"/>
      <c r="IC236" s="198"/>
      <c r="ID236" s="198"/>
      <c r="IE236" s="198"/>
      <c r="IF236" s="198"/>
      <c r="IG236" s="198"/>
      <c r="IH236" s="198"/>
      <c r="II236" s="198"/>
      <c r="IJ236" s="198"/>
      <c r="IK236" s="198"/>
      <c r="IL236" s="198"/>
      <c r="IM236" s="198"/>
      <c r="IN236" s="198"/>
      <c r="IO236" s="198"/>
      <c r="IP236" s="198"/>
      <c r="IQ236" s="198"/>
      <c r="IR236" s="198"/>
      <c r="IS236" s="198"/>
      <c r="IT236" s="198"/>
      <c r="IU236" s="198"/>
      <c r="IV236" s="198"/>
      <c r="IW236" s="198"/>
      <c r="IX236" s="198"/>
      <c r="IY236" s="198"/>
      <c r="IZ236" s="198"/>
      <c r="JA236" s="198"/>
      <c r="JB236" s="198"/>
      <c r="JC236" s="198"/>
      <c r="JD236" s="198"/>
      <c r="JE236" s="198"/>
      <c r="JF236" s="198"/>
      <c r="JG236" s="198"/>
      <c r="JH236" s="198"/>
      <c r="JI236" s="198"/>
      <c r="JJ236" s="198"/>
      <c r="JK236" s="198"/>
      <c r="JL236" s="198"/>
      <c r="JM236" s="198"/>
      <c r="JN236" s="198"/>
      <c r="JO236" s="198"/>
      <c r="JP236" s="198"/>
      <c r="JQ236" s="198"/>
      <c r="JR236" s="198"/>
      <c r="JS236" s="198"/>
      <c r="JT236" s="198"/>
      <c r="JU236" s="198"/>
      <c r="JV236" s="198"/>
      <c r="JW236" s="198"/>
      <c r="JX236" s="198"/>
      <c r="JY236" s="198"/>
      <c r="JZ236" s="198"/>
      <c r="KA236" s="198"/>
      <c r="KB236" s="198"/>
      <c r="KC236" s="198"/>
      <c r="KD236" s="198"/>
      <c r="KE236" s="198"/>
      <c r="KF236" s="198"/>
      <c r="KG236" s="198"/>
      <c r="KH236" s="198"/>
      <c r="KI236" s="198"/>
      <c r="KJ236" s="198"/>
      <c r="KK236" s="198"/>
      <c r="KL236" s="198"/>
      <c r="KM236" s="198"/>
      <c r="KN236" s="198"/>
      <c r="KO236" s="198"/>
      <c r="KP236" s="198"/>
      <c r="KQ236" s="198"/>
      <c r="KR236" s="198"/>
      <c r="KS236" s="198"/>
      <c r="KT236" s="198"/>
      <c r="KU236" s="198"/>
      <c r="KV236" s="198"/>
      <c r="KW236" s="198"/>
      <c r="KX236" s="198"/>
      <c r="KY236" s="198"/>
      <c r="KZ236" s="198"/>
    </row>
    <row r="237" spans="2:312" x14ac:dyDescent="0.3">
      <c r="B237" s="198"/>
      <c r="C237" s="198"/>
      <c r="D237" s="198"/>
      <c r="E237" s="198"/>
      <c r="F237" s="198"/>
      <c r="G237" s="198"/>
      <c r="H237" s="198"/>
      <c r="I237" s="198"/>
      <c r="J237" s="198"/>
      <c r="K237" s="198"/>
      <c r="L237" s="198"/>
      <c r="M237" s="198"/>
      <c r="N237" s="198"/>
      <c r="O237" s="198"/>
      <c r="P237" s="198"/>
      <c r="Q237" s="202"/>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c r="CP237" s="198"/>
      <c r="CQ237" s="198"/>
      <c r="CR237" s="198"/>
      <c r="CS237" s="198"/>
      <c r="CT237" s="198"/>
      <c r="CU237" s="198"/>
      <c r="CV237" s="198"/>
      <c r="CW237" s="198"/>
      <c r="CX237" s="198"/>
      <c r="CY237" s="198"/>
      <c r="CZ237" s="198"/>
      <c r="DA237" s="198"/>
      <c r="DB237" s="198"/>
      <c r="DC237" s="198"/>
      <c r="DD237" s="198"/>
      <c r="DE237" s="198"/>
      <c r="DF237" s="198"/>
      <c r="DG237" s="198"/>
      <c r="DH237" s="198"/>
      <c r="DI237" s="198"/>
      <c r="DJ237" s="198"/>
      <c r="DK237" s="198"/>
      <c r="DL237" s="198"/>
      <c r="DM237" s="198"/>
      <c r="DN237" s="198"/>
      <c r="DO237" s="198"/>
      <c r="DP237" s="198"/>
      <c r="DQ237" s="198"/>
      <c r="DR237" s="198"/>
      <c r="DS237" s="198"/>
      <c r="DT237" s="198"/>
      <c r="DU237" s="198"/>
      <c r="DV237" s="198"/>
      <c r="DW237" s="198"/>
      <c r="DX237" s="198"/>
      <c r="DY237" s="198"/>
      <c r="DZ237" s="198"/>
      <c r="EA237" s="198"/>
      <c r="EB237" s="198"/>
      <c r="EC237" s="198"/>
      <c r="ED237" s="198"/>
      <c r="EE237" s="198"/>
      <c r="EF237" s="198"/>
      <c r="EG237" s="198"/>
      <c r="EH237" s="198"/>
      <c r="EI237" s="198"/>
      <c r="EJ237" s="198"/>
      <c r="EK237" s="198"/>
      <c r="EL237" s="198"/>
      <c r="EM237" s="198"/>
      <c r="EN237" s="198"/>
      <c r="EO237" s="198"/>
      <c r="EP237" s="198"/>
      <c r="EQ237" s="198"/>
      <c r="ER237" s="198"/>
      <c r="ES237" s="198"/>
      <c r="ET237" s="198"/>
      <c r="EU237" s="198"/>
      <c r="EV237" s="198"/>
      <c r="EW237" s="198"/>
      <c r="EX237" s="198"/>
      <c r="EY237" s="198"/>
      <c r="EZ237" s="198"/>
      <c r="FA237" s="198"/>
      <c r="FB237" s="198"/>
      <c r="FC237" s="198"/>
      <c r="FD237" s="198"/>
      <c r="FE237" s="198"/>
      <c r="FF237" s="198"/>
      <c r="FG237" s="198"/>
      <c r="FH237" s="198"/>
      <c r="FI237" s="198"/>
      <c r="FJ237" s="198"/>
      <c r="FK237" s="198"/>
      <c r="FL237" s="198"/>
      <c r="FM237" s="198"/>
      <c r="FN237" s="198"/>
      <c r="FO237" s="198"/>
      <c r="FP237" s="198"/>
      <c r="FQ237" s="198"/>
      <c r="FR237" s="198"/>
      <c r="FS237" s="198"/>
      <c r="FT237" s="198"/>
      <c r="FU237" s="198"/>
      <c r="FV237" s="198"/>
      <c r="FW237" s="198"/>
      <c r="FX237" s="198"/>
      <c r="FY237" s="198"/>
      <c r="FZ237" s="198"/>
      <c r="GA237" s="198"/>
      <c r="GB237" s="198"/>
      <c r="GC237" s="198"/>
      <c r="GD237" s="198"/>
      <c r="GE237" s="198"/>
      <c r="GF237" s="198"/>
      <c r="GG237" s="198"/>
      <c r="GH237" s="198"/>
      <c r="GI237" s="198"/>
      <c r="GJ237" s="198"/>
      <c r="GK237" s="198"/>
      <c r="GL237" s="198"/>
      <c r="GM237" s="198"/>
      <c r="GN237" s="198"/>
      <c r="GO237" s="198"/>
      <c r="GP237" s="198"/>
      <c r="GQ237" s="198"/>
      <c r="GR237" s="198"/>
      <c r="GS237" s="198"/>
      <c r="GT237" s="198"/>
      <c r="GU237" s="198"/>
      <c r="GV237" s="198"/>
      <c r="GW237" s="198"/>
      <c r="GX237" s="198"/>
      <c r="GY237" s="198"/>
      <c r="GZ237" s="198"/>
      <c r="HA237" s="198"/>
      <c r="HB237" s="198"/>
      <c r="HC237" s="198"/>
      <c r="HD237" s="198"/>
      <c r="HE237" s="198"/>
      <c r="HF237" s="198"/>
      <c r="HG237" s="198"/>
      <c r="HH237" s="198"/>
      <c r="HI237" s="198"/>
      <c r="HJ237" s="198"/>
      <c r="HK237" s="198"/>
      <c r="HL237" s="198"/>
      <c r="HM237" s="198"/>
      <c r="HN237" s="198"/>
      <c r="HO237" s="198"/>
      <c r="HP237" s="198"/>
      <c r="HQ237" s="198"/>
      <c r="HR237" s="198"/>
      <c r="HS237" s="198"/>
      <c r="HT237" s="198"/>
      <c r="HU237" s="198"/>
      <c r="HV237" s="198"/>
      <c r="HW237" s="198"/>
      <c r="HX237" s="198"/>
      <c r="HY237" s="198"/>
      <c r="HZ237" s="198"/>
      <c r="IA237" s="198"/>
      <c r="IB237" s="198"/>
      <c r="IC237" s="198"/>
      <c r="ID237" s="198"/>
      <c r="IE237" s="198"/>
      <c r="IF237" s="198"/>
      <c r="IG237" s="198"/>
      <c r="IH237" s="198"/>
      <c r="II237" s="198"/>
      <c r="IJ237" s="198"/>
      <c r="IK237" s="198"/>
      <c r="IL237" s="198"/>
      <c r="IM237" s="198"/>
      <c r="IN237" s="198"/>
      <c r="IO237" s="198"/>
      <c r="IP237" s="198"/>
      <c r="IQ237" s="198"/>
      <c r="IR237" s="198"/>
      <c r="IS237" s="198"/>
      <c r="IT237" s="198"/>
      <c r="IU237" s="198"/>
      <c r="IV237" s="198"/>
      <c r="IW237" s="198"/>
      <c r="IX237" s="198"/>
      <c r="IY237" s="198"/>
      <c r="IZ237" s="198"/>
      <c r="JA237" s="198"/>
      <c r="JB237" s="198"/>
      <c r="JC237" s="198"/>
      <c r="JD237" s="198"/>
      <c r="JE237" s="198"/>
      <c r="JF237" s="198"/>
      <c r="JG237" s="198"/>
      <c r="JH237" s="198"/>
      <c r="JI237" s="198"/>
      <c r="JJ237" s="198"/>
      <c r="JK237" s="198"/>
      <c r="JL237" s="198"/>
      <c r="JM237" s="198"/>
      <c r="JN237" s="198"/>
      <c r="JO237" s="198"/>
      <c r="JP237" s="198"/>
      <c r="JQ237" s="198"/>
      <c r="JR237" s="198"/>
      <c r="JS237" s="198"/>
      <c r="JT237" s="198"/>
      <c r="JU237" s="198"/>
      <c r="JV237" s="198"/>
      <c r="JW237" s="198"/>
      <c r="JX237" s="198"/>
      <c r="JY237" s="198"/>
      <c r="JZ237" s="198"/>
      <c r="KA237" s="198"/>
      <c r="KB237" s="198"/>
      <c r="KC237" s="198"/>
      <c r="KD237" s="198"/>
      <c r="KE237" s="198"/>
      <c r="KF237" s="198"/>
      <c r="KG237" s="198"/>
      <c r="KH237" s="198"/>
      <c r="KI237" s="198"/>
      <c r="KJ237" s="198"/>
      <c r="KK237" s="198"/>
      <c r="KL237" s="198"/>
      <c r="KM237" s="198"/>
      <c r="KN237" s="198"/>
      <c r="KO237" s="198"/>
      <c r="KP237" s="198"/>
      <c r="KQ237" s="198"/>
      <c r="KR237" s="198"/>
      <c r="KS237" s="198"/>
      <c r="KT237" s="198"/>
      <c r="KU237" s="198"/>
      <c r="KV237" s="198"/>
      <c r="KW237" s="198"/>
      <c r="KX237" s="198"/>
      <c r="KY237" s="198"/>
      <c r="KZ237" s="198"/>
    </row>
    <row r="238" spans="2:312" x14ac:dyDescent="0.3">
      <c r="B238" s="198"/>
      <c r="C238" s="198"/>
      <c r="D238" s="198"/>
      <c r="E238" s="198"/>
      <c r="F238" s="198"/>
      <c r="G238" s="198"/>
      <c r="H238" s="198"/>
      <c r="I238" s="198"/>
      <c r="J238" s="198"/>
      <c r="K238" s="198"/>
      <c r="L238" s="198"/>
      <c r="M238" s="198"/>
      <c r="N238" s="198"/>
      <c r="O238" s="198"/>
      <c r="P238" s="198"/>
      <c r="Q238" s="202"/>
      <c r="R238" s="198"/>
      <c r="S238" s="198"/>
      <c r="T238" s="198"/>
      <c r="U238" s="198"/>
      <c r="V238" s="198"/>
      <c r="W238" s="198"/>
      <c r="X238" s="198"/>
      <c r="Y238" s="198"/>
      <c r="Z238" s="198"/>
      <c r="AA238" s="198"/>
      <c r="AB238" s="198"/>
      <c r="AC238" s="198"/>
      <c r="AD238" s="198"/>
      <c r="AE238" s="198"/>
      <c r="AF238" s="198"/>
      <c r="AG238" s="198"/>
      <c r="AH238" s="198"/>
      <c r="AI238" s="198"/>
      <c r="AJ238" s="198"/>
      <c r="AK238" s="198"/>
      <c r="AL238" s="198"/>
      <c r="AM238" s="198"/>
      <c r="AN238" s="198"/>
      <c r="AO238" s="198"/>
      <c r="AP238" s="198"/>
      <c r="AQ238" s="198"/>
      <c r="AR238" s="198"/>
      <c r="AS238" s="198"/>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c r="CP238" s="198"/>
      <c r="CQ238" s="198"/>
      <c r="CR238" s="198"/>
      <c r="CS238" s="198"/>
      <c r="CT238" s="198"/>
      <c r="CU238" s="198"/>
      <c r="CV238" s="198"/>
      <c r="CW238" s="198"/>
      <c r="CX238" s="198"/>
      <c r="CY238" s="198"/>
      <c r="CZ238" s="198"/>
      <c r="DA238" s="198"/>
      <c r="DB238" s="198"/>
      <c r="DC238" s="198"/>
      <c r="DD238" s="198"/>
      <c r="DE238" s="198"/>
      <c r="DF238" s="198"/>
      <c r="DG238" s="198"/>
      <c r="DH238" s="198"/>
      <c r="DI238" s="198"/>
      <c r="DJ238" s="198"/>
      <c r="DK238" s="198"/>
      <c r="DL238" s="198"/>
      <c r="DM238" s="198"/>
      <c r="DN238" s="198"/>
      <c r="DO238" s="198"/>
      <c r="DP238" s="198"/>
      <c r="DQ238" s="198"/>
      <c r="DR238" s="198"/>
      <c r="DS238" s="198"/>
      <c r="DT238" s="198"/>
      <c r="DU238" s="198"/>
      <c r="DV238" s="198"/>
      <c r="DW238" s="198"/>
      <c r="DX238" s="198"/>
      <c r="DY238" s="198"/>
      <c r="DZ238" s="198"/>
      <c r="EA238" s="198"/>
      <c r="EB238" s="198"/>
      <c r="EC238" s="198"/>
      <c r="ED238" s="198"/>
      <c r="EE238" s="198"/>
      <c r="EF238" s="198"/>
      <c r="EG238" s="198"/>
      <c r="EH238" s="198"/>
      <c r="EI238" s="198"/>
      <c r="EJ238" s="198"/>
      <c r="EK238" s="198"/>
      <c r="EL238" s="198"/>
      <c r="EM238" s="198"/>
      <c r="EN238" s="198"/>
      <c r="EO238" s="198"/>
      <c r="EP238" s="198"/>
      <c r="EQ238" s="198"/>
      <c r="ER238" s="198"/>
      <c r="ES238" s="198"/>
      <c r="ET238" s="198"/>
      <c r="EU238" s="198"/>
      <c r="EV238" s="198"/>
      <c r="EW238" s="198"/>
      <c r="EX238" s="198"/>
      <c r="EY238" s="198"/>
      <c r="EZ238" s="198"/>
      <c r="FA238" s="198"/>
      <c r="FB238" s="198"/>
      <c r="FC238" s="198"/>
      <c r="FD238" s="198"/>
      <c r="FE238" s="198"/>
      <c r="FF238" s="198"/>
      <c r="FG238" s="198"/>
      <c r="FH238" s="198"/>
      <c r="FI238" s="198"/>
      <c r="FJ238" s="198"/>
      <c r="FK238" s="198"/>
      <c r="FL238" s="198"/>
      <c r="FM238" s="198"/>
      <c r="FN238" s="198"/>
      <c r="FO238" s="198"/>
      <c r="FP238" s="198"/>
      <c r="FQ238" s="198"/>
      <c r="FR238" s="198"/>
      <c r="FS238" s="198"/>
      <c r="FT238" s="198"/>
      <c r="FU238" s="198"/>
      <c r="FV238" s="198"/>
      <c r="FW238" s="198"/>
      <c r="FX238" s="198"/>
      <c r="FY238" s="198"/>
      <c r="FZ238" s="198"/>
      <c r="GA238" s="198"/>
      <c r="GB238" s="198"/>
      <c r="GC238" s="198"/>
      <c r="GD238" s="198"/>
      <c r="GE238" s="198"/>
      <c r="GF238" s="198"/>
      <c r="GG238" s="198"/>
      <c r="GH238" s="198"/>
      <c r="GI238" s="198"/>
      <c r="GJ238" s="198"/>
      <c r="GK238" s="198"/>
      <c r="GL238" s="198"/>
      <c r="GM238" s="198"/>
      <c r="GN238" s="198"/>
      <c r="GO238" s="198"/>
      <c r="GP238" s="198"/>
      <c r="GQ238" s="198"/>
      <c r="GR238" s="198"/>
      <c r="GS238" s="198"/>
      <c r="GT238" s="198"/>
      <c r="GU238" s="198"/>
      <c r="GV238" s="198"/>
      <c r="GW238" s="198"/>
      <c r="GX238" s="198"/>
      <c r="GY238" s="198"/>
      <c r="GZ238" s="198"/>
      <c r="HA238" s="198"/>
      <c r="HB238" s="198"/>
      <c r="HC238" s="198"/>
      <c r="HD238" s="198"/>
      <c r="HE238" s="198"/>
      <c r="HF238" s="198"/>
      <c r="HG238" s="198"/>
      <c r="HH238" s="198"/>
      <c r="HI238" s="198"/>
      <c r="HJ238" s="198"/>
      <c r="HK238" s="198"/>
      <c r="HL238" s="198"/>
      <c r="HM238" s="198"/>
      <c r="HN238" s="198"/>
      <c r="HO238" s="198"/>
      <c r="HP238" s="198"/>
      <c r="HQ238" s="198"/>
      <c r="HR238" s="198"/>
      <c r="HS238" s="198"/>
      <c r="HT238" s="198"/>
      <c r="HU238" s="198"/>
      <c r="HV238" s="198"/>
      <c r="HW238" s="198"/>
      <c r="HX238" s="198"/>
      <c r="HY238" s="198"/>
      <c r="HZ238" s="198"/>
      <c r="IA238" s="198"/>
      <c r="IB238" s="198"/>
      <c r="IC238" s="198"/>
      <c r="ID238" s="198"/>
      <c r="IE238" s="198"/>
      <c r="IF238" s="198"/>
      <c r="IG238" s="198"/>
      <c r="IH238" s="198"/>
      <c r="II238" s="198"/>
      <c r="IJ238" s="198"/>
      <c r="IK238" s="198"/>
      <c r="IL238" s="198"/>
      <c r="IM238" s="198"/>
      <c r="IN238" s="198"/>
      <c r="IO238" s="198"/>
      <c r="IP238" s="198"/>
      <c r="IQ238" s="198"/>
      <c r="IR238" s="198"/>
      <c r="IS238" s="198"/>
      <c r="IT238" s="198"/>
      <c r="IU238" s="198"/>
      <c r="IV238" s="198"/>
      <c r="IW238" s="198"/>
      <c r="IX238" s="198"/>
      <c r="IY238" s="198"/>
      <c r="IZ238" s="198"/>
      <c r="JA238" s="198"/>
      <c r="JB238" s="198"/>
      <c r="JC238" s="198"/>
      <c r="JD238" s="198"/>
      <c r="JE238" s="198"/>
      <c r="JF238" s="198"/>
      <c r="JG238" s="198"/>
      <c r="JH238" s="198"/>
      <c r="JI238" s="198"/>
      <c r="JJ238" s="198"/>
      <c r="JK238" s="198"/>
      <c r="JL238" s="198"/>
      <c r="JM238" s="198"/>
      <c r="JN238" s="198"/>
      <c r="JO238" s="198"/>
      <c r="JP238" s="198"/>
      <c r="JQ238" s="198"/>
      <c r="JR238" s="198"/>
      <c r="JS238" s="198"/>
      <c r="JT238" s="198"/>
      <c r="JU238" s="198"/>
      <c r="JV238" s="198"/>
      <c r="JW238" s="198"/>
      <c r="JX238" s="198"/>
      <c r="JY238" s="198"/>
      <c r="JZ238" s="198"/>
      <c r="KA238" s="198"/>
      <c r="KB238" s="198"/>
      <c r="KC238" s="198"/>
      <c r="KD238" s="198"/>
      <c r="KE238" s="198"/>
      <c r="KF238" s="198"/>
      <c r="KG238" s="198"/>
      <c r="KH238" s="198"/>
      <c r="KI238" s="198"/>
      <c r="KJ238" s="198"/>
      <c r="KK238" s="198"/>
      <c r="KL238" s="198"/>
      <c r="KM238" s="198"/>
      <c r="KN238" s="198"/>
      <c r="KO238" s="198"/>
      <c r="KP238" s="198"/>
      <c r="KQ238" s="198"/>
      <c r="KR238" s="198"/>
      <c r="KS238" s="198"/>
      <c r="KT238" s="198"/>
      <c r="KU238" s="198"/>
      <c r="KV238" s="198"/>
      <c r="KW238" s="198"/>
      <c r="KX238" s="198"/>
      <c r="KY238" s="198"/>
      <c r="KZ238" s="198"/>
    </row>
    <row r="239" spans="2:312" x14ac:dyDescent="0.3">
      <c r="B239" s="198"/>
      <c r="C239" s="198"/>
      <c r="D239" s="198"/>
      <c r="E239" s="198"/>
      <c r="F239" s="198"/>
      <c r="G239" s="198"/>
      <c r="H239" s="198"/>
      <c r="I239" s="198"/>
      <c r="J239" s="198"/>
      <c r="K239" s="198"/>
      <c r="L239" s="198"/>
      <c r="M239" s="198"/>
      <c r="N239" s="198"/>
      <c r="O239" s="198"/>
      <c r="P239" s="198"/>
      <c r="Q239" s="202"/>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c r="CO239" s="198"/>
      <c r="CP239" s="198"/>
      <c r="CQ239" s="198"/>
      <c r="CR239" s="198"/>
      <c r="CS239" s="198"/>
      <c r="CT239" s="198"/>
      <c r="CU239" s="198"/>
      <c r="CV239" s="198"/>
      <c r="CW239" s="198"/>
      <c r="CX239" s="198"/>
      <c r="CY239" s="198"/>
      <c r="CZ239" s="198"/>
      <c r="DA239" s="198"/>
      <c r="DB239" s="198"/>
      <c r="DC239" s="198"/>
      <c r="DD239" s="198"/>
      <c r="DE239" s="198"/>
      <c r="DF239" s="198"/>
      <c r="DG239" s="198"/>
      <c r="DH239" s="198"/>
      <c r="DI239" s="198"/>
      <c r="DJ239" s="198"/>
      <c r="DK239" s="198"/>
      <c r="DL239" s="198"/>
      <c r="DM239" s="198"/>
      <c r="DN239" s="198"/>
      <c r="DO239" s="198"/>
      <c r="DP239" s="198"/>
      <c r="DQ239" s="198"/>
      <c r="DR239" s="198"/>
      <c r="DS239" s="198"/>
      <c r="DT239" s="198"/>
      <c r="DU239" s="198"/>
      <c r="DV239" s="198"/>
      <c r="DW239" s="198"/>
      <c r="DX239" s="198"/>
      <c r="DY239" s="198"/>
      <c r="DZ239" s="198"/>
      <c r="EA239" s="198"/>
      <c r="EB239" s="198"/>
      <c r="EC239" s="198"/>
      <c r="ED239" s="198"/>
      <c r="EE239" s="198"/>
      <c r="EF239" s="198"/>
      <c r="EG239" s="198"/>
      <c r="EH239" s="198"/>
      <c r="EI239" s="198"/>
      <c r="EJ239" s="198"/>
      <c r="EK239" s="198"/>
      <c r="EL239" s="198"/>
      <c r="EM239" s="198"/>
      <c r="EN239" s="198"/>
      <c r="EO239" s="198"/>
      <c r="EP239" s="198"/>
      <c r="EQ239" s="198"/>
      <c r="ER239" s="198"/>
      <c r="ES239" s="198"/>
      <c r="ET239" s="198"/>
      <c r="EU239" s="198"/>
      <c r="EV239" s="198"/>
      <c r="EW239" s="198"/>
      <c r="EX239" s="198"/>
      <c r="EY239" s="198"/>
      <c r="EZ239" s="198"/>
      <c r="FA239" s="198"/>
      <c r="FB239" s="198"/>
      <c r="FC239" s="198"/>
      <c r="FD239" s="198"/>
      <c r="FE239" s="198"/>
      <c r="FF239" s="198"/>
      <c r="FG239" s="198"/>
      <c r="FH239" s="198"/>
      <c r="FI239" s="198"/>
      <c r="FJ239" s="198"/>
      <c r="FK239" s="198"/>
      <c r="FL239" s="198"/>
      <c r="FM239" s="198"/>
      <c r="FN239" s="198"/>
      <c r="FO239" s="198"/>
      <c r="FP239" s="198"/>
      <c r="FQ239" s="198"/>
      <c r="FR239" s="198"/>
      <c r="FS239" s="198"/>
      <c r="FT239" s="198"/>
      <c r="FU239" s="198"/>
      <c r="FV239" s="198"/>
      <c r="FW239" s="198"/>
      <c r="FX239" s="198"/>
      <c r="FY239" s="198"/>
      <c r="FZ239" s="198"/>
      <c r="GA239" s="198"/>
      <c r="GB239" s="198"/>
      <c r="GC239" s="198"/>
      <c r="GD239" s="198"/>
      <c r="GE239" s="198"/>
      <c r="GF239" s="198"/>
      <c r="GG239" s="198"/>
      <c r="GH239" s="198"/>
      <c r="GI239" s="198"/>
      <c r="GJ239" s="198"/>
      <c r="GK239" s="198"/>
      <c r="GL239" s="198"/>
      <c r="GM239" s="198"/>
      <c r="GN239" s="198"/>
      <c r="GO239" s="198"/>
      <c r="GP239" s="198"/>
      <c r="GQ239" s="198"/>
      <c r="GR239" s="198"/>
      <c r="GS239" s="198"/>
      <c r="GT239" s="198"/>
      <c r="GU239" s="198"/>
      <c r="GV239" s="198"/>
      <c r="GW239" s="198"/>
      <c r="GX239" s="198"/>
      <c r="GY239" s="198"/>
      <c r="GZ239" s="198"/>
      <c r="HA239" s="198"/>
      <c r="HB239" s="198"/>
      <c r="HC239" s="198"/>
      <c r="HD239" s="198"/>
      <c r="HE239" s="198"/>
      <c r="HF239" s="198"/>
      <c r="HG239" s="198"/>
      <c r="HH239" s="198"/>
      <c r="HI239" s="198"/>
      <c r="HJ239" s="198"/>
      <c r="HK239" s="198"/>
      <c r="HL239" s="198"/>
      <c r="HM239" s="198"/>
      <c r="HN239" s="198"/>
      <c r="HO239" s="198"/>
      <c r="HP239" s="198"/>
      <c r="HQ239" s="198"/>
      <c r="HR239" s="198"/>
      <c r="HS239" s="198"/>
      <c r="HT239" s="198"/>
      <c r="HU239" s="198"/>
      <c r="HV239" s="198"/>
      <c r="HW239" s="198"/>
      <c r="HX239" s="198"/>
      <c r="HY239" s="198"/>
      <c r="HZ239" s="198"/>
      <c r="IA239" s="198"/>
      <c r="IB239" s="198"/>
      <c r="IC239" s="198"/>
      <c r="ID239" s="198"/>
      <c r="IE239" s="198"/>
      <c r="IF239" s="198"/>
      <c r="IG239" s="198"/>
      <c r="IH239" s="198"/>
      <c r="II239" s="198"/>
      <c r="IJ239" s="198"/>
      <c r="IK239" s="198"/>
      <c r="IL239" s="198"/>
      <c r="IM239" s="198"/>
      <c r="IN239" s="198"/>
      <c r="IO239" s="198"/>
      <c r="IP239" s="198"/>
      <c r="IQ239" s="198"/>
      <c r="IR239" s="198"/>
      <c r="IS239" s="198"/>
      <c r="IT239" s="198"/>
      <c r="IU239" s="198"/>
      <c r="IV239" s="198"/>
      <c r="IW239" s="198"/>
      <c r="IX239" s="198"/>
      <c r="IY239" s="198"/>
      <c r="IZ239" s="198"/>
      <c r="JA239" s="198"/>
      <c r="JB239" s="198"/>
      <c r="JC239" s="198"/>
      <c r="JD239" s="198"/>
      <c r="JE239" s="198"/>
      <c r="JF239" s="198"/>
      <c r="JG239" s="198"/>
      <c r="JH239" s="198"/>
      <c r="JI239" s="198"/>
      <c r="JJ239" s="198"/>
      <c r="JK239" s="198"/>
      <c r="JL239" s="198"/>
      <c r="JM239" s="198"/>
      <c r="JN239" s="198"/>
      <c r="JO239" s="198"/>
      <c r="JP239" s="198"/>
      <c r="JQ239" s="198"/>
      <c r="JR239" s="198"/>
      <c r="JS239" s="198"/>
      <c r="JT239" s="198"/>
      <c r="JU239" s="198"/>
      <c r="JV239" s="198"/>
      <c r="JW239" s="198"/>
      <c r="JX239" s="198"/>
      <c r="JY239" s="198"/>
      <c r="JZ239" s="198"/>
      <c r="KA239" s="198"/>
      <c r="KB239" s="198"/>
      <c r="KC239" s="198"/>
      <c r="KD239" s="198"/>
      <c r="KE239" s="198"/>
      <c r="KF239" s="198"/>
      <c r="KG239" s="198"/>
      <c r="KH239" s="198"/>
      <c r="KI239" s="198"/>
      <c r="KJ239" s="198"/>
      <c r="KK239" s="198"/>
      <c r="KL239" s="198"/>
      <c r="KM239" s="198"/>
      <c r="KN239" s="198"/>
      <c r="KO239" s="198"/>
      <c r="KP239" s="198"/>
      <c r="KQ239" s="198"/>
      <c r="KR239" s="198"/>
      <c r="KS239" s="198"/>
      <c r="KT239" s="198"/>
      <c r="KU239" s="198"/>
      <c r="KV239" s="198"/>
      <c r="KW239" s="198"/>
      <c r="KX239" s="198"/>
      <c r="KY239" s="198"/>
      <c r="KZ239" s="198"/>
    </row>
    <row r="240" spans="2:312" x14ac:dyDescent="0.3">
      <c r="B240" s="198"/>
      <c r="C240" s="198"/>
      <c r="D240" s="198"/>
      <c r="E240" s="198"/>
      <c r="F240" s="198"/>
      <c r="G240" s="198"/>
      <c r="H240" s="198"/>
      <c r="I240" s="198"/>
      <c r="J240" s="198"/>
      <c r="K240" s="198"/>
      <c r="L240" s="198"/>
      <c r="M240" s="198"/>
      <c r="N240" s="198"/>
      <c r="O240" s="198"/>
      <c r="P240" s="198"/>
      <c r="Q240" s="202"/>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c r="CP240" s="198"/>
      <c r="CQ240" s="198"/>
      <c r="CR240" s="198"/>
      <c r="CS240" s="198"/>
      <c r="CT240" s="198"/>
      <c r="CU240" s="198"/>
      <c r="CV240" s="198"/>
      <c r="CW240" s="198"/>
      <c r="CX240" s="198"/>
      <c r="CY240" s="198"/>
      <c r="CZ240" s="198"/>
      <c r="DA240" s="198"/>
      <c r="DB240" s="198"/>
      <c r="DC240" s="198"/>
      <c r="DD240" s="198"/>
      <c r="DE240" s="198"/>
      <c r="DF240" s="198"/>
      <c r="DG240" s="198"/>
      <c r="DH240" s="198"/>
      <c r="DI240" s="198"/>
      <c r="DJ240" s="198"/>
      <c r="DK240" s="198"/>
      <c r="DL240" s="198"/>
      <c r="DM240" s="198"/>
      <c r="DN240" s="198"/>
      <c r="DO240" s="198"/>
      <c r="DP240" s="198"/>
      <c r="DQ240" s="198"/>
      <c r="DR240" s="198"/>
      <c r="DS240" s="198"/>
      <c r="DT240" s="198"/>
      <c r="DU240" s="198"/>
      <c r="DV240" s="198"/>
      <c r="DW240" s="198"/>
      <c r="DX240" s="198"/>
      <c r="DY240" s="198"/>
      <c r="DZ240" s="198"/>
      <c r="EA240" s="198"/>
      <c r="EB240" s="198"/>
      <c r="EC240" s="198"/>
      <c r="ED240" s="198"/>
      <c r="EE240" s="198"/>
      <c r="EF240" s="198"/>
      <c r="EG240" s="198"/>
      <c r="EH240" s="198"/>
      <c r="EI240" s="198"/>
      <c r="EJ240" s="198"/>
      <c r="EK240" s="198"/>
      <c r="EL240" s="198"/>
      <c r="EM240" s="198"/>
      <c r="EN240" s="198"/>
      <c r="EO240" s="198"/>
      <c r="EP240" s="198"/>
      <c r="EQ240" s="198"/>
      <c r="ER240" s="198"/>
      <c r="ES240" s="198"/>
      <c r="ET240" s="198"/>
      <c r="EU240" s="198"/>
      <c r="EV240" s="198"/>
      <c r="EW240" s="198"/>
      <c r="EX240" s="198"/>
      <c r="EY240" s="198"/>
      <c r="EZ240" s="198"/>
      <c r="FA240" s="198"/>
      <c r="FB240" s="198"/>
      <c r="FC240" s="198"/>
      <c r="FD240" s="198"/>
      <c r="FE240" s="198"/>
      <c r="FF240" s="198"/>
      <c r="FG240" s="198"/>
      <c r="FH240" s="198"/>
      <c r="FI240" s="198"/>
      <c r="FJ240" s="198"/>
      <c r="FK240" s="198"/>
      <c r="FL240" s="198"/>
      <c r="FM240" s="198"/>
      <c r="FN240" s="198"/>
      <c r="FO240" s="198"/>
      <c r="FP240" s="198"/>
      <c r="FQ240" s="198"/>
      <c r="FR240" s="198"/>
      <c r="FS240" s="198"/>
      <c r="FT240" s="198"/>
      <c r="FU240" s="198"/>
      <c r="FV240" s="198"/>
      <c r="FW240" s="198"/>
      <c r="FX240" s="198"/>
      <c r="FY240" s="198"/>
      <c r="FZ240" s="198"/>
      <c r="GA240" s="198"/>
      <c r="GB240" s="198"/>
      <c r="GC240" s="198"/>
      <c r="GD240" s="198"/>
      <c r="GE240" s="198"/>
      <c r="GF240" s="198"/>
      <c r="GG240" s="198"/>
      <c r="GH240" s="198"/>
      <c r="GI240" s="198"/>
      <c r="GJ240" s="198"/>
      <c r="GK240" s="198"/>
      <c r="GL240" s="198"/>
      <c r="GM240" s="198"/>
      <c r="GN240" s="198"/>
      <c r="GO240" s="198"/>
      <c r="GP240" s="198"/>
      <c r="GQ240" s="198"/>
      <c r="GR240" s="198"/>
      <c r="GS240" s="198"/>
      <c r="GT240" s="198"/>
      <c r="GU240" s="198"/>
      <c r="GV240" s="198"/>
      <c r="GW240" s="198"/>
      <c r="GX240" s="198"/>
      <c r="GY240" s="198"/>
      <c r="GZ240" s="198"/>
      <c r="HA240" s="198"/>
      <c r="HB240" s="198"/>
      <c r="HC240" s="198"/>
      <c r="HD240" s="198"/>
      <c r="HE240" s="198"/>
      <c r="HF240" s="198"/>
      <c r="HG240" s="198"/>
      <c r="HH240" s="198"/>
      <c r="HI240" s="198"/>
      <c r="HJ240" s="198"/>
      <c r="HK240" s="198"/>
      <c r="HL240" s="198"/>
      <c r="HM240" s="198"/>
      <c r="HN240" s="198"/>
      <c r="HO240" s="198"/>
      <c r="HP240" s="198"/>
      <c r="HQ240" s="198"/>
      <c r="HR240" s="198"/>
      <c r="HS240" s="198"/>
      <c r="HT240" s="198"/>
      <c r="HU240" s="198"/>
      <c r="HV240" s="198"/>
      <c r="HW240" s="198"/>
      <c r="HX240" s="198"/>
      <c r="HY240" s="198"/>
      <c r="HZ240" s="198"/>
      <c r="IA240" s="198"/>
      <c r="IB240" s="198"/>
      <c r="IC240" s="198"/>
      <c r="ID240" s="198"/>
      <c r="IE240" s="198"/>
      <c r="IF240" s="198"/>
      <c r="IG240" s="198"/>
      <c r="IH240" s="198"/>
      <c r="II240" s="198"/>
      <c r="IJ240" s="198"/>
      <c r="IK240" s="198"/>
      <c r="IL240" s="198"/>
      <c r="IM240" s="198"/>
      <c r="IN240" s="198"/>
      <c r="IO240" s="198"/>
      <c r="IP240" s="198"/>
      <c r="IQ240" s="198"/>
      <c r="IR240" s="198"/>
      <c r="IS240" s="198"/>
      <c r="IT240" s="198"/>
      <c r="IU240" s="198"/>
      <c r="IV240" s="198"/>
      <c r="IW240" s="198"/>
      <c r="IX240" s="198"/>
      <c r="IY240" s="198"/>
      <c r="IZ240" s="198"/>
      <c r="JA240" s="198"/>
      <c r="JB240" s="198"/>
      <c r="JC240" s="198"/>
      <c r="JD240" s="198"/>
      <c r="JE240" s="198"/>
      <c r="JF240" s="198"/>
      <c r="JG240" s="198"/>
      <c r="JH240" s="198"/>
      <c r="JI240" s="198"/>
      <c r="JJ240" s="198"/>
      <c r="JK240" s="198"/>
      <c r="JL240" s="198"/>
      <c r="JM240" s="198"/>
      <c r="JN240" s="198"/>
      <c r="JO240" s="198"/>
      <c r="JP240" s="198"/>
      <c r="JQ240" s="198"/>
      <c r="JR240" s="198"/>
      <c r="JS240" s="198"/>
      <c r="JT240" s="198"/>
      <c r="JU240" s="198"/>
      <c r="JV240" s="198"/>
      <c r="JW240" s="198"/>
      <c r="JX240" s="198"/>
      <c r="JY240" s="198"/>
      <c r="JZ240" s="198"/>
      <c r="KA240" s="198"/>
      <c r="KB240" s="198"/>
      <c r="KC240" s="198"/>
      <c r="KD240" s="198"/>
      <c r="KE240" s="198"/>
      <c r="KF240" s="198"/>
      <c r="KG240" s="198"/>
      <c r="KH240" s="198"/>
      <c r="KI240" s="198"/>
      <c r="KJ240" s="198"/>
      <c r="KK240" s="198"/>
      <c r="KL240" s="198"/>
      <c r="KM240" s="198"/>
      <c r="KN240" s="198"/>
      <c r="KO240" s="198"/>
      <c r="KP240" s="198"/>
      <c r="KQ240" s="198"/>
      <c r="KR240" s="198"/>
      <c r="KS240" s="198"/>
      <c r="KT240" s="198"/>
      <c r="KU240" s="198"/>
      <c r="KV240" s="198"/>
      <c r="KW240" s="198"/>
      <c r="KX240" s="198"/>
      <c r="KY240" s="198"/>
      <c r="KZ240" s="198"/>
    </row>
    <row r="241" spans="2:312" x14ac:dyDescent="0.3">
      <c r="B241" s="198"/>
      <c r="C241" s="198"/>
      <c r="D241" s="198"/>
      <c r="E241" s="198"/>
      <c r="F241" s="198"/>
      <c r="G241" s="198"/>
      <c r="H241" s="198"/>
      <c r="I241" s="198"/>
      <c r="J241" s="198"/>
      <c r="K241" s="198"/>
      <c r="L241" s="198"/>
      <c r="M241" s="198"/>
      <c r="N241" s="198"/>
      <c r="O241" s="198"/>
      <c r="P241" s="198"/>
      <c r="Q241" s="202"/>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c r="CP241" s="198"/>
      <c r="CQ241" s="198"/>
      <c r="CR241" s="198"/>
      <c r="CS241" s="198"/>
      <c r="CT241" s="198"/>
      <c r="CU241" s="198"/>
      <c r="CV241" s="198"/>
      <c r="CW241" s="198"/>
      <c r="CX241" s="198"/>
      <c r="CY241" s="198"/>
      <c r="CZ241" s="198"/>
      <c r="DA241" s="198"/>
      <c r="DB241" s="198"/>
      <c r="DC241" s="198"/>
      <c r="DD241" s="198"/>
      <c r="DE241" s="198"/>
      <c r="DF241" s="198"/>
      <c r="DG241" s="198"/>
      <c r="DH241" s="198"/>
      <c r="DI241" s="198"/>
      <c r="DJ241" s="198"/>
      <c r="DK241" s="198"/>
      <c r="DL241" s="198"/>
      <c r="DM241" s="198"/>
      <c r="DN241" s="198"/>
      <c r="DO241" s="198"/>
      <c r="DP241" s="198"/>
      <c r="DQ241" s="198"/>
      <c r="DR241" s="198"/>
      <c r="DS241" s="198"/>
      <c r="DT241" s="198"/>
      <c r="DU241" s="198"/>
      <c r="DV241" s="198"/>
      <c r="DW241" s="198"/>
      <c r="DX241" s="198"/>
      <c r="DY241" s="198"/>
      <c r="DZ241" s="198"/>
      <c r="EA241" s="198"/>
      <c r="EB241" s="198"/>
      <c r="EC241" s="198"/>
      <c r="ED241" s="198"/>
      <c r="EE241" s="198"/>
      <c r="EF241" s="198"/>
      <c r="EG241" s="198"/>
      <c r="EH241" s="198"/>
      <c r="EI241" s="198"/>
      <c r="EJ241" s="198"/>
      <c r="EK241" s="198"/>
      <c r="EL241" s="198"/>
      <c r="EM241" s="198"/>
      <c r="EN241" s="198"/>
      <c r="EO241" s="198"/>
      <c r="EP241" s="198"/>
      <c r="EQ241" s="198"/>
      <c r="ER241" s="198"/>
      <c r="ES241" s="198"/>
      <c r="ET241" s="198"/>
      <c r="EU241" s="198"/>
      <c r="EV241" s="198"/>
      <c r="EW241" s="198"/>
      <c r="EX241" s="198"/>
      <c r="EY241" s="198"/>
      <c r="EZ241" s="198"/>
      <c r="FA241" s="198"/>
      <c r="FB241" s="198"/>
      <c r="FC241" s="198"/>
      <c r="FD241" s="198"/>
      <c r="FE241" s="198"/>
      <c r="FF241" s="198"/>
      <c r="FG241" s="198"/>
      <c r="FH241" s="198"/>
      <c r="FI241" s="198"/>
      <c r="FJ241" s="198"/>
      <c r="FK241" s="198"/>
      <c r="FL241" s="198"/>
      <c r="FM241" s="198"/>
      <c r="FN241" s="198"/>
      <c r="FO241" s="198"/>
      <c r="FP241" s="198"/>
      <c r="FQ241" s="198"/>
      <c r="FR241" s="198"/>
      <c r="FS241" s="198"/>
      <c r="FT241" s="198"/>
      <c r="FU241" s="198"/>
      <c r="FV241" s="198"/>
      <c r="FW241" s="198"/>
      <c r="FX241" s="198"/>
      <c r="FY241" s="198"/>
      <c r="FZ241" s="198"/>
      <c r="GA241" s="198"/>
      <c r="GB241" s="198"/>
      <c r="GC241" s="198"/>
      <c r="GD241" s="198"/>
      <c r="GE241" s="198"/>
      <c r="GF241" s="198"/>
      <c r="GG241" s="198"/>
      <c r="GH241" s="198"/>
      <c r="GI241" s="198"/>
      <c r="GJ241" s="198"/>
      <c r="GK241" s="198"/>
      <c r="GL241" s="198"/>
      <c r="GM241" s="198"/>
      <c r="GN241" s="198"/>
      <c r="GO241" s="198"/>
      <c r="GP241" s="198"/>
      <c r="GQ241" s="198"/>
      <c r="GR241" s="198"/>
      <c r="GS241" s="198"/>
      <c r="GT241" s="198"/>
      <c r="GU241" s="198"/>
      <c r="GV241" s="198"/>
      <c r="GW241" s="198"/>
      <c r="GX241" s="198"/>
      <c r="GY241" s="198"/>
      <c r="GZ241" s="198"/>
      <c r="HA241" s="198"/>
      <c r="HB241" s="198"/>
      <c r="HC241" s="198"/>
      <c r="HD241" s="198"/>
      <c r="HE241" s="198"/>
      <c r="HF241" s="198"/>
      <c r="HG241" s="198"/>
      <c r="HH241" s="198"/>
      <c r="HI241" s="198"/>
      <c r="HJ241" s="198"/>
      <c r="HK241" s="198"/>
      <c r="HL241" s="198"/>
      <c r="HM241" s="198"/>
      <c r="HN241" s="198"/>
      <c r="HO241" s="198"/>
      <c r="HP241" s="198"/>
      <c r="HQ241" s="198"/>
      <c r="HR241" s="198"/>
      <c r="HS241" s="198"/>
      <c r="HT241" s="198"/>
      <c r="HU241" s="198"/>
      <c r="HV241" s="198"/>
      <c r="HW241" s="198"/>
      <c r="HX241" s="198"/>
      <c r="HY241" s="198"/>
      <c r="HZ241" s="198"/>
      <c r="IA241" s="198"/>
      <c r="IB241" s="198"/>
      <c r="IC241" s="198"/>
      <c r="ID241" s="198"/>
      <c r="IE241" s="198"/>
      <c r="IF241" s="198"/>
      <c r="IG241" s="198"/>
      <c r="IH241" s="198"/>
      <c r="II241" s="198"/>
      <c r="IJ241" s="198"/>
      <c r="IK241" s="198"/>
      <c r="IL241" s="198"/>
      <c r="IM241" s="198"/>
      <c r="IN241" s="198"/>
      <c r="IO241" s="198"/>
      <c r="IP241" s="198"/>
      <c r="IQ241" s="198"/>
      <c r="IR241" s="198"/>
      <c r="IS241" s="198"/>
      <c r="IT241" s="198"/>
      <c r="IU241" s="198"/>
      <c r="IV241" s="198"/>
      <c r="IW241" s="198"/>
      <c r="IX241" s="198"/>
      <c r="IY241" s="198"/>
      <c r="IZ241" s="198"/>
      <c r="JA241" s="198"/>
      <c r="JB241" s="198"/>
      <c r="JC241" s="198"/>
      <c r="JD241" s="198"/>
      <c r="JE241" s="198"/>
      <c r="JF241" s="198"/>
      <c r="JG241" s="198"/>
      <c r="JH241" s="198"/>
      <c r="JI241" s="198"/>
      <c r="JJ241" s="198"/>
      <c r="JK241" s="198"/>
      <c r="JL241" s="198"/>
      <c r="JM241" s="198"/>
      <c r="JN241" s="198"/>
      <c r="JO241" s="198"/>
      <c r="JP241" s="198"/>
      <c r="JQ241" s="198"/>
      <c r="JR241" s="198"/>
      <c r="JS241" s="198"/>
      <c r="JT241" s="198"/>
      <c r="JU241" s="198"/>
      <c r="JV241" s="198"/>
      <c r="JW241" s="198"/>
      <c r="JX241" s="198"/>
      <c r="JY241" s="198"/>
      <c r="JZ241" s="198"/>
      <c r="KA241" s="198"/>
      <c r="KB241" s="198"/>
      <c r="KC241" s="198"/>
      <c r="KD241" s="198"/>
      <c r="KE241" s="198"/>
      <c r="KF241" s="198"/>
      <c r="KG241" s="198"/>
      <c r="KH241" s="198"/>
      <c r="KI241" s="198"/>
      <c r="KJ241" s="198"/>
      <c r="KK241" s="198"/>
      <c r="KL241" s="198"/>
      <c r="KM241" s="198"/>
      <c r="KN241" s="198"/>
      <c r="KO241" s="198"/>
      <c r="KP241" s="198"/>
      <c r="KQ241" s="198"/>
      <c r="KR241" s="198"/>
      <c r="KS241" s="198"/>
      <c r="KT241" s="198"/>
      <c r="KU241" s="198"/>
      <c r="KV241" s="198"/>
      <c r="KW241" s="198"/>
      <c r="KX241" s="198"/>
      <c r="KY241" s="198"/>
      <c r="KZ241" s="198"/>
    </row>
    <row r="242" spans="2:312" x14ac:dyDescent="0.3">
      <c r="B242" s="198"/>
      <c r="C242" s="198"/>
      <c r="D242" s="198"/>
      <c r="E242" s="198"/>
      <c r="F242" s="198"/>
      <c r="G242" s="198"/>
      <c r="H242" s="198"/>
      <c r="I242" s="198"/>
      <c r="J242" s="198"/>
      <c r="K242" s="198"/>
      <c r="L242" s="198"/>
      <c r="M242" s="198"/>
      <c r="N242" s="198"/>
      <c r="O242" s="198"/>
      <c r="P242" s="198"/>
      <c r="Q242" s="202"/>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c r="CP242" s="198"/>
      <c r="CQ242" s="198"/>
      <c r="CR242" s="198"/>
      <c r="CS242" s="198"/>
      <c r="CT242" s="198"/>
      <c r="CU242" s="198"/>
      <c r="CV242" s="198"/>
      <c r="CW242" s="198"/>
      <c r="CX242" s="198"/>
      <c r="CY242" s="198"/>
      <c r="CZ242" s="198"/>
      <c r="DA242" s="198"/>
      <c r="DB242" s="198"/>
      <c r="DC242" s="198"/>
      <c r="DD242" s="198"/>
      <c r="DE242" s="198"/>
      <c r="DF242" s="198"/>
      <c r="DG242" s="198"/>
      <c r="DH242" s="198"/>
      <c r="DI242" s="198"/>
      <c r="DJ242" s="198"/>
      <c r="DK242" s="198"/>
      <c r="DL242" s="198"/>
      <c r="DM242" s="198"/>
      <c r="DN242" s="198"/>
      <c r="DO242" s="198"/>
      <c r="DP242" s="198"/>
      <c r="DQ242" s="198"/>
      <c r="DR242" s="198"/>
      <c r="DS242" s="198"/>
      <c r="DT242" s="198"/>
      <c r="DU242" s="198"/>
      <c r="DV242" s="198"/>
      <c r="DW242" s="198"/>
      <c r="DX242" s="198"/>
      <c r="DY242" s="198"/>
      <c r="DZ242" s="198"/>
      <c r="EA242" s="198"/>
      <c r="EB242" s="198"/>
      <c r="EC242" s="198"/>
      <c r="ED242" s="198"/>
      <c r="EE242" s="198"/>
      <c r="EF242" s="198"/>
      <c r="EG242" s="198"/>
      <c r="EH242" s="198"/>
      <c r="EI242" s="198"/>
      <c r="EJ242" s="198"/>
      <c r="EK242" s="198"/>
      <c r="EL242" s="198"/>
      <c r="EM242" s="198"/>
      <c r="EN242" s="198"/>
      <c r="EO242" s="198"/>
      <c r="EP242" s="198"/>
      <c r="EQ242" s="198"/>
      <c r="ER242" s="198"/>
      <c r="ES242" s="198"/>
      <c r="ET242" s="198"/>
      <c r="EU242" s="198"/>
      <c r="EV242" s="198"/>
      <c r="EW242" s="198"/>
      <c r="EX242" s="198"/>
      <c r="EY242" s="198"/>
      <c r="EZ242" s="198"/>
      <c r="FA242" s="198"/>
      <c r="FB242" s="198"/>
      <c r="FC242" s="198"/>
      <c r="FD242" s="198"/>
      <c r="FE242" s="198"/>
      <c r="FF242" s="198"/>
      <c r="FG242" s="198"/>
      <c r="FH242" s="198"/>
      <c r="FI242" s="198"/>
      <c r="FJ242" s="198"/>
      <c r="FK242" s="198"/>
      <c r="FL242" s="198"/>
      <c r="FM242" s="198"/>
      <c r="FN242" s="198"/>
      <c r="FO242" s="198"/>
      <c r="FP242" s="198"/>
      <c r="FQ242" s="198"/>
      <c r="FR242" s="198"/>
      <c r="FS242" s="198"/>
      <c r="FT242" s="198"/>
      <c r="FU242" s="198"/>
      <c r="FV242" s="198"/>
      <c r="FW242" s="198"/>
      <c r="FX242" s="198"/>
      <c r="FY242" s="198"/>
      <c r="FZ242" s="198"/>
      <c r="GA242" s="198"/>
      <c r="GB242" s="198"/>
      <c r="GC242" s="198"/>
      <c r="GD242" s="198"/>
      <c r="GE242" s="198"/>
      <c r="GF242" s="198"/>
      <c r="GG242" s="198"/>
      <c r="GH242" s="198"/>
      <c r="GI242" s="198"/>
      <c r="GJ242" s="198"/>
      <c r="GK242" s="198"/>
      <c r="GL242" s="198"/>
      <c r="GM242" s="198"/>
      <c r="GN242" s="198"/>
      <c r="GO242" s="198"/>
      <c r="GP242" s="198"/>
      <c r="GQ242" s="198"/>
      <c r="GR242" s="198"/>
      <c r="GS242" s="198"/>
      <c r="GT242" s="198"/>
      <c r="GU242" s="198"/>
      <c r="GV242" s="198"/>
      <c r="GW242" s="198"/>
      <c r="GX242" s="198"/>
      <c r="GY242" s="198"/>
      <c r="GZ242" s="198"/>
      <c r="HA242" s="198"/>
      <c r="HB242" s="198"/>
      <c r="HC242" s="198"/>
      <c r="HD242" s="198"/>
      <c r="HE242" s="198"/>
      <c r="HF242" s="198"/>
      <c r="HG242" s="198"/>
      <c r="HH242" s="198"/>
      <c r="HI242" s="198"/>
      <c r="HJ242" s="198"/>
      <c r="HK242" s="198"/>
      <c r="HL242" s="198"/>
      <c r="HM242" s="198"/>
      <c r="HN242" s="198"/>
      <c r="HO242" s="198"/>
      <c r="HP242" s="198"/>
      <c r="HQ242" s="198"/>
      <c r="HR242" s="198"/>
      <c r="HS242" s="198"/>
      <c r="HT242" s="198"/>
      <c r="HU242" s="198"/>
      <c r="HV242" s="198"/>
      <c r="HW242" s="198"/>
      <c r="HX242" s="198"/>
      <c r="HY242" s="198"/>
      <c r="HZ242" s="198"/>
      <c r="IA242" s="198"/>
      <c r="IB242" s="198"/>
      <c r="IC242" s="198"/>
      <c r="ID242" s="198"/>
      <c r="IE242" s="198"/>
      <c r="IF242" s="198"/>
      <c r="IG242" s="198"/>
      <c r="IH242" s="198"/>
      <c r="II242" s="198"/>
      <c r="IJ242" s="198"/>
      <c r="IK242" s="198"/>
      <c r="IL242" s="198"/>
      <c r="IM242" s="198"/>
      <c r="IN242" s="198"/>
      <c r="IO242" s="198"/>
      <c r="IP242" s="198"/>
      <c r="IQ242" s="198"/>
      <c r="IR242" s="198"/>
      <c r="IS242" s="198"/>
      <c r="IT242" s="198"/>
      <c r="IU242" s="198"/>
      <c r="IV242" s="198"/>
      <c r="IW242" s="198"/>
      <c r="IX242" s="198"/>
      <c r="IY242" s="198"/>
      <c r="IZ242" s="198"/>
      <c r="JA242" s="198"/>
      <c r="JB242" s="198"/>
      <c r="JC242" s="198"/>
      <c r="JD242" s="198"/>
      <c r="JE242" s="198"/>
      <c r="JF242" s="198"/>
      <c r="JG242" s="198"/>
      <c r="JH242" s="198"/>
      <c r="JI242" s="198"/>
      <c r="JJ242" s="198"/>
      <c r="JK242" s="198"/>
      <c r="JL242" s="198"/>
      <c r="JM242" s="198"/>
      <c r="JN242" s="198"/>
      <c r="JO242" s="198"/>
      <c r="JP242" s="198"/>
      <c r="JQ242" s="198"/>
      <c r="JR242" s="198"/>
      <c r="JS242" s="198"/>
      <c r="JT242" s="198"/>
      <c r="JU242" s="198"/>
      <c r="JV242" s="198"/>
      <c r="JW242" s="198"/>
      <c r="JX242" s="198"/>
      <c r="JY242" s="198"/>
      <c r="JZ242" s="198"/>
      <c r="KA242" s="198"/>
      <c r="KB242" s="198"/>
      <c r="KC242" s="198"/>
      <c r="KD242" s="198"/>
      <c r="KE242" s="198"/>
      <c r="KF242" s="198"/>
      <c r="KG242" s="198"/>
      <c r="KH242" s="198"/>
      <c r="KI242" s="198"/>
      <c r="KJ242" s="198"/>
      <c r="KK242" s="198"/>
      <c r="KL242" s="198"/>
      <c r="KM242" s="198"/>
      <c r="KN242" s="198"/>
      <c r="KO242" s="198"/>
      <c r="KP242" s="198"/>
      <c r="KQ242" s="198"/>
      <c r="KR242" s="198"/>
      <c r="KS242" s="198"/>
      <c r="KT242" s="198"/>
      <c r="KU242" s="198"/>
      <c r="KV242" s="198"/>
      <c r="KW242" s="198"/>
      <c r="KX242" s="198"/>
      <c r="KY242" s="198"/>
      <c r="KZ242" s="198"/>
    </row>
    <row r="243" spans="2:312" x14ac:dyDescent="0.3">
      <c r="B243" s="198"/>
      <c r="C243" s="198"/>
      <c r="D243" s="198"/>
      <c r="E243" s="198"/>
      <c r="F243" s="198"/>
      <c r="G243" s="198"/>
      <c r="H243" s="198"/>
      <c r="I243" s="198"/>
      <c r="J243" s="198"/>
      <c r="K243" s="198"/>
      <c r="L243" s="198"/>
      <c r="M243" s="198"/>
      <c r="N243" s="198"/>
      <c r="O243" s="198"/>
      <c r="P243" s="198"/>
      <c r="Q243" s="202"/>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c r="BV243" s="198"/>
      <c r="BW243" s="198"/>
      <c r="BX243" s="198"/>
      <c r="BY243" s="198"/>
      <c r="BZ243" s="198"/>
      <c r="CA243" s="198"/>
      <c r="CB243" s="198"/>
      <c r="CC243" s="198"/>
      <c r="CD243" s="198"/>
      <c r="CE243" s="198"/>
      <c r="CF243" s="198"/>
      <c r="CG243" s="198"/>
      <c r="CH243" s="198"/>
      <c r="CI243" s="198"/>
      <c r="CJ243" s="198"/>
      <c r="CK243" s="198"/>
      <c r="CL243" s="198"/>
      <c r="CM243" s="198"/>
      <c r="CN243" s="198"/>
      <c r="CO243" s="198"/>
      <c r="CP243" s="198"/>
      <c r="CQ243" s="198"/>
      <c r="CR243" s="198"/>
      <c r="CS243" s="198"/>
      <c r="CT243" s="198"/>
      <c r="CU243" s="198"/>
      <c r="CV243" s="198"/>
      <c r="CW243" s="198"/>
      <c r="CX243" s="198"/>
      <c r="CY243" s="198"/>
      <c r="CZ243" s="198"/>
      <c r="DA243" s="198"/>
      <c r="DB243" s="198"/>
      <c r="DC243" s="198"/>
      <c r="DD243" s="198"/>
      <c r="DE243" s="198"/>
      <c r="DF243" s="198"/>
      <c r="DG243" s="198"/>
      <c r="DH243" s="198"/>
      <c r="DI243" s="198"/>
      <c r="DJ243" s="198"/>
      <c r="DK243" s="198"/>
      <c r="DL243" s="198"/>
      <c r="DM243" s="198"/>
      <c r="DN243" s="198"/>
      <c r="DO243" s="198"/>
      <c r="DP243" s="198"/>
      <c r="DQ243" s="198"/>
      <c r="DR243" s="198"/>
      <c r="DS243" s="198"/>
      <c r="DT243" s="198"/>
      <c r="DU243" s="198"/>
      <c r="DV243" s="198"/>
      <c r="DW243" s="198"/>
      <c r="DX243" s="198"/>
      <c r="DY243" s="198"/>
      <c r="DZ243" s="198"/>
      <c r="EA243" s="198"/>
      <c r="EB243" s="198"/>
      <c r="EC243" s="198"/>
      <c r="ED243" s="198"/>
      <c r="EE243" s="198"/>
      <c r="EF243" s="198"/>
      <c r="EG243" s="198"/>
      <c r="EH243" s="198"/>
      <c r="EI243" s="198"/>
      <c r="EJ243" s="198"/>
      <c r="EK243" s="198"/>
      <c r="EL243" s="198"/>
      <c r="EM243" s="198"/>
      <c r="EN243" s="198"/>
      <c r="EO243" s="198"/>
      <c r="EP243" s="198"/>
      <c r="EQ243" s="198"/>
      <c r="ER243" s="198"/>
      <c r="ES243" s="198"/>
      <c r="ET243" s="198"/>
      <c r="EU243" s="198"/>
      <c r="EV243" s="198"/>
      <c r="EW243" s="198"/>
      <c r="EX243" s="198"/>
      <c r="EY243" s="198"/>
      <c r="EZ243" s="198"/>
      <c r="FA243" s="198"/>
      <c r="FB243" s="198"/>
      <c r="FC243" s="198"/>
      <c r="FD243" s="198"/>
      <c r="FE243" s="198"/>
      <c r="FF243" s="198"/>
      <c r="FG243" s="198"/>
      <c r="FH243" s="198"/>
      <c r="FI243" s="198"/>
      <c r="FJ243" s="198"/>
      <c r="FK243" s="198"/>
      <c r="FL243" s="198"/>
      <c r="FM243" s="198"/>
      <c r="FN243" s="198"/>
      <c r="FO243" s="198"/>
      <c r="FP243" s="198"/>
      <c r="FQ243" s="198"/>
      <c r="FR243" s="198"/>
      <c r="FS243" s="198"/>
      <c r="FT243" s="198"/>
      <c r="FU243" s="198"/>
      <c r="FV243" s="198"/>
      <c r="FW243" s="198"/>
      <c r="FX243" s="198"/>
      <c r="FY243" s="198"/>
      <c r="FZ243" s="198"/>
      <c r="GA243" s="198"/>
      <c r="GB243" s="198"/>
      <c r="GC243" s="198"/>
      <c r="GD243" s="198"/>
      <c r="GE243" s="198"/>
      <c r="GF243" s="198"/>
      <c r="GG243" s="198"/>
      <c r="GH243" s="198"/>
      <c r="GI243" s="198"/>
      <c r="GJ243" s="198"/>
      <c r="GK243" s="198"/>
      <c r="GL243" s="198"/>
      <c r="GM243" s="198"/>
      <c r="GN243" s="198"/>
      <c r="GO243" s="198"/>
      <c r="GP243" s="198"/>
      <c r="GQ243" s="198"/>
      <c r="GR243" s="198"/>
      <c r="GS243" s="198"/>
      <c r="GT243" s="198"/>
      <c r="GU243" s="198"/>
      <c r="GV243" s="198"/>
      <c r="GW243" s="198"/>
      <c r="GX243" s="198"/>
      <c r="GY243" s="198"/>
      <c r="GZ243" s="198"/>
      <c r="HA243" s="198"/>
      <c r="HB243" s="198"/>
      <c r="HC243" s="198"/>
      <c r="HD243" s="198"/>
      <c r="HE243" s="198"/>
      <c r="HF243" s="198"/>
      <c r="HG243" s="198"/>
      <c r="HH243" s="198"/>
      <c r="HI243" s="198"/>
      <c r="HJ243" s="198"/>
      <c r="HK243" s="198"/>
      <c r="HL243" s="198"/>
      <c r="HM243" s="198"/>
      <c r="HN243" s="198"/>
      <c r="HO243" s="198"/>
      <c r="HP243" s="198"/>
      <c r="HQ243" s="198"/>
      <c r="HR243" s="198"/>
      <c r="HS243" s="198"/>
      <c r="HT243" s="198"/>
      <c r="HU243" s="198"/>
      <c r="HV243" s="198"/>
      <c r="HW243" s="198"/>
      <c r="HX243" s="198"/>
      <c r="HY243" s="198"/>
      <c r="HZ243" s="198"/>
      <c r="IA243" s="198"/>
      <c r="IB243" s="198"/>
      <c r="IC243" s="198"/>
      <c r="ID243" s="198"/>
      <c r="IE243" s="198"/>
      <c r="IF243" s="198"/>
      <c r="IG243" s="198"/>
      <c r="IH243" s="198"/>
      <c r="II243" s="198"/>
      <c r="IJ243" s="198"/>
      <c r="IK243" s="198"/>
      <c r="IL243" s="198"/>
      <c r="IM243" s="198"/>
      <c r="IN243" s="198"/>
      <c r="IO243" s="198"/>
      <c r="IP243" s="198"/>
      <c r="IQ243" s="198"/>
      <c r="IR243" s="198"/>
      <c r="IS243" s="198"/>
      <c r="IT243" s="198"/>
      <c r="IU243" s="198"/>
      <c r="IV243" s="198"/>
      <c r="IW243" s="198"/>
      <c r="IX243" s="198"/>
      <c r="IY243" s="198"/>
      <c r="IZ243" s="198"/>
      <c r="JA243" s="198"/>
      <c r="JB243" s="198"/>
      <c r="JC243" s="198"/>
      <c r="JD243" s="198"/>
      <c r="JE243" s="198"/>
      <c r="JF243" s="198"/>
      <c r="JG243" s="198"/>
      <c r="JH243" s="198"/>
      <c r="JI243" s="198"/>
      <c r="JJ243" s="198"/>
      <c r="JK243" s="198"/>
      <c r="JL243" s="198"/>
      <c r="JM243" s="198"/>
      <c r="JN243" s="198"/>
      <c r="JO243" s="198"/>
      <c r="JP243" s="198"/>
      <c r="JQ243" s="198"/>
      <c r="JR243" s="198"/>
      <c r="JS243" s="198"/>
      <c r="JT243" s="198"/>
      <c r="JU243" s="198"/>
      <c r="JV243" s="198"/>
      <c r="JW243" s="198"/>
      <c r="JX243" s="198"/>
      <c r="JY243" s="198"/>
      <c r="JZ243" s="198"/>
      <c r="KA243" s="198"/>
      <c r="KB243" s="198"/>
      <c r="KC243" s="198"/>
      <c r="KD243" s="198"/>
      <c r="KE243" s="198"/>
      <c r="KF243" s="198"/>
      <c r="KG243" s="198"/>
      <c r="KH243" s="198"/>
      <c r="KI243" s="198"/>
      <c r="KJ243" s="198"/>
      <c r="KK243" s="198"/>
      <c r="KL243" s="198"/>
      <c r="KM243" s="198"/>
      <c r="KN243" s="198"/>
      <c r="KO243" s="198"/>
      <c r="KP243" s="198"/>
      <c r="KQ243" s="198"/>
      <c r="KR243" s="198"/>
      <c r="KS243" s="198"/>
      <c r="KT243" s="198"/>
      <c r="KU243" s="198"/>
      <c r="KV243" s="198"/>
      <c r="KW243" s="198"/>
      <c r="KX243" s="198"/>
      <c r="KY243" s="198"/>
      <c r="KZ243" s="198"/>
    </row>
    <row r="244" spans="2:312" x14ac:dyDescent="0.3">
      <c r="B244" s="198"/>
      <c r="C244" s="198"/>
      <c r="D244" s="198"/>
      <c r="E244" s="198"/>
      <c r="F244" s="198"/>
      <c r="G244" s="198"/>
      <c r="H244" s="198"/>
      <c r="I244" s="198"/>
      <c r="J244" s="198"/>
      <c r="K244" s="198"/>
      <c r="L244" s="198"/>
      <c r="M244" s="198"/>
      <c r="N244" s="198"/>
      <c r="O244" s="198"/>
      <c r="P244" s="198"/>
      <c r="Q244" s="202"/>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c r="BV244" s="198"/>
      <c r="BW244" s="198"/>
      <c r="BX244" s="198"/>
      <c r="BY244" s="198"/>
      <c r="BZ244" s="198"/>
      <c r="CA244" s="198"/>
      <c r="CB244" s="198"/>
      <c r="CC244" s="198"/>
      <c r="CD244" s="198"/>
      <c r="CE244" s="198"/>
      <c r="CF244" s="198"/>
      <c r="CG244" s="198"/>
      <c r="CH244" s="198"/>
      <c r="CI244" s="198"/>
      <c r="CJ244" s="198"/>
      <c r="CK244" s="198"/>
      <c r="CL244" s="198"/>
      <c r="CM244" s="198"/>
      <c r="CN244" s="198"/>
      <c r="CO244" s="198"/>
      <c r="CP244" s="198"/>
      <c r="CQ244" s="198"/>
      <c r="CR244" s="198"/>
      <c r="CS244" s="198"/>
      <c r="CT244" s="198"/>
      <c r="CU244" s="198"/>
      <c r="CV244" s="198"/>
      <c r="CW244" s="198"/>
      <c r="CX244" s="198"/>
      <c r="CY244" s="198"/>
      <c r="CZ244" s="198"/>
      <c r="DA244" s="198"/>
      <c r="DB244" s="198"/>
      <c r="DC244" s="198"/>
      <c r="DD244" s="198"/>
      <c r="DE244" s="198"/>
      <c r="DF244" s="198"/>
      <c r="DG244" s="198"/>
      <c r="DH244" s="198"/>
      <c r="DI244" s="198"/>
      <c r="DJ244" s="198"/>
      <c r="DK244" s="198"/>
      <c r="DL244" s="198"/>
      <c r="DM244" s="198"/>
      <c r="DN244" s="198"/>
      <c r="DO244" s="198"/>
      <c r="DP244" s="198"/>
      <c r="DQ244" s="198"/>
      <c r="DR244" s="198"/>
      <c r="DS244" s="198"/>
      <c r="DT244" s="198"/>
      <c r="DU244" s="198"/>
      <c r="DV244" s="198"/>
      <c r="DW244" s="198"/>
      <c r="DX244" s="198"/>
      <c r="DY244" s="198"/>
      <c r="DZ244" s="198"/>
      <c r="EA244" s="198"/>
      <c r="EB244" s="198"/>
      <c r="EC244" s="198"/>
      <c r="ED244" s="198"/>
      <c r="EE244" s="198"/>
      <c r="EF244" s="198"/>
      <c r="EG244" s="198"/>
      <c r="EH244" s="198"/>
      <c r="EI244" s="198"/>
      <c r="EJ244" s="198"/>
      <c r="EK244" s="198"/>
      <c r="EL244" s="198"/>
      <c r="EM244" s="198"/>
      <c r="EN244" s="198"/>
      <c r="EO244" s="198"/>
      <c r="EP244" s="198"/>
      <c r="EQ244" s="198"/>
      <c r="ER244" s="198"/>
      <c r="ES244" s="198"/>
      <c r="ET244" s="198"/>
      <c r="EU244" s="198"/>
      <c r="EV244" s="198"/>
      <c r="EW244" s="198"/>
      <c r="EX244" s="198"/>
      <c r="EY244" s="198"/>
      <c r="EZ244" s="198"/>
      <c r="FA244" s="198"/>
      <c r="FB244" s="198"/>
      <c r="FC244" s="198"/>
      <c r="FD244" s="198"/>
      <c r="FE244" s="198"/>
      <c r="FF244" s="198"/>
      <c r="FG244" s="198"/>
      <c r="FH244" s="198"/>
      <c r="FI244" s="198"/>
      <c r="FJ244" s="198"/>
      <c r="FK244" s="198"/>
      <c r="FL244" s="198"/>
      <c r="FM244" s="198"/>
      <c r="FN244" s="198"/>
      <c r="FO244" s="198"/>
      <c r="FP244" s="198"/>
      <c r="FQ244" s="198"/>
      <c r="FR244" s="198"/>
      <c r="FS244" s="198"/>
      <c r="FT244" s="198"/>
      <c r="FU244" s="198"/>
      <c r="FV244" s="198"/>
      <c r="FW244" s="198"/>
      <c r="FX244" s="198"/>
      <c r="FY244" s="198"/>
      <c r="FZ244" s="198"/>
      <c r="GA244" s="198"/>
      <c r="GB244" s="198"/>
      <c r="GC244" s="198"/>
      <c r="GD244" s="198"/>
      <c r="GE244" s="198"/>
      <c r="GF244" s="198"/>
      <c r="GG244" s="198"/>
      <c r="GH244" s="198"/>
      <c r="GI244" s="198"/>
      <c r="GJ244" s="198"/>
      <c r="GK244" s="198"/>
      <c r="GL244" s="198"/>
      <c r="GM244" s="198"/>
      <c r="GN244" s="198"/>
      <c r="GO244" s="198"/>
      <c r="GP244" s="198"/>
      <c r="GQ244" s="198"/>
      <c r="GR244" s="198"/>
      <c r="GS244" s="198"/>
      <c r="GT244" s="198"/>
      <c r="GU244" s="198"/>
      <c r="GV244" s="198"/>
      <c r="GW244" s="198"/>
      <c r="GX244" s="198"/>
      <c r="GY244" s="198"/>
      <c r="GZ244" s="198"/>
      <c r="HA244" s="198"/>
      <c r="HB244" s="198"/>
      <c r="HC244" s="198"/>
      <c r="HD244" s="198"/>
      <c r="HE244" s="198"/>
      <c r="HF244" s="198"/>
      <c r="HG244" s="198"/>
      <c r="HH244" s="198"/>
      <c r="HI244" s="198"/>
      <c r="HJ244" s="198"/>
      <c r="HK244" s="198"/>
      <c r="HL244" s="198"/>
      <c r="HM244" s="198"/>
      <c r="HN244" s="198"/>
      <c r="HO244" s="198"/>
      <c r="HP244" s="198"/>
      <c r="HQ244" s="198"/>
      <c r="HR244" s="198"/>
      <c r="HS244" s="198"/>
      <c r="HT244" s="198"/>
      <c r="HU244" s="198"/>
      <c r="HV244" s="198"/>
      <c r="HW244" s="198"/>
      <c r="HX244" s="198"/>
      <c r="HY244" s="198"/>
      <c r="HZ244" s="198"/>
      <c r="IA244" s="198"/>
      <c r="IB244" s="198"/>
      <c r="IC244" s="198"/>
      <c r="ID244" s="198"/>
      <c r="IE244" s="198"/>
      <c r="IF244" s="198"/>
      <c r="IG244" s="198"/>
      <c r="IH244" s="198"/>
      <c r="II244" s="198"/>
      <c r="IJ244" s="198"/>
      <c r="IK244" s="198"/>
      <c r="IL244" s="198"/>
      <c r="IM244" s="198"/>
      <c r="IN244" s="198"/>
      <c r="IO244" s="198"/>
      <c r="IP244" s="198"/>
      <c r="IQ244" s="198"/>
      <c r="IR244" s="198"/>
      <c r="IS244" s="198"/>
      <c r="IT244" s="198"/>
      <c r="IU244" s="198"/>
      <c r="IV244" s="198"/>
      <c r="IW244" s="198"/>
      <c r="IX244" s="198"/>
      <c r="IY244" s="198"/>
      <c r="IZ244" s="198"/>
      <c r="JA244" s="198"/>
      <c r="JB244" s="198"/>
      <c r="JC244" s="198"/>
      <c r="JD244" s="198"/>
      <c r="JE244" s="198"/>
      <c r="JF244" s="198"/>
      <c r="JG244" s="198"/>
      <c r="JH244" s="198"/>
      <c r="JI244" s="198"/>
      <c r="JJ244" s="198"/>
      <c r="JK244" s="198"/>
      <c r="JL244" s="198"/>
      <c r="JM244" s="198"/>
      <c r="JN244" s="198"/>
      <c r="JO244" s="198"/>
      <c r="JP244" s="198"/>
      <c r="JQ244" s="198"/>
      <c r="JR244" s="198"/>
      <c r="JS244" s="198"/>
      <c r="JT244" s="198"/>
      <c r="JU244" s="198"/>
      <c r="JV244" s="198"/>
      <c r="JW244" s="198"/>
      <c r="JX244" s="198"/>
      <c r="JY244" s="198"/>
      <c r="JZ244" s="198"/>
      <c r="KA244" s="198"/>
      <c r="KB244" s="198"/>
      <c r="KC244" s="198"/>
      <c r="KD244" s="198"/>
      <c r="KE244" s="198"/>
      <c r="KF244" s="198"/>
      <c r="KG244" s="198"/>
      <c r="KH244" s="198"/>
      <c r="KI244" s="198"/>
      <c r="KJ244" s="198"/>
      <c r="KK244" s="198"/>
      <c r="KL244" s="198"/>
      <c r="KM244" s="198"/>
      <c r="KN244" s="198"/>
      <c r="KO244" s="198"/>
      <c r="KP244" s="198"/>
      <c r="KQ244" s="198"/>
      <c r="KR244" s="198"/>
      <c r="KS244" s="198"/>
      <c r="KT244" s="198"/>
      <c r="KU244" s="198"/>
      <c r="KV244" s="198"/>
      <c r="KW244" s="198"/>
      <c r="KX244" s="198"/>
      <c r="KY244" s="198"/>
      <c r="KZ244" s="198"/>
    </row>
    <row r="245" spans="2:312" x14ac:dyDescent="0.3">
      <c r="B245" s="198"/>
      <c r="C245" s="198"/>
      <c r="D245" s="198"/>
      <c r="E245" s="198"/>
      <c r="F245" s="198"/>
      <c r="G245" s="198"/>
      <c r="H245" s="198"/>
      <c r="I245" s="198"/>
      <c r="J245" s="198"/>
      <c r="K245" s="198"/>
      <c r="L245" s="198"/>
      <c r="M245" s="198"/>
      <c r="N245" s="198"/>
      <c r="O245" s="198"/>
      <c r="P245" s="198"/>
      <c r="Q245" s="202"/>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c r="BV245" s="198"/>
      <c r="BW245" s="198"/>
      <c r="BX245" s="198"/>
      <c r="BY245" s="198"/>
      <c r="BZ245" s="198"/>
      <c r="CA245" s="198"/>
      <c r="CB245" s="198"/>
      <c r="CC245" s="198"/>
      <c r="CD245" s="198"/>
      <c r="CE245" s="198"/>
      <c r="CF245" s="198"/>
      <c r="CG245" s="198"/>
      <c r="CH245" s="198"/>
      <c r="CI245" s="198"/>
      <c r="CJ245" s="198"/>
      <c r="CK245" s="198"/>
      <c r="CL245" s="198"/>
      <c r="CM245" s="198"/>
      <c r="CN245" s="198"/>
      <c r="CO245" s="198"/>
      <c r="CP245" s="198"/>
      <c r="CQ245" s="198"/>
      <c r="CR245" s="198"/>
      <c r="CS245" s="198"/>
      <c r="CT245" s="198"/>
      <c r="CU245" s="198"/>
      <c r="CV245" s="198"/>
      <c r="CW245" s="198"/>
      <c r="CX245" s="198"/>
      <c r="CY245" s="198"/>
      <c r="CZ245" s="198"/>
      <c r="DA245" s="198"/>
      <c r="DB245" s="198"/>
      <c r="DC245" s="198"/>
      <c r="DD245" s="198"/>
      <c r="DE245" s="198"/>
      <c r="DF245" s="198"/>
      <c r="DG245" s="198"/>
      <c r="DH245" s="198"/>
      <c r="DI245" s="198"/>
      <c r="DJ245" s="198"/>
      <c r="DK245" s="198"/>
      <c r="DL245" s="198"/>
      <c r="DM245" s="198"/>
      <c r="DN245" s="198"/>
      <c r="DO245" s="198"/>
      <c r="DP245" s="198"/>
      <c r="DQ245" s="198"/>
      <c r="DR245" s="198"/>
      <c r="DS245" s="198"/>
      <c r="DT245" s="198"/>
      <c r="DU245" s="198"/>
      <c r="DV245" s="198"/>
      <c r="DW245" s="198"/>
      <c r="DX245" s="198"/>
      <c r="DY245" s="198"/>
      <c r="DZ245" s="198"/>
      <c r="EA245" s="198"/>
      <c r="EB245" s="198"/>
      <c r="EC245" s="198"/>
      <c r="ED245" s="198"/>
      <c r="EE245" s="198"/>
      <c r="EF245" s="198"/>
      <c r="EG245" s="198"/>
      <c r="EH245" s="198"/>
      <c r="EI245" s="198"/>
      <c r="EJ245" s="198"/>
      <c r="EK245" s="198"/>
      <c r="EL245" s="198"/>
      <c r="EM245" s="198"/>
      <c r="EN245" s="198"/>
      <c r="EO245" s="198"/>
      <c r="EP245" s="198"/>
      <c r="EQ245" s="198"/>
      <c r="ER245" s="198"/>
      <c r="ES245" s="198"/>
      <c r="ET245" s="198"/>
      <c r="EU245" s="198"/>
      <c r="EV245" s="198"/>
      <c r="EW245" s="198"/>
      <c r="EX245" s="198"/>
      <c r="EY245" s="198"/>
      <c r="EZ245" s="198"/>
      <c r="FA245" s="198"/>
      <c r="FB245" s="198"/>
      <c r="FC245" s="198"/>
      <c r="FD245" s="198"/>
      <c r="FE245" s="198"/>
      <c r="FF245" s="198"/>
      <c r="FG245" s="198"/>
      <c r="FH245" s="198"/>
      <c r="FI245" s="198"/>
      <c r="FJ245" s="198"/>
      <c r="FK245" s="198"/>
      <c r="FL245" s="198"/>
      <c r="FM245" s="198"/>
      <c r="FN245" s="198"/>
      <c r="FO245" s="198"/>
      <c r="FP245" s="198"/>
      <c r="FQ245" s="198"/>
      <c r="FR245" s="198"/>
      <c r="FS245" s="198"/>
      <c r="FT245" s="198"/>
      <c r="FU245" s="198"/>
      <c r="FV245" s="198"/>
      <c r="FW245" s="198"/>
      <c r="FX245" s="198"/>
      <c r="FY245" s="198"/>
      <c r="FZ245" s="198"/>
      <c r="GA245" s="198"/>
      <c r="GB245" s="198"/>
      <c r="GC245" s="198"/>
      <c r="GD245" s="198"/>
      <c r="GE245" s="198"/>
      <c r="GF245" s="198"/>
      <c r="GG245" s="198"/>
      <c r="GH245" s="198"/>
      <c r="GI245" s="198"/>
      <c r="GJ245" s="198"/>
      <c r="GK245" s="198"/>
      <c r="GL245" s="198"/>
      <c r="GM245" s="198"/>
      <c r="GN245" s="198"/>
      <c r="GO245" s="198"/>
      <c r="GP245" s="198"/>
      <c r="GQ245" s="198"/>
      <c r="GR245" s="198"/>
      <c r="GS245" s="198"/>
      <c r="GT245" s="198"/>
      <c r="GU245" s="198"/>
      <c r="GV245" s="198"/>
      <c r="GW245" s="198"/>
      <c r="GX245" s="198"/>
      <c r="GY245" s="198"/>
      <c r="GZ245" s="198"/>
      <c r="HA245" s="198"/>
      <c r="HB245" s="198"/>
      <c r="HC245" s="198"/>
      <c r="HD245" s="198"/>
      <c r="HE245" s="198"/>
      <c r="HF245" s="198"/>
      <c r="HG245" s="198"/>
      <c r="HH245" s="198"/>
      <c r="HI245" s="198"/>
      <c r="HJ245" s="198"/>
      <c r="HK245" s="198"/>
      <c r="HL245" s="198"/>
      <c r="HM245" s="198"/>
      <c r="HN245" s="198"/>
      <c r="HO245" s="198"/>
      <c r="HP245" s="198"/>
      <c r="HQ245" s="198"/>
      <c r="HR245" s="198"/>
      <c r="HS245" s="198"/>
      <c r="HT245" s="198"/>
      <c r="HU245" s="198"/>
      <c r="HV245" s="198"/>
      <c r="HW245" s="198"/>
      <c r="HX245" s="198"/>
      <c r="HY245" s="198"/>
      <c r="HZ245" s="198"/>
      <c r="IA245" s="198"/>
      <c r="IB245" s="198"/>
      <c r="IC245" s="198"/>
      <c r="ID245" s="198"/>
      <c r="IE245" s="198"/>
      <c r="IF245" s="198"/>
      <c r="IG245" s="198"/>
      <c r="IH245" s="198"/>
      <c r="II245" s="198"/>
      <c r="IJ245" s="198"/>
      <c r="IK245" s="198"/>
      <c r="IL245" s="198"/>
      <c r="IM245" s="198"/>
      <c r="IN245" s="198"/>
      <c r="IO245" s="198"/>
      <c r="IP245" s="198"/>
      <c r="IQ245" s="198"/>
      <c r="IR245" s="198"/>
      <c r="IS245" s="198"/>
      <c r="IT245" s="198"/>
      <c r="IU245" s="198"/>
      <c r="IV245" s="198"/>
      <c r="IW245" s="198"/>
      <c r="IX245" s="198"/>
      <c r="IY245" s="198"/>
      <c r="IZ245" s="198"/>
      <c r="JA245" s="198"/>
      <c r="JB245" s="198"/>
      <c r="JC245" s="198"/>
      <c r="JD245" s="198"/>
      <c r="JE245" s="198"/>
      <c r="JF245" s="198"/>
      <c r="JG245" s="198"/>
      <c r="JH245" s="198"/>
      <c r="JI245" s="198"/>
      <c r="JJ245" s="198"/>
      <c r="JK245" s="198"/>
      <c r="JL245" s="198"/>
      <c r="JM245" s="198"/>
      <c r="JN245" s="198"/>
      <c r="JO245" s="198"/>
      <c r="JP245" s="198"/>
      <c r="JQ245" s="198"/>
      <c r="JR245" s="198"/>
      <c r="JS245" s="198"/>
      <c r="JT245" s="198"/>
      <c r="JU245" s="198"/>
      <c r="JV245" s="198"/>
      <c r="JW245" s="198"/>
      <c r="JX245" s="198"/>
      <c r="JY245" s="198"/>
      <c r="JZ245" s="198"/>
      <c r="KA245" s="198"/>
      <c r="KB245" s="198"/>
      <c r="KC245" s="198"/>
      <c r="KD245" s="198"/>
      <c r="KE245" s="198"/>
      <c r="KF245" s="198"/>
      <c r="KG245" s="198"/>
      <c r="KH245" s="198"/>
      <c r="KI245" s="198"/>
      <c r="KJ245" s="198"/>
      <c r="KK245" s="198"/>
      <c r="KL245" s="198"/>
      <c r="KM245" s="198"/>
      <c r="KN245" s="198"/>
      <c r="KO245" s="198"/>
      <c r="KP245" s="198"/>
      <c r="KQ245" s="198"/>
      <c r="KR245" s="198"/>
      <c r="KS245" s="198"/>
      <c r="KT245" s="198"/>
      <c r="KU245" s="198"/>
      <c r="KV245" s="198"/>
      <c r="KW245" s="198"/>
      <c r="KX245" s="198"/>
      <c r="KY245" s="198"/>
      <c r="KZ245" s="198"/>
    </row>
    <row r="246" spans="2:312" x14ac:dyDescent="0.3">
      <c r="B246" s="198"/>
      <c r="C246" s="198"/>
      <c r="D246" s="198"/>
      <c r="E246" s="198"/>
      <c r="F246" s="198"/>
      <c r="G246" s="198"/>
      <c r="H246" s="198"/>
      <c r="I246" s="198"/>
      <c r="J246" s="198"/>
      <c r="K246" s="198"/>
      <c r="L246" s="198"/>
      <c r="M246" s="198"/>
      <c r="N246" s="198"/>
      <c r="O246" s="198"/>
      <c r="P246" s="198"/>
      <c r="Q246" s="202"/>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S246" s="198"/>
      <c r="AT246" s="198"/>
      <c r="AU246" s="198"/>
      <c r="AV246" s="198"/>
      <c r="AW246" s="198"/>
      <c r="AX246" s="198"/>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c r="BV246" s="198"/>
      <c r="BW246" s="198"/>
      <c r="BX246" s="198"/>
      <c r="BY246" s="198"/>
      <c r="BZ246" s="198"/>
      <c r="CA246" s="198"/>
      <c r="CB246" s="198"/>
      <c r="CC246" s="198"/>
      <c r="CD246" s="198"/>
      <c r="CE246" s="198"/>
      <c r="CF246" s="198"/>
      <c r="CG246" s="198"/>
      <c r="CH246" s="198"/>
      <c r="CI246" s="198"/>
      <c r="CJ246" s="198"/>
      <c r="CK246" s="198"/>
      <c r="CL246" s="198"/>
      <c r="CM246" s="198"/>
      <c r="CN246" s="198"/>
      <c r="CO246" s="198"/>
      <c r="CP246" s="198"/>
      <c r="CQ246" s="198"/>
      <c r="CR246" s="198"/>
      <c r="CS246" s="198"/>
      <c r="CT246" s="198"/>
      <c r="CU246" s="198"/>
      <c r="CV246" s="198"/>
      <c r="CW246" s="198"/>
      <c r="CX246" s="198"/>
      <c r="CY246" s="198"/>
      <c r="CZ246" s="198"/>
      <c r="DA246" s="198"/>
      <c r="DB246" s="198"/>
      <c r="DC246" s="198"/>
      <c r="DD246" s="198"/>
      <c r="DE246" s="198"/>
      <c r="DF246" s="198"/>
      <c r="DG246" s="198"/>
      <c r="DH246" s="198"/>
      <c r="DI246" s="198"/>
      <c r="DJ246" s="198"/>
      <c r="DK246" s="198"/>
      <c r="DL246" s="198"/>
      <c r="DM246" s="198"/>
      <c r="DN246" s="198"/>
      <c r="DO246" s="198"/>
      <c r="DP246" s="198"/>
      <c r="DQ246" s="198"/>
      <c r="DR246" s="198"/>
      <c r="DS246" s="198"/>
      <c r="DT246" s="198"/>
      <c r="DU246" s="198"/>
      <c r="DV246" s="198"/>
      <c r="DW246" s="198"/>
      <c r="DX246" s="198"/>
      <c r="DY246" s="198"/>
      <c r="DZ246" s="198"/>
      <c r="EA246" s="198"/>
      <c r="EB246" s="198"/>
      <c r="EC246" s="198"/>
      <c r="ED246" s="198"/>
      <c r="EE246" s="198"/>
      <c r="EF246" s="198"/>
      <c r="EG246" s="198"/>
      <c r="EH246" s="198"/>
      <c r="EI246" s="198"/>
      <c r="EJ246" s="198"/>
      <c r="EK246" s="198"/>
      <c r="EL246" s="198"/>
      <c r="EM246" s="198"/>
      <c r="EN246" s="198"/>
      <c r="EO246" s="198"/>
      <c r="EP246" s="198"/>
      <c r="EQ246" s="198"/>
      <c r="ER246" s="198"/>
      <c r="ES246" s="198"/>
      <c r="ET246" s="198"/>
      <c r="EU246" s="198"/>
      <c r="EV246" s="198"/>
      <c r="EW246" s="198"/>
      <c r="EX246" s="198"/>
      <c r="EY246" s="198"/>
      <c r="EZ246" s="198"/>
      <c r="FA246" s="198"/>
      <c r="FB246" s="198"/>
      <c r="FC246" s="198"/>
      <c r="FD246" s="198"/>
      <c r="FE246" s="198"/>
      <c r="FF246" s="198"/>
      <c r="FG246" s="198"/>
      <c r="FH246" s="198"/>
      <c r="FI246" s="198"/>
      <c r="FJ246" s="198"/>
      <c r="FK246" s="198"/>
      <c r="FL246" s="198"/>
      <c r="FM246" s="198"/>
      <c r="FN246" s="198"/>
      <c r="FO246" s="198"/>
      <c r="FP246" s="198"/>
      <c r="FQ246" s="198"/>
      <c r="FR246" s="198"/>
      <c r="FS246" s="198"/>
      <c r="FT246" s="198"/>
      <c r="FU246" s="198"/>
      <c r="FV246" s="198"/>
      <c r="FW246" s="198"/>
      <c r="FX246" s="198"/>
      <c r="FY246" s="198"/>
      <c r="FZ246" s="198"/>
      <c r="GA246" s="198"/>
      <c r="GB246" s="198"/>
      <c r="GC246" s="198"/>
      <c r="GD246" s="198"/>
      <c r="GE246" s="198"/>
      <c r="GF246" s="198"/>
      <c r="GG246" s="198"/>
      <c r="GH246" s="198"/>
      <c r="GI246" s="198"/>
      <c r="GJ246" s="198"/>
      <c r="GK246" s="198"/>
      <c r="GL246" s="198"/>
      <c r="GM246" s="198"/>
      <c r="GN246" s="198"/>
      <c r="GO246" s="198"/>
      <c r="GP246" s="198"/>
      <c r="GQ246" s="198"/>
      <c r="GR246" s="198"/>
      <c r="GS246" s="198"/>
      <c r="GT246" s="198"/>
      <c r="GU246" s="198"/>
      <c r="GV246" s="198"/>
      <c r="GW246" s="198"/>
      <c r="GX246" s="198"/>
      <c r="GY246" s="198"/>
      <c r="GZ246" s="198"/>
      <c r="HA246" s="198"/>
      <c r="HB246" s="198"/>
      <c r="HC246" s="198"/>
      <c r="HD246" s="198"/>
      <c r="HE246" s="198"/>
      <c r="HF246" s="198"/>
      <c r="HG246" s="198"/>
      <c r="HH246" s="198"/>
      <c r="HI246" s="198"/>
      <c r="HJ246" s="198"/>
      <c r="HK246" s="198"/>
      <c r="HL246" s="198"/>
      <c r="HM246" s="198"/>
      <c r="HN246" s="198"/>
      <c r="HO246" s="198"/>
      <c r="HP246" s="198"/>
      <c r="HQ246" s="198"/>
      <c r="HR246" s="198"/>
      <c r="HS246" s="198"/>
      <c r="HT246" s="198"/>
      <c r="HU246" s="198"/>
      <c r="HV246" s="198"/>
      <c r="HW246" s="198"/>
      <c r="HX246" s="198"/>
      <c r="HY246" s="198"/>
      <c r="HZ246" s="198"/>
      <c r="IA246" s="198"/>
      <c r="IB246" s="198"/>
      <c r="IC246" s="198"/>
      <c r="ID246" s="198"/>
      <c r="IE246" s="198"/>
      <c r="IF246" s="198"/>
      <c r="IG246" s="198"/>
      <c r="IH246" s="198"/>
      <c r="II246" s="198"/>
      <c r="IJ246" s="198"/>
      <c r="IK246" s="198"/>
      <c r="IL246" s="198"/>
      <c r="IM246" s="198"/>
      <c r="IN246" s="198"/>
      <c r="IO246" s="198"/>
      <c r="IP246" s="198"/>
      <c r="IQ246" s="198"/>
      <c r="IR246" s="198"/>
      <c r="IS246" s="198"/>
      <c r="IT246" s="198"/>
      <c r="IU246" s="198"/>
      <c r="IV246" s="198"/>
      <c r="IW246" s="198"/>
      <c r="IX246" s="198"/>
      <c r="IY246" s="198"/>
      <c r="IZ246" s="198"/>
      <c r="JA246" s="198"/>
      <c r="JB246" s="198"/>
      <c r="JC246" s="198"/>
      <c r="JD246" s="198"/>
      <c r="JE246" s="198"/>
      <c r="JF246" s="198"/>
      <c r="JG246" s="198"/>
      <c r="JH246" s="198"/>
      <c r="JI246" s="198"/>
      <c r="JJ246" s="198"/>
      <c r="JK246" s="198"/>
      <c r="JL246" s="198"/>
      <c r="JM246" s="198"/>
      <c r="JN246" s="198"/>
      <c r="JO246" s="198"/>
      <c r="JP246" s="198"/>
      <c r="JQ246" s="198"/>
      <c r="JR246" s="198"/>
      <c r="JS246" s="198"/>
      <c r="JT246" s="198"/>
      <c r="JU246" s="198"/>
      <c r="JV246" s="198"/>
      <c r="JW246" s="198"/>
      <c r="JX246" s="198"/>
      <c r="JY246" s="198"/>
      <c r="JZ246" s="198"/>
      <c r="KA246" s="198"/>
      <c r="KB246" s="198"/>
      <c r="KC246" s="198"/>
      <c r="KD246" s="198"/>
      <c r="KE246" s="198"/>
      <c r="KF246" s="198"/>
      <c r="KG246" s="198"/>
      <c r="KH246" s="198"/>
      <c r="KI246" s="198"/>
      <c r="KJ246" s="198"/>
      <c r="KK246" s="198"/>
      <c r="KL246" s="198"/>
      <c r="KM246" s="198"/>
      <c r="KN246" s="198"/>
      <c r="KO246" s="198"/>
      <c r="KP246" s="198"/>
      <c r="KQ246" s="198"/>
      <c r="KR246" s="198"/>
      <c r="KS246" s="198"/>
      <c r="KT246" s="198"/>
      <c r="KU246" s="198"/>
      <c r="KV246" s="198"/>
      <c r="KW246" s="198"/>
      <c r="KX246" s="198"/>
      <c r="KY246" s="198"/>
      <c r="KZ246" s="198"/>
    </row>
    <row r="247" spans="2:312" x14ac:dyDescent="0.3">
      <c r="B247" s="198"/>
      <c r="C247" s="198"/>
      <c r="D247" s="198"/>
      <c r="E247" s="198"/>
      <c r="F247" s="198"/>
      <c r="G247" s="198"/>
      <c r="H247" s="198"/>
      <c r="I247" s="198"/>
      <c r="J247" s="198"/>
      <c r="K247" s="198"/>
      <c r="L247" s="198"/>
      <c r="M247" s="198"/>
      <c r="N247" s="198"/>
      <c r="O247" s="198"/>
      <c r="P247" s="198"/>
      <c r="Q247" s="202"/>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c r="CP247" s="198"/>
      <c r="CQ247" s="198"/>
      <c r="CR247" s="198"/>
      <c r="CS247" s="198"/>
      <c r="CT247" s="198"/>
      <c r="CU247" s="198"/>
      <c r="CV247" s="198"/>
      <c r="CW247" s="198"/>
      <c r="CX247" s="198"/>
      <c r="CY247" s="198"/>
      <c r="CZ247" s="198"/>
      <c r="DA247" s="198"/>
      <c r="DB247" s="198"/>
      <c r="DC247" s="198"/>
      <c r="DD247" s="198"/>
      <c r="DE247" s="198"/>
      <c r="DF247" s="198"/>
      <c r="DG247" s="198"/>
      <c r="DH247" s="198"/>
      <c r="DI247" s="198"/>
      <c r="DJ247" s="198"/>
      <c r="DK247" s="198"/>
      <c r="DL247" s="198"/>
      <c r="DM247" s="198"/>
      <c r="DN247" s="198"/>
      <c r="DO247" s="198"/>
      <c r="DP247" s="198"/>
      <c r="DQ247" s="198"/>
      <c r="DR247" s="198"/>
      <c r="DS247" s="198"/>
      <c r="DT247" s="198"/>
      <c r="DU247" s="198"/>
      <c r="DV247" s="198"/>
      <c r="DW247" s="198"/>
      <c r="DX247" s="198"/>
      <c r="DY247" s="198"/>
      <c r="DZ247" s="198"/>
      <c r="EA247" s="198"/>
      <c r="EB247" s="198"/>
      <c r="EC247" s="198"/>
      <c r="ED247" s="198"/>
      <c r="EE247" s="198"/>
      <c r="EF247" s="198"/>
      <c r="EG247" s="198"/>
      <c r="EH247" s="198"/>
      <c r="EI247" s="198"/>
      <c r="EJ247" s="198"/>
      <c r="EK247" s="198"/>
      <c r="EL247" s="198"/>
      <c r="EM247" s="198"/>
      <c r="EN247" s="198"/>
      <c r="EO247" s="198"/>
      <c r="EP247" s="198"/>
      <c r="EQ247" s="198"/>
      <c r="ER247" s="198"/>
      <c r="ES247" s="198"/>
      <c r="ET247" s="198"/>
      <c r="EU247" s="198"/>
      <c r="EV247" s="198"/>
      <c r="EW247" s="198"/>
      <c r="EX247" s="198"/>
      <c r="EY247" s="198"/>
      <c r="EZ247" s="198"/>
      <c r="FA247" s="198"/>
      <c r="FB247" s="198"/>
      <c r="FC247" s="198"/>
      <c r="FD247" s="198"/>
      <c r="FE247" s="198"/>
      <c r="FF247" s="198"/>
      <c r="FG247" s="198"/>
      <c r="FH247" s="198"/>
      <c r="FI247" s="198"/>
      <c r="FJ247" s="198"/>
      <c r="FK247" s="198"/>
      <c r="FL247" s="198"/>
      <c r="FM247" s="198"/>
      <c r="FN247" s="198"/>
      <c r="FO247" s="198"/>
      <c r="FP247" s="198"/>
      <c r="FQ247" s="198"/>
      <c r="FR247" s="198"/>
      <c r="FS247" s="198"/>
      <c r="FT247" s="198"/>
      <c r="FU247" s="198"/>
      <c r="FV247" s="198"/>
      <c r="FW247" s="198"/>
      <c r="FX247" s="198"/>
      <c r="FY247" s="198"/>
      <c r="FZ247" s="198"/>
      <c r="GA247" s="198"/>
      <c r="GB247" s="198"/>
      <c r="GC247" s="198"/>
      <c r="GD247" s="198"/>
      <c r="GE247" s="198"/>
      <c r="GF247" s="198"/>
      <c r="GG247" s="198"/>
      <c r="GH247" s="198"/>
      <c r="GI247" s="198"/>
      <c r="GJ247" s="198"/>
      <c r="GK247" s="198"/>
      <c r="GL247" s="198"/>
      <c r="GM247" s="198"/>
      <c r="GN247" s="198"/>
      <c r="GO247" s="198"/>
      <c r="GP247" s="198"/>
      <c r="GQ247" s="198"/>
      <c r="GR247" s="198"/>
      <c r="GS247" s="198"/>
      <c r="GT247" s="198"/>
      <c r="GU247" s="198"/>
      <c r="GV247" s="198"/>
      <c r="GW247" s="198"/>
      <c r="GX247" s="198"/>
      <c r="GY247" s="198"/>
      <c r="GZ247" s="198"/>
      <c r="HA247" s="198"/>
      <c r="HB247" s="198"/>
      <c r="HC247" s="198"/>
      <c r="HD247" s="198"/>
      <c r="HE247" s="198"/>
      <c r="HF247" s="198"/>
      <c r="HG247" s="198"/>
      <c r="HH247" s="198"/>
      <c r="HI247" s="198"/>
      <c r="HJ247" s="198"/>
      <c r="HK247" s="198"/>
      <c r="HL247" s="198"/>
      <c r="HM247" s="198"/>
      <c r="HN247" s="198"/>
      <c r="HO247" s="198"/>
      <c r="HP247" s="198"/>
      <c r="HQ247" s="198"/>
      <c r="HR247" s="198"/>
      <c r="HS247" s="198"/>
      <c r="HT247" s="198"/>
      <c r="HU247" s="198"/>
      <c r="HV247" s="198"/>
      <c r="HW247" s="198"/>
      <c r="HX247" s="198"/>
      <c r="HY247" s="198"/>
      <c r="HZ247" s="198"/>
      <c r="IA247" s="198"/>
      <c r="IB247" s="198"/>
      <c r="IC247" s="198"/>
      <c r="ID247" s="198"/>
      <c r="IE247" s="198"/>
      <c r="IF247" s="198"/>
      <c r="IG247" s="198"/>
      <c r="IH247" s="198"/>
      <c r="II247" s="198"/>
      <c r="IJ247" s="198"/>
      <c r="IK247" s="198"/>
      <c r="IL247" s="198"/>
      <c r="IM247" s="198"/>
      <c r="IN247" s="198"/>
      <c r="IO247" s="198"/>
      <c r="IP247" s="198"/>
      <c r="IQ247" s="198"/>
      <c r="IR247" s="198"/>
      <c r="IS247" s="198"/>
      <c r="IT247" s="198"/>
      <c r="IU247" s="198"/>
      <c r="IV247" s="198"/>
      <c r="IW247" s="198"/>
      <c r="IX247" s="198"/>
      <c r="IY247" s="198"/>
      <c r="IZ247" s="198"/>
      <c r="JA247" s="198"/>
      <c r="JB247" s="198"/>
      <c r="JC247" s="198"/>
      <c r="JD247" s="198"/>
      <c r="JE247" s="198"/>
      <c r="JF247" s="198"/>
      <c r="JG247" s="198"/>
      <c r="JH247" s="198"/>
      <c r="JI247" s="198"/>
      <c r="JJ247" s="198"/>
      <c r="JK247" s="198"/>
      <c r="JL247" s="198"/>
      <c r="JM247" s="198"/>
      <c r="JN247" s="198"/>
      <c r="JO247" s="198"/>
      <c r="JP247" s="198"/>
      <c r="JQ247" s="198"/>
      <c r="JR247" s="198"/>
      <c r="JS247" s="198"/>
      <c r="JT247" s="198"/>
      <c r="JU247" s="198"/>
      <c r="JV247" s="198"/>
      <c r="JW247" s="198"/>
      <c r="JX247" s="198"/>
      <c r="JY247" s="198"/>
      <c r="JZ247" s="198"/>
      <c r="KA247" s="198"/>
      <c r="KB247" s="198"/>
      <c r="KC247" s="198"/>
      <c r="KD247" s="198"/>
      <c r="KE247" s="198"/>
      <c r="KF247" s="198"/>
      <c r="KG247" s="198"/>
      <c r="KH247" s="198"/>
      <c r="KI247" s="198"/>
      <c r="KJ247" s="198"/>
      <c r="KK247" s="198"/>
      <c r="KL247" s="198"/>
      <c r="KM247" s="198"/>
      <c r="KN247" s="198"/>
      <c r="KO247" s="198"/>
      <c r="KP247" s="198"/>
      <c r="KQ247" s="198"/>
      <c r="KR247" s="198"/>
      <c r="KS247" s="198"/>
      <c r="KT247" s="198"/>
      <c r="KU247" s="198"/>
      <c r="KV247" s="198"/>
      <c r="KW247" s="198"/>
      <c r="KX247" s="198"/>
      <c r="KY247" s="198"/>
      <c r="KZ247" s="198"/>
    </row>
    <row r="248" spans="2:312" x14ac:dyDescent="0.3">
      <c r="B248" s="198"/>
      <c r="C248" s="198"/>
      <c r="D248" s="198"/>
      <c r="E248" s="198"/>
      <c r="F248" s="198"/>
      <c r="G248" s="198"/>
      <c r="H248" s="198"/>
      <c r="I248" s="198"/>
      <c r="J248" s="198"/>
      <c r="K248" s="198"/>
      <c r="L248" s="198"/>
      <c r="M248" s="198"/>
      <c r="N248" s="198"/>
      <c r="O248" s="198"/>
      <c r="P248" s="198"/>
      <c r="Q248" s="202"/>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c r="CP248" s="198"/>
      <c r="CQ248" s="198"/>
      <c r="CR248" s="198"/>
      <c r="CS248" s="198"/>
      <c r="CT248" s="198"/>
      <c r="CU248" s="198"/>
      <c r="CV248" s="198"/>
      <c r="CW248" s="198"/>
      <c r="CX248" s="198"/>
      <c r="CY248" s="198"/>
      <c r="CZ248" s="198"/>
      <c r="DA248" s="198"/>
      <c r="DB248" s="198"/>
      <c r="DC248" s="198"/>
      <c r="DD248" s="198"/>
      <c r="DE248" s="198"/>
      <c r="DF248" s="198"/>
      <c r="DG248" s="198"/>
      <c r="DH248" s="198"/>
      <c r="DI248" s="198"/>
      <c r="DJ248" s="198"/>
      <c r="DK248" s="198"/>
      <c r="DL248" s="198"/>
      <c r="DM248" s="198"/>
      <c r="DN248" s="198"/>
      <c r="DO248" s="198"/>
      <c r="DP248" s="198"/>
      <c r="DQ248" s="198"/>
      <c r="DR248" s="198"/>
      <c r="DS248" s="198"/>
      <c r="DT248" s="198"/>
      <c r="DU248" s="198"/>
      <c r="DV248" s="198"/>
      <c r="DW248" s="198"/>
      <c r="DX248" s="198"/>
      <c r="DY248" s="198"/>
      <c r="DZ248" s="198"/>
      <c r="EA248" s="198"/>
      <c r="EB248" s="198"/>
      <c r="EC248" s="198"/>
      <c r="ED248" s="198"/>
      <c r="EE248" s="198"/>
      <c r="EF248" s="198"/>
      <c r="EG248" s="198"/>
      <c r="EH248" s="198"/>
      <c r="EI248" s="198"/>
      <c r="EJ248" s="198"/>
      <c r="EK248" s="198"/>
      <c r="EL248" s="198"/>
      <c r="EM248" s="198"/>
      <c r="EN248" s="198"/>
      <c r="EO248" s="198"/>
      <c r="EP248" s="198"/>
      <c r="EQ248" s="198"/>
      <c r="ER248" s="198"/>
      <c r="ES248" s="198"/>
      <c r="ET248" s="198"/>
      <c r="EU248" s="198"/>
      <c r="EV248" s="198"/>
      <c r="EW248" s="198"/>
      <c r="EX248" s="198"/>
      <c r="EY248" s="198"/>
      <c r="EZ248" s="198"/>
      <c r="FA248" s="198"/>
      <c r="FB248" s="198"/>
      <c r="FC248" s="198"/>
      <c r="FD248" s="198"/>
      <c r="FE248" s="198"/>
      <c r="FF248" s="198"/>
      <c r="FG248" s="198"/>
      <c r="FH248" s="198"/>
      <c r="FI248" s="198"/>
      <c r="FJ248" s="198"/>
      <c r="FK248" s="198"/>
      <c r="FL248" s="198"/>
      <c r="FM248" s="198"/>
      <c r="FN248" s="198"/>
      <c r="FO248" s="198"/>
      <c r="FP248" s="198"/>
      <c r="FQ248" s="198"/>
      <c r="FR248" s="198"/>
      <c r="FS248" s="198"/>
      <c r="FT248" s="198"/>
      <c r="FU248" s="198"/>
      <c r="FV248" s="198"/>
      <c r="FW248" s="198"/>
      <c r="FX248" s="198"/>
      <c r="FY248" s="198"/>
      <c r="FZ248" s="198"/>
      <c r="GA248" s="198"/>
      <c r="GB248" s="198"/>
      <c r="GC248" s="198"/>
      <c r="GD248" s="198"/>
      <c r="GE248" s="198"/>
      <c r="GF248" s="198"/>
      <c r="GG248" s="198"/>
      <c r="GH248" s="198"/>
      <c r="GI248" s="198"/>
      <c r="GJ248" s="198"/>
      <c r="GK248" s="198"/>
      <c r="GL248" s="198"/>
      <c r="GM248" s="198"/>
      <c r="GN248" s="198"/>
      <c r="GO248" s="198"/>
      <c r="GP248" s="198"/>
      <c r="GQ248" s="198"/>
      <c r="GR248" s="198"/>
      <c r="GS248" s="198"/>
      <c r="GT248" s="198"/>
      <c r="GU248" s="198"/>
      <c r="GV248" s="198"/>
      <c r="GW248" s="198"/>
      <c r="GX248" s="198"/>
      <c r="GY248" s="198"/>
      <c r="GZ248" s="198"/>
      <c r="HA248" s="198"/>
      <c r="HB248" s="198"/>
      <c r="HC248" s="198"/>
      <c r="HD248" s="198"/>
      <c r="HE248" s="198"/>
      <c r="HF248" s="198"/>
      <c r="HG248" s="198"/>
      <c r="HH248" s="198"/>
      <c r="HI248" s="198"/>
      <c r="HJ248" s="198"/>
      <c r="HK248" s="198"/>
      <c r="HL248" s="198"/>
      <c r="HM248" s="198"/>
      <c r="HN248" s="198"/>
      <c r="HO248" s="198"/>
      <c r="HP248" s="198"/>
      <c r="HQ248" s="198"/>
      <c r="HR248" s="198"/>
      <c r="HS248" s="198"/>
      <c r="HT248" s="198"/>
      <c r="HU248" s="198"/>
      <c r="HV248" s="198"/>
      <c r="HW248" s="198"/>
      <c r="HX248" s="198"/>
      <c r="HY248" s="198"/>
      <c r="HZ248" s="198"/>
      <c r="IA248" s="198"/>
      <c r="IB248" s="198"/>
      <c r="IC248" s="198"/>
      <c r="ID248" s="198"/>
      <c r="IE248" s="198"/>
      <c r="IF248" s="198"/>
      <c r="IG248" s="198"/>
      <c r="IH248" s="198"/>
      <c r="II248" s="198"/>
      <c r="IJ248" s="198"/>
      <c r="IK248" s="198"/>
      <c r="IL248" s="198"/>
      <c r="IM248" s="198"/>
      <c r="IN248" s="198"/>
      <c r="IO248" s="198"/>
      <c r="IP248" s="198"/>
      <c r="IQ248" s="198"/>
      <c r="IR248" s="198"/>
      <c r="IS248" s="198"/>
      <c r="IT248" s="198"/>
      <c r="IU248" s="198"/>
      <c r="IV248" s="198"/>
      <c r="IW248" s="198"/>
      <c r="IX248" s="198"/>
      <c r="IY248" s="198"/>
      <c r="IZ248" s="198"/>
      <c r="JA248" s="198"/>
      <c r="JB248" s="198"/>
      <c r="JC248" s="198"/>
      <c r="JD248" s="198"/>
      <c r="JE248" s="198"/>
      <c r="JF248" s="198"/>
      <c r="JG248" s="198"/>
      <c r="JH248" s="198"/>
      <c r="JI248" s="198"/>
      <c r="JJ248" s="198"/>
      <c r="JK248" s="198"/>
      <c r="JL248" s="198"/>
      <c r="JM248" s="198"/>
      <c r="JN248" s="198"/>
      <c r="JO248" s="198"/>
      <c r="JP248" s="198"/>
      <c r="JQ248" s="198"/>
      <c r="JR248" s="198"/>
      <c r="JS248" s="198"/>
      <c r="JT248" s="198"/>
      <c r="JU248" s="198"/>
      <c r="JV248" s="198"/>
      <c r="JW248" s="198"/>
      <c r="JX248" s="198"/>
      <c r="JY248" s="198"/>
      <c r="JZ248" s="198"/>
      <c r="KA248" s="198"/>
      <c r="KB248" s="198"/>
      <c r="KC248" s="198"/>
      <c r="KD248" s="198"/>
      <c r="KE248" s="198"/>
      <c r="KF248" s="198"/>
      <c r="KG248" s="198"/>
      <c r="KH248" s="198"/>
      <c r="KI248" s="198"/>
      <c r="KJ248" s="198"/>
      <c r="KK248" s="198"/>
      <c r="KL248" s="198"/>
      <c r="KM248" s="198"/>
      <c r="KN248" s="198"/>
      <c r="KO248" s="198"/>
      <c r="KP248" s="198"/>
      <c r="KQ248" s="198"/>
      <c r="KR248" s="198"/>
      <c r="KS248" s="198"/>
      <c r="KT248" s="198"/>
      <c r="KU248" s="198"/>
      <c r="KV248" s="198"/>
      <c r="KW248" s="198"/>
      <c r="KX248" s="198"/>
      <c r="KY248" s="198"/>
      <c r="KZ248" s="198"/>
    </row>
    <row r="249" spans="2:312" x14ac:dyDescent="0.3">
      <c r="B249" s="198"/>
      <c r="C249" s="198"/>
      <c r="D249" s="198"/>
      <c r="E249" s="198"/>
      <c r="F249" s="198"/>
      <c r="G249" s="198"/>
      <c r="H249" s="198"/>
      <c r="I249" s="198"/>
      <c r="J249" s="198"/>
      <c r="K249" s="198"/>
      <c r="L249" s="198"/>
      <c r="M249" s="198"/>
      <c r="N249" s="198"/>
      <c r="O249" s="198"/>
      <c r="P249" s="198"/>
      <c r="Q249" s="202"/>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c r="CP249" s="198"/>
      <c r="CQ249" s="198"/>
      <c r="CR249" s="198"/>
      <c r="CS249" s="198"/>
      <c r="CT249" s="198"/>
      <c r="CU249" s="198"/>
      <c r="CV249" s="198"/>
      <c r="CW249" s="198"/>
      <c r="CX249" s="198"/>
      <c r="CY249" s="198"/>
      <c r="CZ249" s="198"/>
      <c r="DA249" s="198"/>
      <c r="DB249" s="198"/>
      <c r="DC249" s="198"/>
      <c r="DD249" s="198"/>
      <c r="DE249" s="198"/>
      <c r="DF249" s="198"/>
      <c r="DG249" s="198"/>
      <c r="DH249" s="198"/>
      <c r="DI249" s="198"/>
      <c r="DJ249" s="198"/>
      <c r="DK249" s="198"/>
      <c r="DL249" s="198"/>
      <c r="DM249" s="198"/>
      <c r="DN249" s="198"/>
      <c r="DO249" s="198"/>
      <c r="DP249" s="198"/>
      <c r="DQ249" s="198"/>
      <c r="DR249" s="198"/>
      <c r="DS249" s="198"/>
      <c r="DT249" s="198"/>
      <c r="DU249" s="198"/>
      <c r="DV249" s="198"/>
      <c r="DW249" s="198"/>
      <c r="DX249" s="198"/>
      <c r="DY249" s="198"/>
      <c r="DZ249" s="198"/>
      <c r="EA249" s="198"/>
      <c r="EB249" s="198"/>
      <c r="EC249" s="198"/>
      <c r="ED249" s="198"/>
      <c r="EE249" s="198"/>
      <c r="EF249" s="198"/>
      <c r="EG249" s="198"/>
      <c r="EH249" s="198"/>
      <c r="EI249" s="198"/>
      <c r="EJ249" s="198"/>
      <c r="EK249" s="198"/>
      <c r="EL249" s="198"/>
      <c r="EM249" s="198"/>
      <c r="EN249" s="198"/>
      <c r="EO249" s="198"/>
      <c r="EP249" s="198"/>
      <c r="EQ249" s="198"/>
      <c r="ER249" s="198"/>
      <c r="ES249" s="198"/>
      <c r="ET249" s="198"/>
      <c r="EU249" s="198"/>
      <c r="EV249" s="198"/>
      <c r="EW249" s="198"/>
      <c r="EX249" s="198"/>
      <c r="EY249" s="198"/>
      <c r="EZ249" s="198"/>
      <c r="FA249" s="198"/>
      <c r="FB249" s="198"/>
      <c r="FC249" s="198"/>
      <c r="FD249" s="198"/>
      <c r="FE249" s="198"/>
      <c r="FF249" s="198"/>
      <c r="FG249" s="198"/>
      <c r="FH249" s="198"/>
      <c r="FI249" s="198"/>
      <c r="FJ249" s="198"/>
      <c r="FK249" s="198"/>
      <c r="FL249" s="198"/>
      <c r="FM249" s="198"/>
      <c r="FN249" s="198"/>
      <c r="FO249" s="198"/>
      <c r="FP249" s="198"/>
      <c r="FQ249" s="198"/>
      <c r="FR249" s="198"/>
      <c r="FS249" s="198"/>
      <c r="FT249" s="198"/>
      <c r="FU249" s="198"/>
      <c r="FV249" s="198"/>
      <c r="FW249" s="198"/>
      <c r="FX249" s="198"/>
      <c r="FY249" s="198"/>
      <c r="FZ249" s="198"/>
      <c r="GA249" s="198"/>
      <c r="GB249" s="198"/>
      <c r="GC249" s="198"/>
      <c r="GD249" s="198"/>
      <c r="GE249" s="198"/>
      <c r="GF249" s="198"/>
      <c r="GG249" s="198"/>
      <c r="GH249" s="198"/>
      <c r="GI249" s="198"/>
      <c r="GJ249" s="198"/>
      <c r="GK249" s="198"/>
      <c r="GL249" s="198"/>
      <c r="GM249" s="198"/>
      <c r="GN249" s="198"/>
      <c r="GO249" s="198"/>
      <c r="GP249" s="198"/>
      <c r="GQ249" s="198"/>
      <c r="GR249" s="198"/>
      <c r="GS249" s="198"/>
      <c r="GT249" s="198"/>
      <c r="GU249" s="198"/>
      <c r="GV249" s="198"/>
      <c r="GW249" s="198"/>
      <c r="GX249" s="198"/>
      <c r="GY249" s="198"/>
      <c r="GZ249" s="198"/>
      <c r="HA249" s="198"/>
      <c r="HB249" s="198"/>
      <c r="HC249" s="198"/>
      <c r="HD249" s="198"/>
      <c r="HE249" s="198"/>
      <c r="HF249" s="198"/>
      <c r="HG249" s="198"/>
      <c r="HH249" s="198"/>
      <c r="HI249" s="198"/>
      <c r="HJ249" s="198"/>
      <c r="HK249" s="198"/>
      <c r="HL249" s="198"/>
      <c r="HM249" s="198"/>
      <c r="HN249" s="198"/>
      <c r="HO249" s="198"/>
      <c r="HP249" s="198"/>
      <c r="HQ249" s="198"/>
      <c r="HR249" s="198"/>
      <c r="HS249" s="198"/>
      <c r="HT249" s="198"/>
      <c r="HU249" s="198"/>
      <c r="HV249" s="198"/>
      <c r="HW249" s="198"/>
      <c r="HX249" s="198"/>
      <c r="HY249" s="198"/>
      <c r="HZ249" s="198"/>
      <c r="IA249" s="198"/>
      <c r="IB249" s="198"/>
      <c r="IC249" s="198"/>
      <c r="ID249" s="198"/>
      <c r="IE249" s="198"/>
      <c r="IF249" s="198"/>
      <c r="IG249" s="198"/>
      <c r="IH249" s="198"/>
      <c r="II249" s="198"/>
      <c r="IJ249" s="198"/>
      <c r="IK249" s="198"/>
      <c r="IL249" s="198"/>
      <c r="IM249" s="198"/>
      <c r="IN249" s="198"/>
      <c r="IO249" s="198"/>
      <c r="IP249" s="198"/>
      <c r="IQ249" s="198"/>
      <c r="IR249" s="198"/>
      <c r="IS249" s="198"/>
      <c r="IT249" s="198"/>
      <c r="IU249" s="198"/>
      <c r="IV249" s="198"/>
      <c r="IW249" s="198"/>
      <c r="IX249" s="198"/>
      <c r="IY249" s="198"/>
      <c r="IZ249" s="198"/>
      <c r="JA249" s="198"/>
      <c r="JB249" s="198"/>
      <c r="JC249" s="198"/>
      <c r="JD249" s="198"/>
      <c r="JE249" s="198"/>
      <c r="JF249" s="198"/>
      <c r="JG249" s="198"/>
      <c r="JH249" s="198"/>
      <c r="JI249" s="198"/>
      <c r="JJ249" s="198"/>
      <c r="JK249" s="198"/>
      <c r="JL249" s="198"/>
      <c r="JM249" s="198"/>
      <c r="JN249" s="198"/>
      <c r="JO249" s="198"/>
      <c r="JP249" s="198"/>
      <c r="JQ249" s="198"/>
      <c r="JR249" s="198"/>
      <c r="JS249" s="198"/>
      <c r="JT249" s="198"/>
      <c r="JU249" s="198"/>
      <c r="JV249" s="198"/>
      <c r="JW249" s="198"/>
      <c r="JX249" s="198"/>
      <c r="JY249" s="198"/>
      <c r="JZ249" s="198"/>
      <c r="KA249" s="198"/>
      <c r="KB249" s="198"/>
      <c r="KC249" s="198"/>
      <c r="KD249" s="198"/>
      <c r="KE249" s="198"/>
      <c r="KF249" s="198"/>
      <c r="KG249" s="198"/>
      <c r="KH249" s="198"/>
      <c r="KI249" s="198"/>
      <c r="KJ249" s="198"/>
      <c r="KK249" s="198"/>
      <c r="KL249" s="198"/>
      <c r="KM249" s="198"/>
      <c r="KN249" s="198"/>
      <c r="KO249" s="198"/>
      <c r="KP249" s="198"/>
      <c r="KQ249" s="198"/>
      <c r="KR249" s="198"/>
      <c r="KS249" s="198"/>
      <c r="KT249" s="198"/>
      <c r="KU249" s="198"/>
      <c r="KV249" s="198"/>
      <c r="KW249" s="198"/>
      <c r="KX249" s="198"/>
      <c r="KY249" s="198"/>
      <c r="KZ249" s="198"/>
    </row>
    <row r="250" spans="2:312" x14ac:dyDescent="0.3">
      <c r="B250" s="198"/>
      <c r="C250" s="198"/>
      <c r="D250" s="198"/>
      <c r="E250" s="198"/>
      <c r="F250" s="198"/>
      <c r="G250" s="198"/>
      <c r="H250" s="198"/>
      <c r="I250" s="198"/>
      <c r="J250" s="198"/>
      <c r="K250" s="198"/>
      <c r="L250" s="198"/>
      <c r="M250" s="198"/>
      <c r="N250" s="198"/>
      <c r="O250" s="198"/>
      <c r="P250" s="198"/>
      <c r="Q250" s="202"/>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c r="CW250" s="198"/>
      <c r="CX250" s="198"/>
      <c r="CY250" s="198"/>
      <c r="CZ250" s="198"/>
      <c r="DA250" s="198"/>
      <c r="DB250" s="198"/>
      <c r="DC250" s="198"/>
      <c r="DD250" s="198"/>
      <c r="DE250" s="198"/>
      <c r="DF250" s="198"/>
      <c r="DG250" s="198"/>
      <c r="DH250" s="198"/>
      <c r="DI250" s="198"/>
      <c r="DJ250" s="198"/>
      <c r="DK250" s="198"/>
      <c r="DL250" s="198"/>
      <c r="DM250" s="198"/>
      <c r="DN250" s="198"/>
      <c r="DO250" s="198"/>
      <c r="DP250" s="198"/>
      <c r="DQ250" s="198"/>
      <c r="DR250" s="198"/>
      <c r="DS250" s="198"/>
      <c r="DT250" s="198"/>
      <c r="DU250" s="198"/>
      <c r="DV250" s="198"/>
      <c r="DW250" s="198"/>
      <c r="DX250" s="198"/>
      <c r="DY250" s="198"/>
      <c r="DZ250" s="198"/>
      <c r="EA250" s="198"/>
      <c r="EB250" s="198"/>
      <c r="EC250" s="198"/>
      <c r="ED250" s="198"/>
      <c r="EE250" s="198"/>
      <c r="EF250" s="198"/>
      <c r="EG250" s="198"/>
      <c r="EH250" s="198"/>
      <c r="EI250" s="198"/>
      <c r="EJ250" s="198"/>
      <c r="EK250" s="198"/>
      <c r="EL250" s="198"/>
      <c r="EM250" s="198"/>
      <c r="EN250" s="198"/>
      <c r="EO250" s="198"/>
      <c r="EP250" s="198"/>
      <c r="EQ250" s="198"/>
      <c r="ER250" s="198"/>
      <c r="ES250" s="198"/>
      <c r="ET250" s="198"/>
      <c r="EU250" s="198"/>
      <c r="EV250" s="198"/>
      <c r="EW250" s="198"/>
      <c r="EX250" s="198"/>
      <c r="EY250" s="198"/>
      <c r="EZ250" s="198"/>
      <c r="FA250" s="198"/>
      <c r="FB250" s="198"/>
      <c r="FC250" s="198"/>
      <c r="FD250" s="198"/>
      <c r="FE250" s="198"/>
      <c r="FF250" s="198"/>
      <c r="FG250" s="198"/>
      <c r="FH250" s="198"/>
      <c r="FI250" s="198"/>
      <c r="FJ250" s="198"/>
      <c r="FK250" s="198"/>
      <c r="FL250" s="198"/>
      <c r="FM250" s="198"/>
      <c r="FN250" s="198"/>
      <c r="FO250" s="198"/>
      <c r="FP250" s="198"/>
      <c r="FQ250" s="198"/>
      <c r="FR250" s="198"/>
      <c r="FS250" s="198"/>
      <c r="FT250" s="198"/>
      <c r="FU250" s="198"/>
      <c r="FV250" s="198"/>
      <c r="FW250" s="198"/>
      <c r="FX250" s="198"/>
      <c r="FY250" s="198"/>
      <c r="FZ250" s="198"/>
      <c r="GA250" s="198"/>
      <c r="GB250" s="198"/>
      <c r="GC250" s="198"/>
      <c r="GD250" s="198"/>
      <c r="GE250" s="198"/>
      <c r="GF250" s="198"/>
      <c r="GG250" s="198"/>
      <c r="GH250" s="198"/>
      <c r="GI250" s="198"/>
      <c r="GJ250" s="198"/>
      <c r="GK250" s="198"/>
      <c r="GL250" s="198"/>
      <c r="GM250" s="198"/>
      <c r="GN250" s="198"/>
      <c r="GO250" s="198"/>
      <c r="GP250" s="198"/>
      <c r="GQ250" s="198"/>
      <c r="GR250" s="198"/>
      <c r="GS250" s="198"/>
      <c r="GT250" s="198"/>
      <c r="GU250" s="198"/>
      <c r="GV250" s="198"/>
      <c r="GW250" s="198"/>
      <c r="GX250" s="198"/>
      <c r="GY250" s="198"/>
      <c r="GZ250" s="198"/>
      <c r="HA250" s="198"/>
      <c r="HB250" s="198"/>
      <c r="HC250" s="198"/>
      <c r="HD250" s="198"/>
      <c r="HE250" s="198"/>
      <c r="HF250" s="198"/>
      <c r="HG250" s="198"/>
      <c r="HH250" s="198"/>
      <c r="HI250" s="198"/>
      <c r="HJ250" s="198"/>
      <c r="HK250" s="198"/>
      <c r="HL250" s="198"/>
      <c r="HM250" s="198"/>
      <c r="HN250" s="198"/>
      <c r="HO250" s="198"/>
      <c r="HP250" s="198"/>
      <c r="HQ250" s="198"/>
      <c r="HR250" s="198"/>
      <c r="HS250" s="198"/>
      <c r="HT250" s="198"/>
      <c r="HU250" s="198"/>
      <c r="HV250" s="198"/>
      <c r="HW250" s="198"/>
      <c r="HX250" s="198"/>
      <c r="HY250" s="198"/>
      <c r="HZ250" s="198"/>
      <c r="IA250" s="198"/>
      <c r="IB250" s="198"/>
      <c r="IC250" s="198"/>
      <c r="ID250" s="198"/>
      <c r="IE250" s="198"/>
      <c r="IF250" s="198"/>
      <c r="IG250" s="198"/>
      <c r="IH250" s="198"/>
      <c r="II250" s="198"/>
      <c r="IJ250" s="198"/>
      <c r="IK250" s="198"/>
      <c r="IL250" s="198"/>
      <c r="IM250" s="198"/>
      <c r="IN250" s="198"/>
      <c r="IO250" s="198"/>
      <c r="IP250" s="198"/>
      <c r="IQ250" s="198"/>
      <c r="IR250" s="198"/>
      <c r="IS250" s="198"/>
      <c r="IT250" s="198"/>
      <c r="IU250" s="198"/>
      <c r="IV250" s="198"/>
      <c r="IW250" s="198"/>
      <c r="IX250" s="198"/>
      <c r="IY250" s="198"/>
      <c r="IZ250" s="198"/>
      <c r="JA250" s="198"/>
      <c r="JB250" s="198"/>
      <c r="JC250" s="198"/>
      <c r="JD250" s="198"/>
      <c r="JE250" s="198"/>
      <c r="JF250" s="198"/>
      <c r="JG250" s="198"/>
      <c r="JH250" s="198"/>
      <c r="JI250" s="198"/>
      <c r="JJ250" s="198"/>
      <c r="JK250" s="198"/>
      <c r="JL250" s="198"/>
      <c r="JM250" s="198"/>
      <c r="JN250" s="198"/>
      <c r="JO250" s="198"/>
      <c r="JP250" s="198"/>
      <c r="JQ250" s="198"/>
      <c r="JR250" s="198"/>
      <c r="JS250" s="198"/>
      <c r="JT250" s="198"/>
      <c r="JU250" s="198"/>
      <c r="JV250" s="198"/>
      <c r="JW250" s="198"/>
      <c r="JX250" s="198"/>
      <c r="JY250" s="198"/>
      <c r="JZ250" s="198"/>
      <c r="KA250" s="198"/>
      <c r="KB250" s="198"/>
      <c r="KC250" s="198"/>
      <c r="KD250" s="198"/>
      <c r="KE250" s="198"/>
      <c r="KF250" s="198"/>
      <c r="KG250" s="198"/>
      <c r="KH250" s="198"/>
      <c r="KI250" s="198"/>
      <c r="KJ250" s="198"/>
      <c r="KK250" s="198"/>
      <c r="KL250" s="198"/>
      <c r="KM250" s="198"/>
      <c r="KN250" s="198"/>
      <c r="KO250" s="198"/>
      <c r="KP250" s="198"/>
      <c r="KQ250" s="198"/>
      <c r="KR250" s="198"/>
      <c r="KS250" s="198"/>
      <c r="KT250" s="198"/>
      <c r="KU250" s="198"/>
      <c r="KV250" s="198"/>
      <c r="KW250" s="198"/>
      <c r="KX250" s="198"/>
      <c r="KY250" s="198"/>
      <c r="KZ250" s="198"/>
    </row>
    <row r="251" spans="2:312" x14ac:dyDescent="0.3">
      <c r="B251" s="198"/>
      <c r="C251" s="198"/>
      <c r="D251" s="198"/>
      <c r="E251" s="198"/>
      <c r="F251" s="198"/>
      <c r="G251" s="198"/>
      <c r="H251" s="198"/>
      <c r="I251" s="198"/>
      <c r="J251" s="198"/>
      <c r="K251" s="198"/>
      <c r="L251" s="198"/>
      <c r="M251" s="198"/>
      <c r="N251" s="198"/>
      <c r="O251" s="198"/>
      <c r="P251" s="198"/>
      <c r="Q251" s="202"/>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c r="CW251" s="198"/>
      <c r="CX251" s="198"/>
      <c r="CY251" s="198"/>
      <c r="CZ251" s="198"/>
      <c r="DA251" s="198"/>
      <c r="DB251" s="198"/>
      <c r="DC251" s="198"/>
      <c r="DD251" s="198"/>
      <c r="DE251" s="198"/>
      <c r="DF251" s="198"/>
      <c r="DG251" s="198"/>
      <c r="DH251" s="198"/>
      <c r="DI251" s="198"/>
      <c r="DJ251" s="198"/>
      <c r="DK251" s="198"/>
      <c r="DL251" s="198"/>
      <c r="DM251" s="198"/>
      <c r="DN251" s="198"/>
      <c r="DO251" s="198"/>
      <c r="DP251" s="198"/>
      <c r="DQ251" s="198"/>
      <c r="DR251" s="198"/>
      <c r="DS251" s="198"/>
      <c r="DT251" s="198"/>
      <c r="DU251" s="198"/>
      <c r="DV251" s="198"/>
      <c r="DW251" s="198"/>
      <c r="DX251" s="198"/>
      <c r="DY251" s="198"/>
      <c r="DZ251" s="198"/>
      <c r="EA251" s="198"/>
      <c r="EB251" s="198"/>
      <c r="EC251" s="198"/>
      <c r="ED251" s="198"/>
      <c r="EE251" s="198"/>
      <c r="EF251" s="198"/>
      <c r="EG251" s="198"/>
      <c r="EH251" s="198"/>
      <c r="EI251" s="198"/>
      <c r="EJ251" s="198"/>
      <c r="EK251" s="198"/>
      <c r="EL251" s="198"/>
      <c r="EM251" s="198"/>
      <c r="EN251" s="198"/>
      <c r="EO251" s="198"/>
      <c r="EP251" s="198"/>
      <c r="EQ251" s="198"/>
      <c r="ER251" s="198"/>
      <c r="ES251" s="198"/>
      <c r="ET251" s="198"/>
      <c r="EU251" s="198"/>
      <c r="EV251" s="198"/>
      <c r="EW251" s="198"/>
      <c r="EX251" s="198"/>
      <c r="EY251" s="198"/>
      <c r="EZ251" s="198"/>
      <c r="FA251" s="198"/>
      <c r="FB251" s="198"/>
      <c r="FC251" s="198"/>
      <c r="FD251" s="198"/>
      <c r="FE251" s="198"/>
      <c r="FF251" s="198"/>
      <c r="FG251" s="198"/>
      <c r="FH251" s="198"/>
      <c r="FI251" s="198"/>
      <c r="FJ251" s="198"/>
      <c r="FK251" s="198"/>
      <c r="FL251" s="198"/>
      <c r="FM251" s="198"/>
      <c r="FN251" s="198"/>
      <c r="FO251" s="198"/>
      <c r="FP251" s="198"/>
      <c r="FQ251" s="198"/>
      <c r="FR251" s="198"/>
      <c r="FS251" s="198"/>
      <c r="FT251" s="198"/>
      <c r="FU251" s="198"/>
      <c r="FV251" s="198"/>
      <c r="FW251" s="198"/>
      <c r="FX251" s="198"/>
      <c r="FY251" s="198"/>
      <c r="FZ251" s="198"/>
      <c r="GA251" s="198"/>
      <c r="GB251" s="198"/>
      <c r="GC251" s="198"/>
      <c r="GD251" s="198"/>
      <c r="GE251" s="198"/>
      <c r="GF251" s="198"/>
      <c r="GG251" s="198"/>
      <c r="GH251" s="198"/>
      <c r="GI251" s="198"/>
      <c r="GJ251" s="198"/>
      <c r="GK251" s="198"/>
      <c r="GL251" s="198"/>
      <c r="GM251" s="198"/>
      <c r="GN251" s="198"/>
      <c r="GO251" s="198"/>
      <c r="GP251" s="198"/>
      <c r="GQ251" s="198"/>
      <c r="GR251" s="198"/>
      <c r="GS251" s="198"/>
      <c r="GT251" s="198"/>
      <c r="GU251" s="198"/>
      <c r="GV251" s="198"/>
      <c r="GW251" s="198"/>
      <c r="GX251" s="198"/>
      <c r="GY251" s="198"/>
      <c r="GZ251" s="198"/>
      <c r="HA251" s="198"/>
      <c r="HB251" s="198"/>
      <c r="HC251" s="198"/>
      <c r="HD251" s="198"/>
      <c r="HE251" s="198"/>
      <c r="HF251" s="198"/>
      <c r="HG251" s="198"/>
      <c r="HH251" s="198"/>
      <c r="HI251" s="198"/>
      <c r="HJ251" s="198"/>
      <c r="HK251" s="198"/>
      <c r="HL251" s="198"/>
      <c r="HM251" s="198"/>
      <c r="HN251" s="198"/>
      <c r="HO251" s="198"/>
      <c r="HP251" s="198"/>
      <c r="HQ251" s="198"/>
      <c r="HR251" s="198"/>
      <c r="HS251" s="198"/>
      <c r="HT251" s="198"/>
      <c r="HU251" s="198"/>
      <c r="HV251" s="198"/>
      <c r="HW251" s="198"/>
      <c r="HX251" s="198"/>
      <c r="HY251" s="198"/>
      <c r="HZ251" s="198"/>
      <c r="IA251" s="198"/>
      <c r="IB251" s="198"/>
      <c r="IC251" s="198"/>
      <c r="ID251" s="198"/>
      <c r="IE251" s="198"/>
      <c r="IF251" s="198"/>
      <c r="IG251" s="198"/>
      <c r="IH251" s="198"/>
      <c r="II251" s="198"/>
      <c r="IJ251" s="198"/>
      <c r="IK251" s="198"/>
      <c r="IL251" s="198"/>
      <c r="IM251" s="198"/>
      <c r="IN251" s="198"/>
      <c r="IO251" s="198"/>
      <c r="IP251" s="198"/>
      <c r="IQ251" s="198"/>
      <c r="IR251" s="198"/>
      <c r="IS251" s="198"/>
      <c r="IT251" s="198"/>
      <c r="IU251" s="198"/>
      <c r="IV251" s="198"/>
      <c r="IW251" s="198"/>
      <c r="IX251" s="198"/>
      <c r="IY251" s="198"/>
      <c r="IZ251" s="198"/>
      <c r="JA251" s="198"/>
      <c r="JB251" s="198"/>
      <c r="JC251" s="198"/>
      <c r="JD251" s="198"/>
      <c r="JE251" s="198"/>
      <c r="JF251" s="198"/>
      <c r="JG251" s="198"/>
      <c r="JH251" s="198"/>
      <c r="JI251" s="198"/>
      <c r="JJ251" s="198"/>
      <c r="JK251" s="198"/>
      <c r="JL251" s="198"/>
      <c r="JM251" s="198"/>
      <c r="JN251" s="198"/>
      <c r="JO251" s="198"/>
      <c r="JP251" s="198"/>
      <c r="JQ251" s="198"/>
      <c r="JR251" s="198"/>
      <c r="JS251" s="198"/>
      <c r="JT251" s="198"/>
      <c r="JU251" s="198"/>
      <c r="JV251" s="198"/>
      <c r="JW251" s="198"/>
      <c r="JX251" s="198"/>
      <c r="JY251" s="198"/>
      <c r="JZ251" s="198"/>
      <c r="KA251" s="198"/>
      <c r="KB251" s="198"/>
      <c r="KC251" s="198"/>
      <c r="KD251" s="198"/>
      <c r="KE251" s="198"/>
      <c r="KF251" s="198"/>
      <c r="KG251" s="198"/>
      <c r="KH251" s="198"/>
      <c r="KI251" s="198"/>
      <c r="KJ251" s="198"/>
      <c r="KK251" s="198"/>
      <c r="KL251" s="198"/>
      <c r="KM251" s="198"/>
      <c r="KN251" s="198"/>
      <c r="KO251" s="198"/>
      <c r="KP251" s="198"/>
      <c r="KQ251" s="198"/>
      <c r="KR251" s="198"/>
      <c r="KS251" s="198"/>
      <c r="KT251" s="198"/>
      <c r="KU251" s="198"/>
      <c r="KV251" s="198"/>
      <c r="KW251" s="198"/>
      <c r="KX251" s="198"/>
      <c r="KY251" s="198"/>
      <c r="KZ251" s="198"/>
    </row>
    <row r="252" spans="2:312" x14ac:dyDescent="0.3">
      <c r="B252" s="198"/>
      <c r="C252" s="198"/>
      <c r="D252" s="198"/>
      <c r="E252" s="198"/>
      <c r="F252" s="198"/>
      <c r="G252" s="198"/>
      <c r="H252" s="198"/>
      <c r="I252" s="198"/>
      <c r="J252" s="198"/>
      <c r="K252" s="198"/>
      <c r="L252" s="198"/>
      <c r="M252" s="198"/>
      <c r="N252" s="198"/>
      <c r="O252" s="198"/>
      <c r="P252" s="198"/>
      <c r="Q252" s="202"/>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c r="BV252" s="198"/>
      <c r="BW252" s="198"/>
      <c r="BX252" s="198"/>
      <c r="BY252" s="198"/>
      <c r="BZ252" s="198"/>
      <c r="CA252" s="198"/>
      <c r="CB252" s="198"/>
      <c r="CC252" s="198"/>
      <c r="CD252" s="198"/>
      <c r="CE252" s="198"/>
      <c r="CF252" s="198"/>
      <c r="CG252" s="198"/>
      <c r="CH252" s="198"/>
      <c r="CI252" s="198"/>
      <c r="CJ252" s="198"/>
      <c r="CK252" s="198"/>
      <c r="CL252" s="198"/>
      <c r="CM252" s="198"/>
      <c r="CN252" s="198"/>
      <c r="CO252" s="198"/>
      <c r="CP252" s="198"/>
      <c r="CQ252" s="198"/>
      <c r="CR252" s="198"/>
      <c r="CS252" s="198"/>
      <c r="CT252" s="198"/>
      <c r="CU252" s="198"/>
      <c r="CV252" s="198"/>
      <c r="CW252" s="198"/>
      <c r="CX252" s="198"/>
      <c r="CY252" s="198"/>
      <c r="CZ252" s="198"/>
      <c r="DA252" s="198"/>
      <c r="DB252" s="198"/>
      <c r="DC252" s="198"/>
      <c r="DD252" s="198"/>
      <c r="DE252" s="198"/>
      <c r="DF252" s="198"/>
      <c r="DG252" s="198"/>
      <c r="DH252" s="198"/>
      <c r="DI252" s="198"/>
      <c r="DJ252" s="198"/>
      <c r="DK252" s="198"/>
      <c r="DL252" s="198"/>
      <c r="DM252" s="198"/>
      <c r="DN252" s="198"/>
      <c r="DO252" s="198"/>
      <c r="DP252" s="198"/>
      <c r="DQ252" s="198"/>
      <c r="DR252" s="198"/>
      <c r="DS252" s="198"/>
      <c r="DT252" s="198"/>
      <c r="DU252" s="198"/>
      <c r="DV252" s="198"/>
      <c r="DW252" s="198"/>
      <c r="DX252" s="198"/>
      <c r="DY252" s="198"/>
      <c r="DZ252" s="198"/>
      <c r="EA252" s="198"/>
      <c r="EB252" s="198"/>
      <c r="EC252" s="198"/>
      <c r="ED252" s="198"/>
      <c r="EE252" s="198"/>
      <c r="EF252" s="198"/>
      <c r="EG252" s="198"/>
      <c r="EH252" s="198"/>
      <c r="EI252" s="198"/>
      <c r="EJ252" s="198"/>
      <c r="EK252" s="198"/>
      <c r="EL252" s="198"/>
      <c r="EM252" s="198"/>
      <c r="EN252" s="198"/>
      <c r="EO252" s="198"/>
      <c r="EP252" s="198"/>
      <c r="EQ252" s="198"/>
      <c r="ER252" s="198"/>
      <c r="ES252" s="198"/>
      <c r="ET252" s="198"/>
      <c r="EU252" s="198"/>
      <c r="EV252" s="198"/>
      <c r="EW252" s="198"/>
      <c r="EX252" s="198"/>
      <c r="EY252" s="198"/>
      <c r="EZ252" s="198"/>
      <c r="FA252" s="198"/>
      <c r="FB252" s="198"/>
      <c r="FC252" s="198"/>
      <c r="FD252" s="198"/>
      <c r="FE252" s="198"/>
      <c r="FF252" s="198"/>
      <c r="FG252" s="198"/>
      <c r="FH252" s="198"/>
      <c r="FI252" s="198"/>
      <c r="FJ252" s="198"/>
      <c r="FK252" s="198"/>
      <c r="FL252" s="198"/>
      <c r="FM252" s="198"/>
      <c r="FN252" s="198"/>
      <c r="FO252" s="198"/>
      <c r="FP252" s="198"/>
      <c r="FQ252" s="198"/>
      <c r="FR252" s="198"/>
      <c r="FS252" s="198"/>
      <c r="FT252" s="198"/>
      <c r="FU252" s="198"/>
      <c r="FV252" s="198"/>
      <c r="FW252" s="198"/>
      <c r="FX252" s="198"/>
      <c r="FY252" s="198"/>
      <c r="FZ252" s="198"/>
      <c r="GA252" s="198"/>
      <c r="GB252" s="198"/>
      <c r="GC252" s="198"/>
      <c r="GD252" s="198"/>
      <c r="GE252" s="198"/>
      <c r="GF252" s="198"/>
      <c r="GG252" s="198"/>
      <c r="GH252" s="198"/>
      <c r="GI252" s="198"/>
      <c r="GJ252" s="198"/>
      <c r="GK252" s="198"/>
      <c r="GL252" s="198"/>
      <c r="GM252" s="198"/>
      <c r="GN252" s="198"/>
      <c r="GO252" s="198"/>
      <c r="GP252" s="198"/>
      <c r="GQ252" s="198"/>
      <c r="GR252" s="198"/>
      <c r="GS252" s="198"/>
      <c r="GT252" s="198"/>
      <c r="GU252" s="198"/>
      <c r="GV252" s="198"/>
      <c r="GW252" s="198"/>
      <c r="GX252" s="198"/>
      <c r="GY252" s="198"/>
      <c r="GZ252" s="198"/>
      <c r="HA252" s="198"/>
      <c r="HB252" s="198"/>
      <c r="HC252" s="198"/>
      <c r="HD252" s="198"/>
      <c r="HE252" s="198"/>
      <c r="HF252" s="198"/>
      <c r="HG252" s="198"/>
      <c r="HH252" s="198"/>
      <c r="HI252" s="198"/>
      <c r="HJ252" s="198"/>
      <c r="HK252" s="198"/>
      <c r="HL252" s="198"/>
      <c r="HM252" s="198"/>
      <c r="HN252" s="198"/>
      <c r="HO252" s="198"/>
      <c r="HP252" s="198"/>
      <c r="HQ252" s="198"/>
      <c r="HR252" s="198"/>
      <c r="HS252" s="198"/>
      <c r="HT252" s="198"/>
      <c r="HU252" s="198"/>
      <c r="HV252" s="198"/>
      <c r="HW252" s="198"/>
      <c r="HX252" s="198"/>
      <c r="HY252" s="198"/>
      <c r="HZ252" s="198"/>
      <c r="IA252" s="198"/>
      <c r="IB252" s="198"/>
      <c r="IC252" s="198"/>
      <c r="ID252" s="198"/>
      <c r="IE252" s="198"/>
      <c r="IF252" s="198"/>
      <c r="IG252" s="198"/>
      <c r="IH252" s="198"/>
      <c r="II252" s="198"/>
      <c r="IJ252" s="198"/>
      <c r="IK252" s="198"/>
      <c r="IL252" s="198"/>
      <c r="IM252" s="198"/>
      <c r="IN252" s="198"/>
      <c r="IO252" s="198"/>
      <c r="IP252" s="198"/>
      <c r="IQ252" s="198"/>
      <c r="IR252" s="198"/>
      <c r="IS252" s="198"/>
      <c r="IT252" s="198"/>
      <c r="IU252" s="198"/>
      <c r="IV252" s="198"/>
      <c r="IW252" s="198"/>
      <c r="IX252" s="198"/>
      <c r="IY252" s="198"/>
      <c r="IZ252" s="198"/>
      <c r="JA252" s="198"/>
      <c r="JB252" s="198"/>
      <c r="JC252" s="198"/>
      <c r="JD252" s="198"/>
      <c r="JE252" s="198"/>
      <c r="JF252" s="198"/>
      <c r="JG252" s="198"/>
      <c r="JH252" s="198"/>
      <c r="JI252" s="198"/>
      <c r="JJ252" s="198"/>
      <c r="JK252" s="198"/>
      <c r="JL252" s="198"/>
      <c r="JM252" s="198"/>
      <c r="JN252" s="198"/>
      <c r="JO252" s="198"/>
      <c r="JP252" s="198"/>
      <c r="JQ252" s="198"/>
      <c r="JR252" s="198"/>
      <c r="JS252" s="198"/>
      <c r="JT252" s="198"/>
      <c r="JU252" s="198"/>
      <c r="JV252" s="198"/>
      <c r="JW252" s="198"/>
      <c r="JX252" s="198"/>
      <c r="JY252" s="198"/>
      <c r="JZ252" s="198"/>
      <c r="KA252" s="198"/>
      <c r="KB252" s="198"/>
      <c r="KC252" s="198"/>
      <c r="KD252" s="198"/>
      <c r="KE252" s="198"/>
      <c r="KF252" s="198"/>
      <c r="KG252" s="198"/>
      <c r="KH252" s="198"/>
      <c r="KI252" s="198"/>
      <c r="KJ252" s="198"/>
      <c r="KK252" s="198"/>
      <c r="KL252" s="198"/>
      <c r="KM252" s="198"/>
      <c r="KN252" s="198"/>
      <c r="KO252" s="198"/>
      <c r="KP252" s="198"/>
      <c r="KQ252" s="198"/>
      <c r="KR252" s="198"/>
      <c r="KS252" s="198"/>
      <c r="KT252" s="198"/>
      <c r="KU252" s="198"/>
      <c r="KV252" s="198"/>
      <c r="KW252" s="198"/>
      <c r="KX252" s="198"/>
      <c r="KY252" s="198"/>
      <c r="KZ252" s="198"/>
    </row>
    <row r="253" spans="2:312" x14ac:dyDescent="0.3">
      <c r="B253" s="198"/>
      <c r="C253" s="198"/>
      <c r="D253" s="198"/>
      <c r="E253" s="198"/>
      <c r="F253" s="198"/>
      <c r="G253" s="198"/>
      <c r="H253" s="198"/>
      <c r="I253" s="198"/>
      <c r="J253" s="198"/>
      <c r="K253" s="198"/>
      <c r="L253" s="198"/>
      <c r="M253" s="198"/>
      <c r="N253" s="198"/>
      <c r="O253" s="198"/>
      <c r="P253" s="198"/>
      <c r="Q253" s="202"/>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c r="BV253" s="198"/>
      <c r="BW253" s="198"/>
      <c r="BX253" s="198"/>
      <c r="BY253" s="198"/>
      <c r="BZ253" s="198"/>
      <c r="CA253" s="198"/>
      <c r="CB253" s="198"/>
      <c r="CC253" s="198"/>
      <c r="CD253" s="198"/>
      <c r="CE253" s="198"/>
      <c r="CF253" s="198"/>
      <c r="CG253" s="198"/>
      <c r="CH253" s="198"/>
      <c r="CI253" s="198"/>
      <c r="CJ253" s="198"/>
      <c r="CK253" s="198"/>
      <c r="CL253" s="198"/>
      <c r="CM253" s="198"/>
      <c r="CN253" s="198"/>
      <c r="CO253" s="198"/>
      <c r="CP253" s="198"/>
      <c r="CQ253" s="198"/>
      <c r="CR253" s="198"/>
      <c r="CS253" s="198"/>
      <c r="CT253" s="198"/>
      <c r="CU253" s="198"/>
      <c r="CV253" s="198"/>
      <c r="CW253" s="198"/>
      <c r="CX253" s="198"/>
      <c r="CY253" s="198"/>
      <c r="CZ253" s="198"/>
      <c r="DA253" s="198"/>
      <c r="DB253" s="198"/>
      <c r="DC253" s="198"/>
      <c r="DD253" s="198"/>
      <c r="DE253" s="198"/>
      <c r="DF253" s="198"/>
      <c r="DG253" s="198"/>
      <c r="DH253" s="198"/>
      <c r="DI253" s="198"/>
      <c r="DJ253" s="198"/>
      <c r="DK253" s="198"/>
      <c r="DL253" s="198"/>
      <c r="DM253" s="198"/>
      <c r="DN253" s="198"/>
      <c r="DO253" s="198"/>
      <c r="DP253" s="198"/>
      <c r="DQ253" s="198"/>
      <c r="DR253" s="198"/>
      <c r="DS253" s="198"/>
      <c r="DT253" s="198"/>
      <c r="DU253" s="198"/>
      <c r="DV253" s="198"/>
      <c r="DW253" s="198"/>
      <c r="DX253" s="198"/>
      <c r="DY253" s="198"/>
      <c r="DZ253" s="198"/>
      <c r="EA253" s="198"/>
      <c r="EB253" s="198"/>
      <c r="EC253" s="198"/>
      <c r="ED253" s="198"/>
      <c r="EE253" s="198"/>
      <c r="EF253" s="198"/>
      <c r="EG253" s="198"/>
      <c r="EH253" s="198"/>
      <c r="EI253" s="198"/>
      <c r="EJ253" s="198"/>
      <c r="EK253" s="198"/>
      <c r="EL253" s="198"/>
      <c r="EM253" s="198"/>
      <c r="EN253" s="198"/>
      <c r="EO253" s="198"/>
      <c r="EP253" s="198"/>
      <c r="EQ253" s="198"/>
      <c r="ER253" s="198"/>
      <c r="ES253" s="198"/>
      <c r="ET253" s="198"/>
      <c r="EU253" s="198"/>
      <c r="EV253" s="198"/>
      <c r="EW253" s="198"/>
      <c r="EX253" s="198"/>
      <c r="EY253" s="198"/>
      <c r="EZ253" s="198"/>
      <c r="FA253" s="198"/>
      <c r="FB253" s="198"/>
      <c r="FC253" s="198"/>
      <c r="FD253" s="198"/>
      <c r="FE253" s="198"/>
      <c r="FF253" s="198"/>
      <c r="FG253" s="198"/>
      <c r="FH253" s="198"/>
      <c r="FI253" s="198"/>
      <c r="FJ253" s="198"/>
      <c r="FK253" s="198"/>
      <c r="FL253" s="198"/>
      <c r="FM253" s="198"/>
      <c r="FN253" s="198"/>
      <c r="FO253" s="198"/>
      <c r="FP253" s="198"/>
      <c r="FQ253" s="198"/>
      <c r="FR253" s="198"/>
      <c r="FS253" s="198"/>
      <c r="FT253" s="198"/>
      <c r="FU253" s="198"/>
      <c r="FV253" s="198"/>
      <c r="FW253" s="198"/>
      <c r="FX253" s="198"/>
      <c r="FY253" s="198"/>
      <c r="FZ253" s="198"/>
      <c r="GA253" s="198"/>
      <c r="GB253" s="198"/>
      <c r="GC253" s="198"/>
      <c r="GD253" s="198"/>
      <c r="GE253" s="198"/>
      <c r="GF253" s="198"/>
      <c r="GG253" s="198"/>
      <c r="GH253" s="198"/>
      <c r="GI253" s="198"/>
      <c r="GJ253" s="198"/>
      <c r="GK253" s="198"/>
      <c r="GL253" s="198"/>
      <c r="GM253" s="198"/>
      <c r="GN253" s="198"/>
      <c r="GO253" s="198"/>
      <c r="GP253" s="198"/>
      <c r="GQ253" s="198"/>
      <c r="GR253" s="198"/>
      <c r="GS253" s="198"/>
      <c r="GT253" s="198"/>
      <c r="GU253" s="198"/>
      <c r="GV253" s="198"/>
      <c r="GW253" s="198"/>
      <c r="GX253" s="198"/>
      <c r="GY253" s="198"/>
      <c r="GZ253" s="198"/>
      <c r="HA253" s="198"/>
      <c r="HB253" s="198"/>
      <c r="HC253" s="198"/>
      <c r="HD253" s="198"/>
      <c r="HE253" s="198"/>
      <c r="HF253" s="198"/>
      <c r="HG253" s="198"/>
      <c r="HH253" s="198"/>
      <c r="HI253" s="198"/>
      <c r="HJ253" s="198"/>
      <c r="HK253" s="198"/>
      <c r="HL253" s="198"/>
      <c r="HM253" s="198"/>
      <c r="HN253" s="198"/>
      <c r="HO253" s="198"/>
      <c r="HP253" s="198"/>
      <c r="HQ253" s="198"/>
      <c r="HR253" s="198"/>
      <c r="HS253" s="198"/>
      <c r="HT253" s="198"/>
      <c r="HU253" s="198"/>
      <c r="HV253" s="198"/>
      <c r="HW253" s="198"/>
      <c r="HX253" s="198"/>
      <c r="HY253" s="198"/>
      <c r="HZ253" s="198"/>
      <c r="IA253" s="198"/>
      <c r="IB253" s="198"/>
      <c r="IC253" s="198"/>
      <c r="ID253" s="198"/>
      <c r="IE253" s="198"/>
      <c r="IF253" s="198"/>
      <c r="IG253" s="198"/>
      <c r="IH253" s="198"/>
      <c r="II253" s="198"/>
      <c r="IJ253" s="198"/>
      <c r="IK253" s="198"/>
      <c r="IL253" s="198"/>
      <c r="IM253" s="198"/>
      <c r="IN253" s="198"/>
      <c r="IO253" s="198"/>
      <c r="IP253" s="198"/>
      <c r="IQ253" s="198"/>
      <c r="IR253" s="198"/>
      <c r="IS253" s="198"/>
      <c r="IT253" s="198"/>
      <c r="IU253" s="198"/>
      <c r="IV253" s="198"/>
      <c r="IW253" s="198"/>
      <c r="IX253" s="198"/>
      <c r="IY253" s="198"/>
      <c r="IZ253" s="198"/>
      <c r="JA253" s="198"/>
      <c r="JB253" s="198"/>
      <c r="JC253" s="198"/>
      <c r="JD253" s="198"/>
      <c r="JE253" s="198"/>
      <c r="JF253" s="198"/>
      <c r="JG253" s="198"/>
      <c r="JH253" s="198"/>
      <c r="JI253" s="198"/>
      <c r="JJ253" s="198"/>
      <c r="JK253" s="198"/>
      <c r="JL253" s="198"/>
      <c r="JM253" s="198"/>
      <c r="JN253" s="198"/>
      <c r="JO253" s="198"/>
      <c r="JP253" s="198"/>
      <c r="JQ253" s="198"/>
      <c r="JR253" s="198"/>
      <c r="JS253" s="198"/>
      <c r="JT253" s="198"/>
      <c r="JU253" s="198"/>
      <c r="JV253" s="198"/>
      <c r="JW253" s="198"/>
      <c r="JX253" s="198"/>
      <c r="JY253" s="198"/>
      <c r="JZ253" s="198"/>
      <c r="KA253" s="198"/>
      <c r="KB253" s="198"/>
      <c r="KC253" s="198"/>
      <c r="KD253" s="198"/>
      <c r="KE253" s="198"/>
      <c r="KF253" s="198"/>
      <c r="KG253" s="198"/>
      <c r="KH253" s="198"/>
      <c r="KI253" s="198"/>
      <c r="KJ253" s="198"/>
      <c r="KK253" s="198"/>
      <c r="KL253" s="198"/>
      <c r="KM253" s="198"/>
      <c r="KN253" s="198"/>
      <c r="KO253" s="198"/>
      <c r="KP253" s="198"/>
      <c r="KQ253" s="198"/>
      <c r="KR253" s="198"/>
      <c r="KS253" s="198"/>
      <c r="KT253" s="198"/>
      <c r="KU253" s="198"/>
      <c r="KV253" s="198"/>
      <c r="KW253" s="198"/>
      <c r="KX253" s="198"/>
      <c r="KY253" s="198"/>
      <c r="KZ253" s="198"/>
    </row>
    <row r="254" spans="2:312" x14ac:dyDescent="0.3">
      <c r="B254" s="198"/>
      <c r="C254" s="198"/>
      <c r="D254" s="198"/>
      <c r="E254" s="198"/>
      <c r="F254" s="198"/>
      <c r="G254" s="198"/>
      <c r="H254" s="198"/>
      <c r="I254" s="198"/>
      <c r="J254" s="198"/>
      <c r="K254" s="198"/>
      <c r="L254" s="198"/>
      <c r="M254" s="198"/>
      <c r="N254" s="198"/>
      <c r="O254" s="198"/>
      <c r="P254" s="198"/>
      <c r="Q254" s="202"/>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c r="AS254" s="198"/>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c r="BV254" s="198"/>
      <c r="BW254" s="198"/>
      <c r="BX254" s="198"/>
      <c r="BY254" s="198"/>
      <c r="BZ254" s="198"/>
      <c r="CA254" s="198"/>
      <c r="CB254" s="198"/>
      <c r="CC254" s="198"/>
      <c r="CD254" s="198"/>
      <c r="CE254" s="198"/>
      <c r="CF254" s="198"/>
      <c r="CG254" s="198"/>
      <c r="CH254" s="198"/>
      <c r="CI254" s="198"/>
      <c r="CJ254" s="198"/>
      <c r="CK254" s="198"/>
      <c r="CL254" s="198"/>
      <c r="CM254" s="198"/>
      <c r="CN254" s="198"/>
      <c r="CO254" s="198"/>
      <c r="CP254" s="198"/>
      <c r="CQ254" s="198"/>
      <c r="CR254" s="198"/>
      <c r="CS254" s="198"/>
      <c r="CT254" s="198"/>
      <c r="CU254" s="198"/>
      <c r="CV254" s="198"/>
      <c r="CW254" s="198"/>
      <c r="CX254" s="198"/>
      <c r="CY254" s="198"/>
      <c r="CZ254" s="198"/>
      <c r="DA254" s="198"/>
      <c r="DB254" s="198"/>
      <c r="DC254" s="198"/>
      <c r="DD254" s="198"/>
      <c r="DE254" s="198"/>
      <c r="DF254" s="198"/>
      <c r="DG254" s="198"/>
      <c r="DH254" s="198"/>
      <c r="DI254" s="198"/>
      <c r="DJ254" s="198"/>
      <c r="DK254" s="198"/>
      <c r="DL254" s="198"/>
      <c r="DM254" s="198"/>
      <c r="DN254" s="198"/>
      <c r="DO254" s="198"/>
      <c r="DP254" s="198"/>
      <c r="DQ254" s="198"/>
      <c r="DR254" s="198"/>
      <c r="DS254" s="198"/>
      <c r="DT254" s="198"/>
      <c r="DU254" s="198"/>
      <c r="DV254" s="198"/>
      <c r="DW254" s="198"/>
      <c r="DX254" s="198"/>
      <c r="DY254" s="198"/>
      <c r="DZ254" s="198"/>
      <c r="EA254" s="198"/>
      <c r="EB254" s="198"/>
      <c r="EC254" s="198"/>
      <c r="ED254" s="198"/>
      <c r="EE254" s="198"/>
      <c r="EF254" s="198"/>
      <c r="EG254" s="198"/>
      <c r="EH254" s="198"/>
      <c r="EI254" s="198"/>
      <c r="EJ254" s="198"/>
      <c r="EK254" s="198"/>
      <c r="EL254" s="198"/>
      <c r="EM254" s="198"/>
      <c r="EN254" s="198"/>
      <c r="EO254" s="198"/>
      <c r="EP254" s="198"/>
      <c r="EQ254" s="198"/>
      <c r="ER254" s="198"/>
      <c r="ES254" s="198"/>
      <c r="ET254" s="198"/>
      <c r="EU254" s="198"/>
      <c r="EV254" s="198"/>
      <c r="EW254" s="198"/>
      <c r="EX254" s="198"/>
      <c r="EY254" s="198"/>
      <c r="EZ254" s="198"/>
      <c r="FA254" s="198"/>
      <c r="FB254" s="198"/>
      <c r="FC254" s="198"/>
      <c r="FD254" s="198"/>
      <c r="FE254" s="198"/>
      <c r="FF254" s="198"/>
      <c r="FG254" s="198"/>
      <c r="FH254" s="198"/>
      <c r="FI254" s="198"/>
      <c r="FJ254" s="198"/>
      <c r="FK254" s="198"/>
      <c r="FL254" s="198"/>
      <c r="FM254" s="198"/>
      <c r="FN254" s="198"/>
      <c r="FO254" s="198"/>
      <c r="FP254" s="198"/>
      <c r="FQ254" s="198"/>
      <c r="FR254" s="198"/>
      <c r="FS254" s="198"/>
      <c r="FT254" s="198"/>
      <c r="FU254" s="198"/>
      <c r="FV254" s="198"/>
      <c r="FW254" s="198"/>
      <c r="FX254" s="198"/>
      <c r="FY254" s="198"/>
      <c r="FZ254" s="198"/>
      <c r="GA254" s="198"/>
      <c r="GB254" s="198"/>
      <c r="GC254" s="198"/>
      <c r="GD254" s="198"/>
      <c r="GE254" s="198"/>
      <c r="GF254" s="198"/>
      <c r="GG254" s="198"/>
      <c r="GH254" s="198"/>
      <c r="GI254" s="198"/>
      <c r="GJ254" s="198"/>
      <c r="GK254" s="198"/>
      <c r="GL254" s="198"/>
      <c r="GM254" s="198"/>
      <c r="GN254" s="198"/>
      <c r="GO254" s="198"/>
      <c r="GP254" s="198"/>
      <c r="GQ254" s="198"/>
      <c r="GR254" s="198"/>
      <c r="GS254" s="198"/>
      <c r="GT254" s="198"/>
      <c r="GU254" s="198"/>
      <c r="GV254" s="198"/>
      <c r="GW254" s="198"/>
      <c r="GX254" s="198"/>
      <c r="GY254" s="198"/>
      <c r="GZ254" s="198"/>
      <c r="HA254" s="198"/>
      <c r="HB254" s="198"/>
      <c r="HC254" s="198"/>
      <c r="HD254" s="198"/>
      <c r="HE254" s="198"/>
      <c r="HF254" s="198"/>
      <c r="HG254" s="198"/>
      <c r="HH254" s="198"/>
      <c r="HI254" s="198"/>
      <c r="HJ254" s="198"/>
      <c r="HK254" s="198"/>
      <c r="HL254" s="198"/>
      <c r="HM254" s="198"/>
      <c r="HN254" s="198"/>
      <c r="HO254" s="198"/>
      <c r="HP254" s="198"/>
      <c r="HQ254" s="198"/>
      <c r="HR254" s="198"/>
      <c r="HS254" s="198"/>
      <c r="HT254" s="198"/>
      <c r="HU254" s="198"/>
      <c r="HV254" s="198"/>
      <c r="HW254" s="198"/>
      <c r="HX254" s="198"/>
      <c r="HY254" s="198"/>
      <c r="HZ254" s="198"/>
      <c r="IA254" s="198"/>
      <c r="IB254" s="198"/>
      <c r="IC254" s="198"/>
      <c r="ID254" s="198"/>
      <c r="IE254" s="198"/>
      <c r="IF254" s="198"/>
      <c r="IG254" s="198"/>
      <c r="IH254" s="198"/>
      <c r="II254" s="198"/>
      <c r="IJ254" s="198"/>
      <c r="IK254" s="198"/>
      <c r="IL254" s="198"/>
      <c r="IM254" s="198"/>
      <c r="IN254" s="198"/>
      <c r="IO254" s="198"/>
      <c r="IP254" s="198"/>
      <c r="IQ254" s="198"/>
      <c r="IR254" s="198"/>
      <c r="IS254" s="198"/>
      <c r="IT254" s="198"/>
      <c r="IU254" s="198"/>
      <c r="IV254" s="198"/>
      <c r="IW254" s="198"/>
      <c r="IX254" s="198"/>
      <c r="IY254" s="198"/>
      <c r="IZ254" s="198"/>
      <c r="JA254" s="198"/>
      <c r="JB254" s="198"/>
      <c r="JC254" s="198"/>
      <c r="JD254" s="198"/>
      <c r="JE254" s="198"/>
      <c r="JF254" s="198"/>
      <c r="JG254" s="198"/>
      <c r="JH254" s="198"/>
      <c r="JI254" s="198"/>
      <c r="JJ254" s="198"/>
      <c r="JK254" s="198"/>
      <c r="JL254" s="198"/>
      <c r="JM254" s="198"/>
      <c r="JN254" s="198"/>
      <c r="JO254" s="198"/>
      <c r="JP254" s="198"/>
      <c r="JQ254" s="198"/>
      <c r="JR254" s="198"/>
      <c r="JS254" s="198"/>
      <c r="JT254" s="198"/>
      <c r="JU254" s="198"/>
      <c r="JV254" s="198"/>
      <c r="JW254" s="198"/>
      <c r="JX254" s="198"/>
      <c r="JY254" s="198"/>
      <c r="JZ254" s="198"/>
      <c r="KA254" s="198"/>
      <c r="KB254" s="198"/>
      <c r="KC254" s="198"/>
      <c r="KD254" s="198"/>
      <c r="KE254" s="198"/>
      <c r="KF254" s="198"/>
      <c r="KG254" s="198"/>
      <c r="KH254" s="198"/>
      <c r="KI254" s="198"/>
      <c r="KJ254" s="198"/>
      <c r="KK254" s="198"/>
      <c r="KL254" s="198"/>
      <c r="KM254" s="198"/>
      <c r="KN254" s="198"/>
      <c r="KO254" s="198"/>
      <c r="KP254" s="198"/>
      <c r="KQ254" s="198"/>
      <c r="KR254" s="198"/>
      <c r="KS254" s="198"/>
      <c r="KT254" s="198"/>
      <c r="KU254" s="198"/>
      <c r="KV254" s="198"/>
      <c r="KW254" s="198"/>
      <c r="KX254" s="198"/>
      <c r="KY254" s="198"/>
      <c r="KZ254" s="198"/>
    </row>
    <row r="255" spans="2:312" x14ac:dyDescent="0.3">
      <c r="B255" s="198"/>
      <c r="C255" s="198"/>
      <c r="D255" s="198"/>
      <c r="E255" s="198"/>
      <c r="F255" s="198"/>
      <c r="G255" s="198"/>
      <c r="H255" s="198"/>
      <c r="I255" s="198"/>
      <c r="J255" s="198"/>
      <c r="K255" s="198"/>
      <c r="L255" s="198"/>
      <c r="M255" s="198"/>
      <c r="N255" s="198"/>
      <c r="O255" s="198"/>
      <c r="P255" s="198"/>
      <c r="Q255" s="202"/>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S255" s="198"/>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c r="BV255" s="198"/>
      <c r="BW255" s="198"/>
      <c r="BX255" s="198"/>
      <c r="BY255" s="198"/>
      <c r="BZ255" s="198"/>
      <c r="CA255" s="198"/>
      <c r="CB255" s="198"/>
      <c r="CC255" s="198"/>
      <c r="CD255" s="198"/>
      <c r="CE255" s="198"/>
      <c r="CF255" s="198"/>
      <c r="CG255" s="198"/>
      <c r="CH255" s="198"/>
      <c r="CI255" s="198"/>
      <c r="CJ255" s="198"/>
      <c r="CK255" s="198"/>
      <c r="CL255" s="198"/>
      <c r="CM255" s="198"/>
      <c r="CN255" s="198"/>
      <c r="CO255" s="198"/>
      <c r="CP255" s="198"/>
      <c r="CQ255" s="198"/>
      <c r="CR255" s="198"/>
      <c r="CS255" s="198"/>
      <c r="CT255" s="198"/>
      <c r="CU255" s="198"/>
      <c r="CV255" s="198"/>
      <c r="CW255" s="198"/>
      <c r="CX255" s="198"/>
      <c r="CY255" s="198"/>
      <c r="CZ255" s="198"/>
      <c r="DA255" s="198"/>
      <c r="DB255" s="198"/>
      <c r="DC255" s="198"/>
      <c r="DD255" s="198"/>
      <c r="DE255" s="198"/>
      <c r="DF255" s="198"/>
      <c r="DG255" s="198"/>
      <c r="DH255" s="198"/>
      <c r="DI255" s="198"/>
      <c r="DJ255" s="198"/>
      <c r="DK255" s="198"/>
      <c r="DL255" s="198"/>
      <c r="DM255" s="198"/>
      <c r="DN255" s="198"/>
      <c r="DO255" s="198"/>
      <c r="DP255" s="198"/>
      <c r="DQ255" s="198"/>
      <c r="DR255" s="198"/>
      <c r="DS255" s="198"/>
      <c r="DT255" s="198"/>
      <c r="DU255" s="198"/>
      <c r="DV255" s="198"/>
      <c r="DW255" s="198"/>
      <c r="DX255" s="198"/>
      <c r="DY255" s="198"/>
      <c r="DZ255" s="198"/>
      <c r="EA255" s="198"/>
      <c r="EB255" s="198"/>
      <c r="EC255" s="198"/>
      <c r="ED255" s="198"/>
      <c r="EE255" s="198"/>
      <c r="EF255" s="198"/>
      <c r="EG255" s="198"/>
      <c r="EH255" s="198"/>
      <c r="EI255" s="198"/>
      <c r="EJ255" s="198"/>
      <c r="EK255" s="198"/>
      <c r="EL255" s="198"/>
      <c r="EM255" s="198"/>
      <c r="EN255" s="198"/>
      <c r="EO255" s="198"/>
      <c r="EP255" s="198"/>
      <c r="EQ255" s="198"/>
      <c r="ER255" s="198"/>
      <c r="ES255" s="198"/>
      <c r="ET255" s="198"/>
      <c r="EU255" s="198"/>
      <c r="EV255" s="198"/>
      <c r="EW255" s="198"/>
      <c r="EX255" s="198"/>
      <c r="EY255" s="198"/>
      <c r="EZ255" s="198"/>
      <c r="FA255" s="198"/>
      <c r="FB255" s="198"/>
      <c r="FC255" s="198"/>
      <c r="FD255" s="198"/>
      <c r="FE255" s="198"/>
      <c r="FF255" s="198"/>
      <c r="FG255" s="198"/>
      <c r="FH255" s="198"/>
      <c r="FI255" s="198"/>
      <c r="FJ255" s="198"/>
      <c r="FK255" s="198"/>
      <c r="FL255" s="198"/>
      <c r="FM255" s="198"/>
      <c r="FN255" s="198"/>
      <c r="FO255" s="198"/>
      <c r="FP255" s="198"/>
      <c r="FQ255" s="198"/>
      <c r="FR255" s="198"/>
      <c r="FS255" s="198"/>
      <c r="FT255" s="198"/>
      <c r="FU255" s="198"/>
      <c r="FV255" s="198"/>
      <c r="FW255" s="198"/>
      <c r="FX255" s="198"/>
      <c r="FY255" s="198"/>
      <c r="FZ255" s="198"/>
      <c r="GA255" s="198"/>
      <c r="GB255" s="198"/>
      <c r="GC255" s="198"/>
      <c r="GD255" s="198"/>
      <c r="GE255" s="198"/>
      <c r="GF255" s="198"/>
      <c r="GG255" s="198"/>
      <c r="GH255" s="198"/>
      <c r="GI255" s="198"/>
      <c r="GJ255" s="198"/>
      <c r="GK255" s="198"/>
      <c r="GL255" s="198"/>
      <c r="GM255" s="198"/>
      <c r="GN255" s="198"/>
      <c r="GO255" s="198"/>
      <c r="GP255" s="198"/>
      <c r="GQ255" s="198"/>
      <c r="GR255" s="198"/>
      <c r="GS255" s="198"/>
      <c r="GT255" s="198"/>
      <c r="GU255" s="198"/>
      <c r="GV255" s="198"/>
      <c r="GW255" s="198"/>
      <c r="GX255" s="198"/>
      <c r="GY255" s="198"/>
      <c r="GZ255" s="198"/>
      <c r="HA255" s="198"/>
      <c r="HB255" s="198"/>
      <c r="HC255" s="198"/>
      <c r="HD255" s="198"/>
      <c r="HE255" s="198"/>
      <c r="HF255" s="198"/>
      <c r="HG255" s="198"/>
      <c r="HH255" s="198"/>
      <c r="HI255" s="198"/>
      <c r="HJ255" s="198"/>
      <c r="HK255" s="198"/>
      <c r="HL255" s="198"/>
      <c r="HM255" s="198"/>
      <c r="HN255" s="198"/>
      <c r="HO255" s="198"/>
      <c r="HP255" s="198"/>
      <c r="HQ255" s="198"/>
      <c r="HR255" s="198"/>
      <c r="HS255" s="198"/>
      <c r="HT255" s="198"/>
      <c r="HU255" s="198"/>
      <c r="HV255" s="198"/>
      <c r="HW255" s="198"/>
      <c r="HX255" s="198"/>
      <c r="HY255" s="198"/>
      <c r="HZ255" s="198"/>
      <c r="IA255" s="198"/>
      <c r="IB255" s="198"/>
      <c r="IC255" s="198"/>
      <c r="ID255" s="198"/>
      <c r="IE255" s="198"/>
      <c r="IF255" s="198"/>
      <c r="IG255" s="198"/>
      <c r="IH255" s="198"/>
      <c r="II255" s="198"/>
      <c r="IJ255" s="198"/>
      <c r="IK255" s="198"/>
      <c r="IL255" s="198"/>
      <c r="IM255" s="198"/>
      <c r="IN255" s="198"/>
      <c r="IO255" s="198"/>
      <c r="IP255" s="198"/>
      <c r="IQ255" s="198"/>
      <c r="IR255" s="198"/>
      <c r="IS255" s="198"/>
      <c r="IT255" s="198"/>
      <c r="IU255" s="198"/>
      <c r="IV255" s="198"/>
      <c r="IW255" s="198"/>
      <c r="IX255" s="198"/>
      <c r="IY255" s="198"/>
      <c r="IZ255" s="198"/>
      <c r="JA255" s="198"/>
      <c r="JB255" s="198"/>
      <c r="JC255" s="198"/>
      <c r="JD255" s="198"/>
      <c r="JE255" s="198"/>
      <c r="JF255" s="198"/>
      <c r="JG255" s="198"/>
      <c r="JH255" s="198"/>
      <c r="JI255" s="198"/>
      <c r="JJ255" s="198"/>
      <c r="JK255" s="198"/>
      <c r="JL255" s="198"/>
      <c r="JM255" s="198"/>
      <c r="JN255" s="198"/>
      <c r="JO255" s="198"/>
      <c r="JP255" s="198"/>
      <c r="JQ255" s="198"/>
      <c r="JR255" s="198"/>
      <c r="JS255" s="198"/>
      <c r="JT255" s="198"/>
      <c r="JU255" s="198"/>
      <c r="JV255" s="198"/>
      <c r="JW255" s="198"/>
      <c r="JX255" s="198"/>
      <c r="JY255" s="198"/>
      <c r="JZ255" s="198"/>
      <c r="KA255" s="198"/>
      <c r="KB255" s="198"/>
      <c r="KC255" s="198"/>
      <c r="KD255" s="198"/>
      <c r="KE255" s="198"/>
      <c r="KF255" s="198"/>
      <c r="KG255" s="198"/>
      <c r="KH255" s="198"/>
      <c r="KI255" s="198"/>
      <c r="KJ255" s="198"/>
      <c r="KK255" s="198"/>
      <c r="KL255" s="198"/>
      <c r="KM255" s="198"/>
      <c r="KN255" s="198"/>
      <c r="KO255" s="198"/>
      <c r="KP255" s="198"/>
      <c r="KQ255" s="198"/>
      <c r="KR255" s="198"/>
      <c r="KS255" s="198"/>
      <c r="KT255" s="198"/>
      <c r="KU255" s="198"/>
      <c r="KV255" s="198"/>
      <c r="KW255" s="198"/>
      <c r="KX255" s="198"/>
      <c r="KY255" s="198"/>
      <c r="KZ255" s="198"/>
    </row>
    <row r="256" spans="2:312" x14ac:dyDescent="0.3">
      <c r="B256" s="198"/>
      <c r="C256" s="198"/>
      <c r="D256" s="198"/>
      <c r="E256" s="198"/>
      <c r="F256" s="198"/>
      <c r="G256" s="198"/>
      <c r="H256" s="198"/>
      <c r="I256" s="198"/>
      <c r="J256" s="198"/>
      <c r="K256" s="198"/>
      <c r="L256" s="198"/>
      <c r="M256" s="198"/>
      <c r="N256" s="198"/>
      <c r="O256" s="198"/>
      <c r="P256" s="198"/>
      <c r="Q256" s="202"/>
      <c r="R256" s="198"/>
      <c r="S256" s="198"/>
      <c r="T256" s="198"/>
      <c r="U256" s="198"/>
      <c r="V256" s="198"/>
      <c r="W256" s="198"/>
      <c r="X256" s="198"/>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c r="BV256" s="198"/>
      <c r="BW256" s="198"/>
      <c r="BX256" s="198"/>
      <c r="BY256" s="198"/>
      <c r="BZ256" s="198"/>
      <c r="CA256" s="198"/>
      <c r="CB256" s="198"/>
      <c r="CC256" s="198"/>
      <c r="CD256" s="198"/>
      <c r="CE256" s="198"/>
      <c r="CF256" s="198"/>
      <c r="CG256" s="198"/>
      <c r="CH256" s="198"/>
      <c r="CI256" s="198"/>
      <c r="CJ256" s="198"/>
      <c r="CK256" s="198"/>
      <c r="CL256" s="198"/>
      <c r="CM256" s="198"/>
      <c r="CN256" s="198"/>
      <c r="CO256" s="198"/>
      <c r="CP256" s="198"/>
      <c r="CQ256" s="198"/>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DZ256" s="198"/>
      <c r="EA256" s="198"/>
      <c r="EB256" s="198"/>
      <c r="EC256" s="198"/>
      <c r="ED256" s="198"/>
      <c r="EE256" s="198"/>
      <c r="EF256" s="198"/>
      <c r="EG256" s="198"/>
      <c r="EH256" s="198"/>
      <c r="EI256" s="198"/>
      <c r="EJ256" s="198"/>
      <c r="EK256" s="198"/>
      <c r="EL256" s="198"/>
      <c r="EM256" s="198"/>
      <c r="EN256" s="198"/>
      <c r="EO256" s="198"/>
      <c r="EP256" s="198"/>
      <c r="EQ256" s="198"/>
      <c r="ER256" s="198"/>
      <c r="ES256" s="198"/>
      <c r="ET256" s="198"/>
      <c r="EU256" s="198"/>
      <c r="EV256" s="198"/>
      <c r="EW256" s="198"/>
      <c r="EX256" s="198"/>
      <c r="EY256" s="198"/>
      <c r="EZ256" s="198"/>
      <c r="FA256" s="198"/>
      <c r="FB256" s="198"/>
      <c r="FC256" s="198"/>
      <c r="FD256" s="198"/>
      <c r="FE256" s="198"/>
      <c r="FF256" s="198"/>
      <c r="FG256" s="198"/>
      <c r="FH256" s="198"/>
      <c r="FI256" s="198"/>
      <c r="FJ256" s="198"/>
      <c r="FK256" s="198"/>
      <c r="FL256" s="198"/>
      <c r="FM256" s="198"/>
      <c r="FN256" s="198"/>
      <c r="FO256" s="198"/>
      <c r="FP256" s="198"/>
      <c r="FQ256" s="198"/>
      <c r="FR256" s="198"/>
      <c r="FS256" s="198"/>
      <c r="FT256" s="198"/>
      <c r="FU256" s="198"/>
      <c r="FV256" s="198"/>
      <c r="FW256" s="198"/>
      <c r="FX256" s="198"/>
      <c r="FY256" s="198"/>
      <c r="FZ256" s="198"/>
      <c r="GA256" s="198"/>
      <c r="GB256" s="198"/>
      <c r="GC256" s="198"/>
      <c r="GD256" s="198"/>
      <c r="GE256" s="198"/>
      <c r="GF256" s="198"/>
      <c r="GG256" s="198"/>
      <c r="GH256" s="198"/>
      <c r="GI256" s="198"/>
      <c r="GJ256" s="198"/>
      <c r="GK256" s="198"/>
      <c r="GL256" s="198"/>
      <c r="GM256" s="198"/>
      <c r="GN256" s="198"/>
      <c r="GO256" s="198"/>
      <c r="GP256" s="198"/>
      <c r="GQ256" s="198"/>
      <c r="GR256" s="198"/>
      <c r="GS256" s="198"/>
      <c r="GT256" s="198"/>
      <c r="GU256" s="198"/>
      <c r="GV256" s="198"/>
      <c r="GW256" s="198"/>
      <c r="GX256" s="198"/>
      <c r="GY256" s="198"/>
      <c r="GZ256" s="198"/>
      <c r="HA256" s="198"/>
      <c r="HB256" s="198"/>
      <c r="HC256" s="198"/>
      <c r="HD256" s="198"/>
      <c r="HE256" s="198"/>
      <c r="HF256" s="198"/>
      <c r="HG256" s="198"/>
      <c r="HH256" s="198"/>
      <c r="HI256" s="198"/>
      <c r="HJ256" s="198"/>
      <c r="HK256" s="198"/>
      <c r="HL256" s="198"/>
      <c r="HM256" s="198"/>
      <c r="HN256" s="198"/>
      <c r="HO256" s="198"/>
      <c r="HP256" s="198"/>
      <c r="HQ256" s="198"/>
      <c r="HR256" s="198"/>
      <c r="HS256" s="198"/>
      <c r="HT256" s="198"/>
      <c r="HU256" s="198"/>
      <c r="HV256" s="198"/>
      <c r="HW256" s="198"/>
      <c r="HX256" s="198"/>
      <c r="HY256" s="198"/>
      <c r="HZ256" s="198"/>
      <c r="IA256" s="198"/>
      <c r="IB256" s="198"/>
      <c r="IC256" s="198"/>
      <c r="ID256" s="198"/>
      <c r="IE256" s="198"/>
      <c r="IF256" s="198"/>
      <c r="IG256" s="198"/>
      <c r="IH256" s="198"/>
      <c r="II256" s="198"/>
      <c r="IJ256" s="198"/>
      <c r="IK256" s="198"/>
      <c r="IL256" s="198"/>
      <c r="IM256" s="198"/>
      <c r="IN256" s="198"/>
      <c r="IO256" s="198"/>
      <c r="IP256" s="198"/>
      <c r="IQ256" s="198"/>
      <c r="IR256" s="198"/>
      <c r="IS256" s="198"/>
      <c r="IT256" s="198"/>
      <c r="IU256" s="198"/>
      <c r="IV256" s="198"/>
      <c r="IW256" s="198"/>
      <c r="IX256" s="198"/>
      <c r="IY256" s="198"/>
      <c r="IZ256" s="198"/>
      <c r="JA256" s="198"/>
      <c r="JB256" s="198"/>
      <c r="JC256" s="198"/>
      <c r="JD256" s="198"/>
      <c r="JE256" s="198"/>
      <c r="JF256" s="198"/>
      <c r="JG256" s="198"/>
      <c r="JH256" s="198"/>
      <c r="JI256" s="198"/>
      <c r="JJ256" s="198"/>
      <c r="JK256" s="198"/>
      <c r="JL256" s="198"/>
      <c r="JM256" s="198"/>
      <c r="JN256" s="198"/>
      <c r="JO256" s="198"/>
      <c r="JP256" s="198"/>
      <c r="JQ256" s="198"/>
      <c r="JR256" s="198"/>
      <c r="JS256" s="198"/>
      <c r="JT256" s="198"/>
      <c r="JU256" s="198"/>
      <c r="JV256" s="198"/>
      <c r="JW256" s="198"/>
      <c r="JX256" s="198"/>
      <c r="JY256" s="198"/>
      <c r="JZ256" s="198"/>
      <c r="KA256" s="198"/>
      <c r="KB256" s="198"/>
      <c r="KC256" s="198"/>
      <c r="KD256" s="198"/>
      <c r="KE256" s="198"/>
      <c r="KF256" s="198"/>
      <c r="KG256" s="198"/>
      <c r="KH256" s="198"/>
      <c r="KI256" s="198"/>
      <c r="KJ256" s="198"/>
      <c r="KK256" s="198"/>
      <c r="KL256" s="198"/>
      <c r="KM256" s="198"/>
      <c r="KN256" s="198"/>
      <c r="KO256" s="198"/>
      <c r="KP256" s="198"/>
      <c r="KQ256" s="198"/>
      <c r="KR256" s="198"/>
      <c r="KS256" s="198"/>
      <c r="KT256" s="198"/>
      <c r="KU256" s="198"/>
      <c r="KV256" s="198"/>
      <c r="KW256" s="198"/>
      <c r="KX256" s="198"/>
      <c r="KY256" s="198"/>
      <c r="KZ256" s="198"/>
    </row>
    <row r="257" spans="2:312" x14ac:dyDescent="0.3">
      <c r="B257" s="198"/>
      <c r="C257" s="198"/>
      <c r="D257" s="198"/>
      <c r="E257" s="198"/>
      <c r="F257" s="198"/>
      <c r="G257" s="198"/>
      <c r="H257" s="198"/>
      <c r="I257" s="198"/>
      <c r="J257" s="198"/>
      <c r="K257" s="198"/>
      <c r="L257" s="198"/>
      <c r="M257" s="198"/>
      <c r="N257" s="198"/>
      <c r="O257" s="198"/>
      <c r="P257" s="198"/>
      <c r="Q257" s="202"/>
      <c r="R257" s="198"/>
      <c r="S257" s="198"/>
      <c r="T257" s="198"/>
      <c r="U257" s="198"/>
      <c r="V257" s="198"/>
      <c r="W257" s="198"/>
      <c r="X257" s="198"/>
      <c r="Y257" s="198"/>
      <c r="Z257" s="198"/>
      <c r="AA257" s="198"/>
      <c r="AB257" s="198"/>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c r="BV257" s="198"/>
      <c r="BW257" s="198"/>
      <c r="BX257" s="198"/>
      <c r="BY257" s="198"/>
      <c r="BZ257" s="198"/>
      <c r="CA257" s="198"/>
      <c r="CB257" s="198"/>
      <c r="CC257" s="198"/>
      <c r="CD257" s="198"/>
      <c r="CE257" s="198"/>
      <c r="CF257" s="198"/>
      <c r="CG257" s="198"/>
      <c r="CH257" s="198"/>
      <c r="CI257" s="198"/>
      <c r="CJ257" s="198"/>
      <c r="CK257" s="198"/>
      <c r="CL257" s="198"/>
      <c r="CM257" s="198"/>
      <c r="CN257" s="198"/>
      <c r="CO257" s="198"/>
      <c r="CP257" s="198"/>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DZ257" s="198"/>
      <c r="EA257" s="198"/>
      <c r="EB257" s="198"/>
      <c r="EC257" s="198"/>
      <c r="ED257" s="198"/>
      <c r="EE257" s="198"/>
      <c r="EF257" s="198"/>
      <c r="EG257" s="198"/>
      <c r="EH257" s="198"/>
      <c r="EI257" s="198"/>
      <c r="EJ257" s="198"/>
      <c r="EK257" s="198"/>
      <c r="EL257" s="198"/>
      <c r="EM257" s="198"/>
      <c r="EN257" s="198"/>
      <c r="EO257" s="198"/>
      <c r="EP257" s="198"/>
      <c r="EQ257" s="198"/>
      <c r="ER257" s="198"/>
      <c r="ES257" s="198"/>
      <c r="ET257" s="198"/>
      <c r="EU257" s="198"/>
      <c r="EV257" s="198"/>
      <c r="EW257" s="198"/>
      <c r="EX257" s="198"/>
      <c r="EY257" s="198"/>
      <c r="EZ257" s="198"/>
      <c r="FA257" s="198"/>
      <c r="FB257" s="198"/>
      <c r="FC257" s="198"/>
      <c r="FD257" s="198"/>
      <c r="FE257" s="198"/>
      <c r="FF257" s="198"/>
      <c r="FG257" s="198"/>
      <c r="FH257" s="198"/>
      <c r="FI257" s="198"/>
      <c r="FJ257" s="198"/>
      <c r="FK257" s="198"/>
      <c r="FL257" s="198"/>
      <c r="FM257" s="198"/>
      <c r="FN257" s="198"/>
      <c r="FO257" s="198"/>
      <c r="FP257" s="198"/>
      <c r="FQ257" s="198"/>
      <c r="FR257" s="198"/>
      <c r="FS257" s="198"/>
      <c r="FT257" s="198"/>
      <c r="FU257" s="198"/>
      <c r="FV257" s="198"/>
      <c r="FW257" s="198"/>
      <c r="FX257" s="198"/>
      <c r="FY257" s="198"/>
      <c r="FZ257" s="198"/>
      <c r="GA257" s="198"/>
      <c r="GB257" s="198"/>
      <c r="GC257" s="198"/>
      <c r="GD257" s="198"/>
      <c r="GE257" s="198"/>
      <c r="GF257" s="198"/>
      <c r="GG257" s="198"/>
      <c r="GH257" s="198"/>
      <c r="GI257" s="198"/>
      <c r="GJ257" s="198"/>
      <c r="GK257" s="198"/>
      <c r="GL257" s="198"/>
      <c r="GM257" s="198"/>
      <c r="GN257" s="198"/>
      <c r="GO257" s="198"/>
      <c r="GP257" s="198"/>
      <c r="GQ257" s="198"/>
      <c r="GR257" s="198"/>
      <c r="GS257" s="198"/>
      <c r="GT257" s="198"/>
      <c r="GU257" s="198"/>
      <c r="GV257" s="198"/>
      <c r="GW257" s="198"/>
      <c r="GX257" s="198"/>
      <c r="GY257" s="198"/>
      <c r="GZ257" s="198"/>
      <c r="HA257" s="198"/>
      <c r="HB257" s="198"/>
      <c r="HC257" s="198"/>
      <c r="HD257" s="198"/>
      <c r="HE257" s="198"/>
      <c r="HF257" s="198"/>
      <c r="HG257" s="198"/>
      <c r="HH257" s="198"/>
      <c r="HI257" s="198"/>
      <c r="HJ257" s="198"/>
      <c r="HK257" s="198"/>
      <c r="HL257" s="198"/>
      <c r="HM257" s="198"/>
      <c r="HN257" s="198"/>
      <c r="HO257" s="198"/>
      <c r="HP257" s="198"/>
      <c r="HQ257" s="198"/>
      <c r="HR257" s="198"/>
      <c r="HS257" s="198"/>
      <c r="HT257" s="198"/>
      <c r="HU257" s="198"/>
      <c r="HV257" s="198"/>
      <c r="HW257" s="198"/>
      <c r="HX257" s="198"/>
      <c r="HY257" s="198"/>
      <c r="HZ257" s="198"/>
      <c r="IA257" s="198"/>
      <c r="IB257" s="198"/>
      <c r="IC257" s="198"/>
      <c r="ID257" s="198"/>
      <c r="IE257" s="198"/>
      <c r="IF257" s="198"/>
      <c r="IG257" s="198"/>
      <c r="IH257" s="198"/>
      <c r="II257" s="198"/>
      <c r="IJ257" s="198"/>
      <c r="IK257" s="198"/>
      <c r="IL257" s="198"/>
      <c r="IM257" s="198"/>
      <c r="IN257" s="198"/>
      <c r="IO257" s="198"/>
      <c r="IP257" s="198"/>
      <c r="IQ257" s="198"/>
      <c r="IR257" s="198"/>
      <c r="IS257" s="198"/>
      <c r="IT257" s="198"/>
      <c r="IU257" s="198"/>
      <c r="IV257" s="198"/>
      <c r="IW257" s="198"/>
      <c r="IX257" s="198"/>
      <c r="IY257" s="198"/>
      <c r="IZ257" s="198"/>
      <c r="JA257" s="198"/>
      <c r="JB257" s="198"/>
      <c r="JC257" s="198"/>
      <c r="JD257" s="198"/>
      <c r="JE257" s="198"/>
      <c r="JF257" s="198"/>
      <c r="JG257" s="198"/>
      <c r="JH257" s="198"/>
      <c r="JI257" s="198"/>
      <c r="JJ257" s="198"/>
      <c r="JK257" s="198"/>
      <c r="JL257" s="198"/>
      <c r="JM257" s="198"/>
      <c r="JN257" s="198"/>
      <c r="JO257" s="198"/>
      <c r="JP257" s="198"/>
      <c r="JQ257" s="198"/>
      <c r="JR257" s="198"/>
      <c r="JS257" s="198"/>
      <c r="JT257" s="198"/>
      <c r="JU257" s="198"/>
      <c r="JV257" s="198"/>
      <c r="JW257" s="198"/>
      <c r="JX257" s="198"/>
      <c r="JY257" s="198"/>
      <c r="JZ257" s="198"/>
      <c r="KA257" s="198"/>
      <c r="KB257" s="198"/>
      <c r="KC257" s="198"/>
      <c r="KD257" s="198"/>
      <c r="KE257" s="198"/>
      <c r="KF257" s="198"/>
      <c r="KG257" s="198"/>
      <c r="KH257" s="198"/>
      <c r="KI257" s="198"/>
      <c r="KJ257" s="198"/>
      <c r="KK257" s="198"/>
      <c r="KL257" s="198"/>
      <c r="KM257" s="198"/>
      <c r="KN257" s="198"/>
      <c r="KO257" s="198"/>
      <c r="KP257" s="198"/>
      <c r="KQ257" s="198"/>
      <c r="KR257" s="198"/>
      <c r="KS257" s="198"/>
      <c r="KT257" s="198"/>
      <c r="KU257" s="198"/>
      <c r="KV257" s="198"/>
      <c r="KW257" s="198"/>
      <c r="KX257" s="198"/>
      <c r="KY257" s="198"/>
      <c r="KZ257" s="198"/>
    </row>
    <row r="258" spans="2:312" x14ac:dyDescent="0.3">
      <c r="B258" s="198"/>
      <c r="C258" s="198"/>
      <c r="D258" s="198"/>
      <c r="E258" s="198"/>
      <c r="F258" s="198"/>
      <c r="G258" s="198"/>
      <c r="H258" s="198"/>
      <c r="I258" s="198"/>
      <c r="J258" s="198"/>
      <c r="K258" s="198"/>
      <c r="L258" s="198"/>
      <c r="M258" s="198"/>
      <c r="N258" s="198"/>
      <c r="O258" s="198"/>
      <c r="P258" s="198"/>
      <c r="Q258" s="202"/>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c r="CP258" s="198"/>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DZ258" s="198"/>
      <c r="EA258" s="198"/>
      <c r="EB258" s="198"/>
      <c r="EC258" s="198"/>
      <c r="ED258" s="198"/>
      <c r="EE258" s="198"/>
      <c r="EF258" s="198"/>
      <c r="EG258" s="198"/>
      <c r="EH258" s="198"/>
      <c r="EI258" s="198"/>
      <c r="EJ258" s="198"/>
      <c r="EK258" s="198"/>
      <c r="EL258" s="198"/>
      <c r="EM258" s="198"/>
      <c r="EN258" s="198"/>
      <c r="EO258" s="198"/>
      <c r="EP258" s="198"/>
      <c r="EQ258" s="198"/>
      <c r="ER258" s="198"/>
      <c r="ES258" s="198"/>
      <c r="ET258" s="198"/>
      <c r="EU258" s="198"/>
      <c r="EV258" s="198"/>
      <c r="EW258" s="198"/>
      <c r="EX258" s="198"/>
      <c r="EY258" s="198"/>
      <c r="EZ258" s="198"/>
      <c r="FA258" s="198"/>
      <c r="FB258" s="198"/>
      <c r="FC258" s="198"/>
      <c r="FD258" s="198"/>
      <c r="FE258" s="198"/>
      <c r="FF258" s="198"/>
      <c r="FG258" s="198"/>
      <c r="FH258" s="198"/>
      <c r="FI258" s="198"/>
      <c r="FJ258" s="198"/>
      <c r="FK258" s="198"/>
      <c r="FL258" s="198"/>
      <c r="FM258" s="198"/>
      <c r="FN258" s="198"/>
      <c r="FO258" s="198"/>
      <c r="FP258" s="198"/>
      <c r="FQ258" s="198"/>
      <c r="FR258" s="198"/>
      <c r="FS258" s="198"/>
      <c r="FT258" s="198"/>
      <c r="FU258" s="198"/>
      <c r="FV258" s="198"/>
      <c r="FW258" s="198"/>
      <c r="FX258" s="198"/>
      <c r="FY258" s="198"/>
      <c r="FZ258" s="198"/>
      <c r="GA258" s="198"/>
      <c r="GB258" s="198"/>
      <c r="GC258" s="198"/>
      <c r="GD258" s="198"/>
      <c r="GE258" s="198"/>
      <c r="GF258" s="198"/>
      <c r="GG258" s="198"/>
      <c r="GH258" s="198"/>
      <c r="GI258" s="198"/>
      <c r="GJ258" s="198"/>
      <c r="GK258" s="198"/>
      <c r="GL258" s="198"/>
      <c r="GM258" s="198"/>
      <c r="GN258" s="198"/>
      <c r="GO258" s="198"/>
      <c r="GP258" s="198"/>
      <c r="GQ258" s="198"/>
      <c r="GR258" s="198"/>
      <c r="GS258" s="198"/>
      <c r="GT258" s="198"/>
      <c r="GU258" s="198"/>
      <c r="GV258" s="198"/>
      <c r="GW258" s="198"/>
      <c r="GX258" s="198"/>
      <c r="GY258" s="198"/>
      <c r="GZ258" s="198"/>
      <c r="HA258" s="198"/>
      <c r="HB258" s="198"/>
      <c r="HC258" s="198"/>
      <c r="HD258" s="198"/>
      <c r="HE258" s="198"/>
      <c r="HF258" s="198"/>
      <c r="HG258" s="198"/>
      <c r="HH258" s="198"/>
      <c r="HI258" s="198"/>
      <c r="HJ258" s="198"/>
      <c r="HK258" s="198"/>
      <c r="HL258" s="198"/>
      <c r="HM258" s="198"/>
      <c r="HN258" s="198"/>
      <c r="HO258" s="198"/>
      <c r="HP258" s="198"/>
      <c r="HQ258" s="198"/>
      <c r="HR258" s="198"/>
      <c r="HS258" s="198"/>
      <c r="HT258" s="198"/>
      <c r="HU258" s="198"/>
      <c r="HV258" s="198"/>
      <c r="HW258" s="198"/>
      <c r="HX258" s="198"/>
      <c r="HY258" s="198"/>
      <c r="HZ258" s="198"/>
      <c r="IA258" s="198"/>
      <c r="IB258" s="198"/>
      <c r="IC258" s="198"/>
      <c r="ID258" s="198"/>
      <c r="IE258" s="198"/>
      <c r="IF258" s="198"/>
      <c r="IG258" s="198"/>
      <c r="IH258" s="198"/>
      <c r="II258" s="198"/>
      <c r="IJ258" s="198"/>
      <c r="IK258" s="198"/>
      <c r="IL258" s="198"/>
      <c r="IM258" s="198"/>
      <c r="IN258" s="198"/>
      <c r="IO258" s="198"/>
      <c r="IP258" s="198"/>
      <c r="IQ258" s="198"/>
      <c r="IR258" s="198"/>
      <c r="IS258" s="198"/>
      <c r="IT258" s="198"/>
      <c r="IU258" s="198"/>
      <c r="IV258" s="198"/>
      <c r="IW258" s="198"/>
      <c r="IX258" s="198"/>
      <c r="IY258" s="198"/>
      <c r="IZ258" s="198"/>
      <c r="JA258" s="198"/>
      <c r="JB258" s="198"/>
      <c r="JC258" s="198"/>
      <c r="JD258" s="198"/>
      <c r="JE258" s="198"/>
      <c r="JF258" s="198"/>
      <c r="JG258" s="198"/>
      <c r="JH258" s="198"/>
      <c r="JI258" s="198"/>
      <c r="JJ258" s="198"/>
      <c r="JK258" s="198"/>
      <c r="JL258" s="198"/>
      <c r="JM258" s="198"/>
      <c r="JN258" s="198"/>
      <c r="JO258" s="198"/>
      <c r="JP258" s="198"/>
      <c r="JQ258" s="198"/>
      <c r="JR258" s="198"/>
      <c r="JS258" s="198"/>
      <c r="JT258" s="198"/>
      <c r="JU258" s="198"/>
      <c r="JV258" s="198"/>
      <c r="JW258" s="198"/>
      <c r="JX258" s="198"/>
      <c r="JY258" s="198"/>
      <c r="JZ258" s="198"/>
      <c r="KA258" s="198"/>
      <c r="KB258" s="198"/>
      <c r="KC258" s="198"/>
      <c r="KD258" s="198"/>
      <c r="KE258" s="198"/>
      <c r="KF258" s="198"/>
      <c r="KG258" s="198"/>
      <c r="KH258" s="198"/>
      <c r="KI258" s="198"/>
      <c r="KJ258" s="198"/>
      <c r="KK258" s="198"/>
      <c r="KL258" s="198"/>
      <c r="KM258" s="198"/>
      <c r="KN258" s="198"/>
      <c r="KO258" s="198"/>
      <c r="KP258" s="198"/>
      <c r="KQ258" s="198"/>
      <c r="KR258" s="198"/>
      <c r="KS258" s="198"/>
      <c r="KT258" s="198"/>
      <c r="KU258" s="198"/>
      <c r="KV258" s="198"/>
      <c r="KW258" s="198"/>
      <c r="KX258" s="198"/>
      <c r="KY258" s="198"/>
      <c r="KZ258" s="198"/>
    </row>
    <row r="259" spans="2:312" x14ac:dyDescent="0.3">
      <c r="B259" s="198"/>
      <c r="C259" s="198"/>
      <c r="D259" s="198"/>
      <c r="E259" s="198"/>
      <c r="F259" s="198"/>
      <c r="G259" s="198"/>
      <c r="H259" s="198"/>
      <c r="I259" s="198"/>
      <c r="J259" s="198"/>
      <c r="K259" s="198"/>
      <c r="L259" s="198"/>
      <c r="M259" s="198"/>
      <c r="N259" s="198"/>
      <c r="O259" s="198"/>
      <c r="P259" s="198"/>
      <c r="Q259" s="202"/>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c r="CP259" s="198"/>
      <c r="CQ259" s="198"/>
      <c r="CR259" s="198"/>
      <c r="CS259" s="198"/>
      <c r="CT259" s="198"/>
      <c r="CU259" s="198"/>
      <c r="CV259" s="198"/>
      <c r="CW259" s="198"/>
      <c r="CX259" s="198"/>
      <c r="CY259" s="198"/>
      <c r="CZ259" s="198"/>
      <c r="DA259" s="198"/>
      <c r="DB259" s="198"/>
      <c r="DC259" s="198"/>
      <c r="DD259" s="198"/>
      <c r="DE259" s="198"/>
      <c r="DF259" s="198"/>
      <c r="DG259" s="198"/>
      <c r="DH259" s="198"/>
      <c r="DI259" s="198"/>
      <c r="DJ259" s="198"/>
      <c r="DK259" s="198"/>
      <c r="DL259" s="198"/>
      <c r="DM259" s="198"/>
      <c r="DN259" s="198"/>
      <c r="DO259" s="198"/>
      <c r="DP259" s="198"/>
      <c r="DQ259" s="198"/>
      <c r="DR259" s="198"/>
      <c r="DS259" s="198"/>
      <c r="DT259" s="198"/>
      <c r="DU259" s="198"/>
      <c r="DV259" s="198"/>
      <c r="DW259" s="198"/>
      <c r="DX259" s="198"/>
      <c r="DY259" s="198"/>
      <c r="DZ259" s="198"/>
      <c r="EA259" s="198"/>
      <c r="EB259" s="198"/>
      <c r="EC259" s="198"/>
      <c r="ED259" s="198"/>
      <c r="EE259" s="198"/>
      <c r="EF259" s="198"/>
      <c r="EG259" s="198"/>
      <c r="EH259" s="198"/>
      <c r="EI259" s="198"/>
      <c r="EJ259" s="198"/>
      <c r="EK259" s="198"/>
      <c r="EL259" s="198"/>
      <c r="EM259" s="198"/>
      <c r="EN259" s="198"/>
      <c r="EO259" s="198"/>
      <c r="EP259" s="198"/>
      <c r="EQ259" s="198"/>
      <c r="ER259" s="198"/>
      <c r="ES259" s="198"/>
      <c r="ET259" s="198"/>
      <c r="EU259" s="198"/>
      <c r="EV259" s="198"/>
      <c r="EW259" s="198"/>
      <c r="EX259" s="198"/>
      <c r="EY259" s="198"/>
      <c r="EZ259" s="198"/>
      <c r="FA259" s="198"/>
      <c r="FB259" s="198"/>
      <c r="FC259" s="198"/>
      <c r="FD259" s="198"/>
      <c r="FE259" s="198"/>
      <c r="FF259" s="198"/>
      <c r="FG259" s="198"/>
      <c r="FH259" s="198"/>
      <c r="FI259" s="198"/>
      <c r="FJ259" s="198"/>
      <c r="FK259" s="198"/>
      <c r="FL259" s="198"/>
      <c r="FM259" s="198"/>
      <c r="FN259" s="198"/>
      <c r="FO259" s="198"/>
      <c r="FP259" s="198"/>
      <c r="FQ259" s="198"/>
      <c r="FR259" s="198"/>
      <c r="FS259" s="198"/>
      <c r="FT259" s="198"/>
      <c r="FU259" s="198"/>
      <c r="FV259" s="198"/>
      <c r="FW259" s="198"/>
      <c r="FX259" s="198"/>
      <c r="FY259" s="198"/>
      <c r="FZ259" s="198"/>
      <c r="GA259" s="198"/>
      <c r="GB259" s="198"/>
      <c r="GC259" s="198"/>
      <c r="GD259" s="198"/>
      <c r="GE259" s="198"/>
      <c r="GF259" s="198"/>
      <c r="GG259" s="198"/>
      <c r="GH259" s="198"/>
      <c r="GI259" s="198"/>
      <c r="GJ259" s="198"/>
      <c r="GK259" s="198"/>
      <c r="GL259" s="198"/>
      <c r="GM259" s="198"/>
      <c r="GN259" s="198"/>
      <c r="GO259" s="198"/>
      <c r="GP259" s="198"/>
      <c r="GQ259" s="198"/>
      <c r="GR259" s="198"/>
      <c r="GS259" s="198"/>
      <c r="GT259" s="198"/>
      <c r="GU259" s="198"/>
      <c r="GV259" s="198"/>
      <c r="GW259" s="198"/>
      <c r="GX259" s="198"/>
      <c r="GY259" s="198"/>
      <c r="GZ259" s="198"/>
      <c r="HA259" s="198"/>
      <c r="HB259" s="198"/>
      <c r="HC259" s="198"/>
      <c r="HD259" s="198"/>
      <c r="HE259" s="198"/>
      <c r="HF259" s="198"/>
      <c r="HG259" s="198"/>
      <c r="HH259" s="198"/>
      <c r="HI259" s="198"/>
      <c r="HJ259" s="198"/>
      <c r="HK259" s="198"/>
      <c r="HL259" s="198"/>
      <c r="HM259" s="198"/>
      <c r="HN259" s="198"/>
      <c r="HO259" s="198"/>
      <c r="HP259" s="198"/>
      <c r="HQ259" s="198"/>
      <c r="HR259" s="198"/>
      <c r="HS259" s="198"/>
      <c r="HT259" s="198"/>
      <c r="HU259" s="198"/>
      <c r="HV259" s="198"/>
      <c r="HW259" s="198"/>
      <c r="HX259" s="198"/>
      <c r="HY259" s="198"/>
      <c r="HZ259" s="198"/>
      <c r="IA259" s="198"/>
      <c r="IB259" s="198"/>
      <c r="IC259" s="198"/>
      <c r="ID259" s="198"/>
      <c r="IE259" s="198"/>
      <c r="IF259" s="198"/>
      <c r="IG259" s="198"/>
      <c r="IH259" s="198"/>
      <c r="II259" s="198"/>
      <c r="IJ259" s="198"/>
      <c r="IK259" s="198"/>
      <c r="IL259" s="198"/>
      <c r="IM259" s="198"/>
      <c r="IN259" s="198"/>
      <c r="IO259" s="198"/>
      <c r="IP259" s="198"/>
      <c r="IQ259" s="198"/>
      <c r="IR259" s="198"/>
      <c r="IS259" s="198"/>
      <c r="IT259" s="198"/>
      <c r="IU259" s="198"/>
      <c r="IV259" s="198"/>
      <c r="IW259" s="198"/>
      <c r="IX259" s="198"/>
      <c r="IY259" s="198"/>
      <c r="IZ259" s="198"/>
      <c r="JA259" s="198"/>
      <c r="JB259" s="198"/>
      <c r="JC259" s="198"/>
      <c r="JD259" s="198"/>
      <c r="JE259" s="198"/>
      <c r="JF259" s="198"/>
      <c r="JG259" s="198"/>
      <c r="JH259" s="198"/>
      <c r="JI259" s="198"/>
      <c r="JJ259" s="198"/>
      <c r="JK259" s="198"/>
      <c r="JL259" s="198"/>
      <c r="JM259" s="198"/>
      <c r="JN259" s="198"/>
      <c r="JO259" s="198"/>
      <c r="JP259" s="198"/>
      <c r="JQ259" s="198"/>
      <c r="JR259" s="198"/>
      <c r="JS259" s="198"/>
      <c r="JT259" s="198"/>
      <c r="JU259" s="198"/>
      <c r="JV259" s="198"/>
      <c r="JW259" s="198"/>
      <c r="JX259" s="198"/>
      <c r="JY259" s="198"/>
      <c r="JZ259" s="198"/>
      <c r="KA259" s="198"/>
      <c r="KB259" s="198"/>
      <c r="KC259" s="198"/>
      <c r="KD259" s="198"/>
      <c r="KE259" s="198"/>
      <c r="KF259" s="198"/>
      <c r="KG259" s="198"/>
      <c r="KH259" s="198"/>
      <c r="KI259" s="198"/>
      <c r="KJ259" s="198"/>
      <c r="KK259" s="198"/>
      <c r="KL259" s="198"/>
      <c r="KM259" s="198"/>
      <c r="KN259" s="198"/>
      <c r="KO259" s="198"/>
      <c r="KP259" s="198"/>
      <c r="KQ259" s="198"/>
      <c r="KR259" s="198"/>
      <c r="KS259" s="198"/>
      <c r="KT259" s="198"/>
      <c r="KU259" s="198"/>
      <c r="KV259" s="198"/>
      <c r="KW259" s="198"/>
      <c r="KX259" s="198"/>
      <c r="KY259" s="198"/>
      <c r="KZ259" s="198"/>
    </row>
    <row r="260" spans="2:312" x14ac:dyDescent="0.3">
      <c r="B260" s="198"/>
      <c r="C260" s="198"/>
      <c r="D260" s="198"/>
      <c r="E260" s="198"/>
      <c r="F260" s="198"/>
      <c r="G260" s="198"/>
      <c r="H260" s="198"/>
      <c r="I260" s="198"/>
      <c r="J260" s="198"/>
      <c r="K260" s="198"/>
      <c r="L260" s="198"/>
      <c r="M260" s="198"/>
      <c r="N260" s="198"/>
      <c r="O260" s="198"/>
      <c r="P260" s="198"/>
      <c r="Q260" s="202"/>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c r="CP260" s="198"/>
      <c r="CQ260" s="198"/>
      <c r="CR260" s="198"/>
      <c r="CS260" s="198"/>
      <c r="CT260" s="198"/>
      <c r="CU260" s="198"/>
      <c r="CV260" s="198"/>
      <c r="CW260" s="198"/>
      <c r="CX260" s="198"/>
      <c r="CY260" s="198"/>
      <c r="CZ260" s="198"/>
      <c r="DA260" s="198"/>
      <c r="DB260" s="198"/>
      <c r="DC260" s="198"/>
      <c r="DD260" s="198"/>
      <c r="DE260" s="198"/>
      <c r="DF260" s="198"/>
      <c r="DG260" s="198"/>
      <c r="DH260" s="198"/>
      <c r="DI260" s="198"/>
      <c r="DJ260" s="198"/>
      <c r="DK260" s="198"/>
      <c r="DL260" s="198"/>
      <c r="DM260" s="198"/>
      <c r="DN260" s="198"/>
      <c r="DO260" s="198"/>
      <c r="DP260" s="198"/>
      <c r="DQ260" s="198"/>
      <c r="DR260" s="198"/>
      <c r="DS260" s="198"/>
      <c r="DT260" s="198"/>
      <c r="DU260" s="198"/>
      <c r="DV260" s="198"/>
      <c r="DW260" s="198"/>
      <c r="DX260" s="198"/>
      <c r="DY260" s="198"/>
      <c r="DZ260" s="198"/>
      <c r="EA260" s="198"/>
      <c r="EB260" s="198"/>
      <c r="EC260" s="198"/>
      <c r="ED260" s="198"/>
      <c r="EE260" s="198"/>
      <c r="EF260" s="198"/>
      <c r="EG260" s="198"/>
      <c r="EH260" s="198"/>
      <c r="EI260" s="198"/>
      <c r="EJ260" s="198"/>
      <c r="EK260" s="198"/>
      <c r="EL260" s="198"/>
      <c r="EM260" s="198"/>
      <c r="EN260" s="198"/>
      <c r="EO260" s="198"/>
      <c r="EP260" s="198"/>
      <c r="EQ260" s="198"/>
      <c r="ER260" s="198"/>
      <c r="ES260" s="198"/>
      <c r="ET260" s="198"/>
      <c r="EU260" s="198"/>
      <c r="EV260" s="198"/>
      <c r="EW260" s="198"/>
      <c r="EX260" s="198"/>
      <c r="EY260" s="198"/>
      <c r="EZ260" s="198"/>
      <c r="FA260" s="198"/>
      <c r="FB260" s="198"/>
      <c r="FC260" s="198"/>
      <c r="FD260" s="198"/>
      <c r="FE260" s="198"/>
      <c r="FF260" s="198"/>
      <c r="FG260" s="198"/>
      <c r="FH260" s="198"/>
      <c r="FI260" s="198"/>
      <c r="FJ260" s="198"/>
      <c r="FK260" s="198"/>
      <c r="FL260" s="198"/>
      <c r="FM260" s="198"/>
      <c r="FN260" s="198"/>
      <c r="FO260" s="198"/>
      <c r="FP260" s="198"/>
      <c r="FQ260" s="198"/>
      <c r="FR260" s="198"/>
      <c r="FS260" s="198"/>
      <c r="FT260" s="198"/>
      <c r="FU260" s="198"/>
      <c r="FV260" s="198"/>
      <c r="FW260" s="198"/>
      <c r="FX260" s="198"/>
      <c r="FY260" s="198"/>
      <c r="FZ260" s="198"/>
      <c r="GA260" s="198"/>
      <c r="GB260" s="198"/>
      <c r="GC260" s="198"/>
      <c r="GD260" s="198"/>
      <c r="GE260" s="198"/>
      <c r="GF260" s="198"/>
      <c r="GG260" s="198"/>
      <c r="GH260" s="198"/>
      <c r="GI260" s="198"/>
      <c r="GJ260" s="198"/>
      <c r="GK260" s="198"/>
      <c r="GL260" s="198"/>
      <c r="GM260" s="198"/>
      <c r="GN260" s="198"/>
      <c r="GO260" s="198"/>
      <c r="GP260" s="198"/>
      <c r="GQ260" s="198"/>
      <c r="GR260" s="198"/>
      <c r="GS260" s="198"/>
      <c r="GT260" s="198"/>
      <c r="GU260" s="198"/>
      <c r="GV260" s="198"/>
      <c r="GW260" s="198"/>
      <c r="GX260" s="198"/>
      <c r="GY260" s="198"/>
      <c r="GZ260" s="198"/>
      <c r="HA260" s="198"/>
      <c r="HB260" s="198"/>
      <c r="HC260" s="198"/>
      <c r="HD260" s="198"/>
      <c r="HE260" s="198"/>
      <c r="HF260" s="198"/>
      <c r="HG260" s="198"/>
      <c r="HH260" s="198"/>
      <c r="HI260" s="198"/>
      <c r="HJ260" s="198"/>
      <c r="HK260" s="198"/>
      <c r="HL260" s="198"/>
      <c r="HM260" s="198"/>
      <c r="HN260" s="198"/>
      <c r="HO260" s="198"/>
      <c r="HP260" s="198"/>
      <c r="HQ260" s="198"/>
      <c r="HR260" s="198"/>
      <c r="HS260" s="198"/>
      <c r="HT260" s="198"/>
      <c r="HU260" s="198"/>
      <c r="HV260" s="198"/>
      <c r="HW260" s="198"/>
      <c r="HX260" s="198"/>
      <c r="HY260" s="198"/>
      <c r="HZ260" s="198"/>
      <c r="IA260" s="198"/>
      <c r="IB260" s="198"/>
      <c r="IC260" s="198"/>
      <c r="ID260" s="198"/>
      <c r="IE260" s="198"/>
      <c r="IF260" s="198"/>
      <c r="IG260" s="198"/>
      <c r="IH260" s="198"/>
      <c r="II260" s="198"/>
      <c r="IJ260" s="198"/>
      <c r="IK260" s="198"/>
      <c r="IL260" s="198"/>
      <c r="IM260" s="198"/>
      <c r="IN260" s="198"/>
      <c r="IO260" s="198"/>
      <c r="IP260" s="198"/>
      <c r="IQ260" s="198"/>
      <c r="IR260" s="198"/>
      <c r="IS260" s="198"/>
      <c r="IT260" s="198"/>
      <c r="IU260" s="198"/>
      <c r="IV260" s="198"/>
      <c r="IW260" s="198"/>
      <c r="IX260" s="198"/>
      <c r="IY260" s="198"/>
      <c r="IZ260" s="198"/>
      <c r="JA260" s="198"/>
      <c r="JB260" s="198"/>
      <c r="JC260" s="198"/>
      <c r="JD260" s="198"/>
      <c r="JE260" s="198"/>
      <c r="JF260" s="198"/>
      <c r="JG260" s="198"/>
      <c r="JH260" s="198"/>
      <c r="JI260" s="198"/>
      <c r="JJ260" s="198"/>
      <c r="JK260" s="198"/>
      <c r="JL260" s="198"/>
      <c r="JM260" s="198"/>
      <c r="JN260" s="198"/>
      <c r="JO260" s="198"/>
      <c r="JP260" s="198"/>
      <c r="JQ260" s="198"/>
      <c r="JR260" s="198"/>
      <c r="JS260" s="198"/>
      <c r="JT260" s="198"/>
      <c r="JU260" s="198"/>
      <c r="JV260" s="198"/>
      <c r="JW260" s="198"/>
      <c r="JX260" s="198"/>
      <c r="JY260" s="198"/>
      <c r="JZ260" s="198"/>
      <c r="KA260" s="198"/>
      <c r="KB260" s="198"/>
      <c r="KC260" s="198"/>
      <c r="KD260" s="198"/>
      <c r="KE260" s="198"/>
      <c r="KF260" s="198"/>
      <c r="KG260" s="198"/>
      <c r="KH260" s="198"/>
      <c r="KI260" s="198"/>
      <c r="KJ260" s="198"/>
      <c r="KK260" s="198"/>
      <c r="KL260" s="198"/>
      <c r="KM260" s="198"/>
      <c r="KN260" s="198"/>
      <c r="KO260" s="198"/>
      <c r="KP260" s="198"/>
      <c r="KQ260" s="198"/>
      <c r="KR260" s="198"/>
      <c r="KS260" s="198"/>
      <c r="KT260" s="198"/>
      <c r="KU260" s="198"/>
      <c r="KV260" s="198"/>
      <c r="KW260" s="198"/>
      <c r="KX260" s="198"/>
      <c r="KY260" s="198"/>
      <c r="KZ260" s="198"/>
    </row>
    <row r="261" spans="2:312" x14ac:dyDescent="0.3">
      <c r="B261" s="198"/>
      <c r="C261" s="198"/>
      <c r="D261" s="198"/>
      <c r="E261" s="198"/>
      <c r="F261" s="198"/>
      <c r="G261" s="198"/>
      <c r="H261" s="198"/>
      <c r="I261" s="198"/>
      <c r="J261" s="198"/>
      <c r="K261" s="198"/>
      <c r="L261" s="198"/>
      <c r="M261" s="198"/>
      <c r="N261" s="198"/>
      <c r="O261" s="198"/>
      <c r="P261" s="198"/>
      <c r="Q261" s="202"/>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c r="CW261" s="198"/>
      <c r="CX261" s="198"/>
      <c r="CY261" s="198"/>
      <c r="CZ261" s="198"/>
      <c r="DA261" s="198"/>
      <c r="DB261" s="198"/>
      <c r="DC261" s="198"/>
      <c r="DD261" s="198"/>
      <c r="DE261" s="198"/>
      <c r="DF261" s="198"/>
      <c r="DG261" s="198"/>
      <c r="DH261" s="198"/>
      <c r="DI261" s="198"/>
      <c r="DJ261" s="198"/>
      <c r="DK261" s="198"/>
      <c r="DL261" s="198"/>
      <c r="DM261" s="198"/>
      <c r="DN261" s="198"/>
      <c r="DO261" s="198"/>
      <c r="DP261" s="198"/>
      <c r="DQ261" s="198"/>
      <c r="DR261" s="198"/>
      <c r="DS261" s="198"/>
      <c r="DT261" s="198"/>
      <c r="DU261" s="198"/>
      <c r="DV261" s="198"/>
      <c r="DW261" s="198"/>
      <c r="DX261" s="198"/>
      <c r="DY261" s="198"/>
      <c r="DZ261" s="198"/>
      <c r="EA261" s="198"/>
      <c r="EB261" s="198"/>
      <c r="EC261" s="198"/>
      <c r="ED261" s="198"/>
      <c r="EE261" s="198"/>
      <c r="EF261" s="198"/>
      <c r="EG261" s="198"/>
      <c r="EH261" s="198"/>
      <c r="EI261" s="198"/>
      <c r="EJ261" s="198"/>
      <c r="EK261" s="198"/>
      <c r="EL261" s="198"/>
      <c r="EM261" s="198"/>
      <c r="EN261" s="198"/>
      <c r="EO261" s="198"/>
      <c r="EP261" s="198"/>
      <c r="EQ261" s="198"/>
      <c r="ER261" s="198"/>
      <c r="ES261" s="198"/>
      <c r="ET261" s="198"/>
      <c r="EU261" s="198"/>
      <c r="EV261" s="198"/>
      <c r="EW261" s="198"/>
      <c r="EX261" s="198"/>
      <c r="EY261" s="198"/>
      <c r="EZ261" s="198"/>
      <c r="FA261" s="198"/>
      <c r="FB261" s="198"/>
      <c r="FC261" s="198"/>
      <c r="FD261" s="198"/>
      <c r="FE261" s="198"/>
      <c r="FF261" s="198"/>
      <c r="FG261" s="198"/>
      <c r="FH261" s="198"/>
      <c r="FI261" s="198"/>
      <c r="FJ261" s="198"/>
      <c r="FK261" s="198"/>
      <c r="FL261" s="198"/>
      <c r="FM261" s="198"/>
      <c r="FN261" s="198"/>
      <c r="FO261" s="198"/>
      <c r="FP261" s="198"/>
      <c r="FQ261" s="198"/>
      <c r="FR261" s="198"/>
      <c r="FS261" s="198"/>
      <c r="FT261" s="198"/>
      <c r="FU261" s="198"/>
      <c r="FV261" s="198"/>
      <c r="FW261" s="198"/>
      <c r="FX261" s="198"/>
      <c r="FY261" s="198"/>
      <c r="FZ261" s="198"/>
      <c r="GA261" s="198"/>
      <c r="GB261" s="198"/>
      <c r="GC261" s="198"/>
      <c r="GD261" s="198"/>
      <c r="GE261" s="198"/>
      <c r="GF261" s="198"/>
      <c r="GG261" s="198"/>
      <c r="GH261" s="198"/>
      <c r="GI261" s="198"/>
      <c r="GJ261" s="198"/>
      <c r="GK261" s="198"/>
      <c r="GL261" s="198"/>
      <c r="GM261" s="198"/>
      <c r="GN261" s="198"/>
      <c r="GO261" s="198"/>
      <c r="GP261" s="198"/>
      <c r="GQ261" s="198"/>
      <c r="GR261" s="198"/>
      <c r="GS261" s="198"/>
      <c r="GT261" s="198"/>
      <c r="GU261" s="198"/>
      <c r="GV261" s="198"/>
      <c r="GW261" s="198"/>
      <c r="GX261" s="198"/>
      <c r="GY261" s="198"/>
      <c r="GZ261" s="198"/>
      <c r="HA261" s="198"/>
      <c r="HB261" s="198"/>
      <c r="HC261" s="198"/>
      <c r="HD261" s="198"/>
      <c r="HE261" s="198"/>
      <c r="HF261" s="198"/>
      <c r="HG261" s="198"/>
      <c r="HH261" s="198"/>
      <c r="HI261" s="198"/>
      <c r="HJ261" s="198"/>
      <c r="HK261" s="198"/>
      <c r="HL261" s="198"/>
      <c r="HM261" s="198"/>
      <c r="HN261" s="198"/>
      <c r="HO261" s="198"/>
      <c r="HP261" s="198"/>
      <c r="HQ261" s="198"/>
      <c r="HR261" s="198"/>
      <c r="HS261" s="198"/>
      <c r="HT261" s="198"/>
      <c r="HU261" s="198"/>
      <c r="HV261" s="198"/>
      <c r="HW261" s="198"/>
      <c r="HX261" s="198"/>
      <c r="HY261" s="198"/>
      <c r="HZ261" s="198"/>
      <c r="IA261" s="198"/>
      <c r="IB261" s="198"/>
      <c r="IC261" s="198"/>
      <c r="ID261" s="198"/>
      <c r="IE261" s="198"/>
      <c r="IF261" s="198"/>
      <c r="IG261" s="198"/>
      <c r="IH261" s="198"/>
      <c r="II261" s="198"/>
      <c r="IJ261" s="198"/>
      <c r="IK261" s="198"/>
      <c r="IL261" s="198"/>
      <c r="IM261" s="198"/>
      <c r="IN261" s="198"/>
      <c r="IO261" s="198"/>
      <c r="IP261" s="198"/>
      <c r="IQ261" s="198"/>
      <c r="IR261" s="198"/>
      <c r="IS261" s="198"/>
      <c r="IT261" s="198"/>
      <c r="IU261" s="198"/>
      <c r="IV261" s="198"/>
      <c r="IW261" s="198"/>
      <c r="IX261" s="198"/>
      <c r="IY261" s="198"/>
      <c r="IZ261" s="198"/>
      <c r="JA261" s="198"/>
      <c r="JB261" s="198"/>
      <c r="JC261" s="198"/>
      <c r="JD261" s="198"/>
      <c r="JE261" s="198"/>
      <c r="JF261" s="198"/>
      <c r="JG261" s="198"/>
      <c r="JH261" s="198"/>
      <c r="JI261" s="198"/>
      <c r="JJ261" s="198"/>
      <c r="JK261" s="198"/>
      <c r="JL261" s="198"/>
      <c r="JM261" s="198"/>
      <c r="JN261" s="198"/>
      <c r="JO261" s="198"/>
      <c r="JP261" s="198"/>
      <c r="JQ261" s="198"/>
      <c r="JR261" s="198"/>
      <c r="JS261" s="198"/>
      <c r="JT261" s="198"/>
      <c r="JU261" s="198"/>
      <c r="JV261" s="198"/>
      <c r="JW261" s="198"/>
      <c r="JX261" s="198"/>
      <c r="JY261" s="198"/>
      <c r="JZ261" s="198"/>
      <c r="KA261" s="198"/>
      <c r="KB261" s="198"/>
      <c r="KC261" s="198"/>
      <c r="KD261" s="198"/>
      <c r="KE261" s="198"/>
      <c r="KF261" s="198"/>
      <c r="KG261" s="198"/>
      <c r="KH261" s="198"/>
      <c r="KI261" s="198"/>
      <c r="KJ261" s="198"/>
      <c r="KK261" s="198"/>
      <c r="KL261" s="198"/>
      <c r="KM261" s="198"/>
      <c r="KN261" s="198"/>
      <c r="KO261" s="198"/>
      <c r="KP261" s="198"/>
      <c r="KQ261" s="198"/>
      <c r="KR261" s="198"/>
      <c r="KS261" s="198"/>
      <c r="KT261" s="198"/>
      <c r="KU261" s="198"/>
      <c r="KV261" s="198"/>
      <c r="KW261" s="198"/>
      <c r="KX261" s="198"/>
      <c r="KY261" s="198"/>
      <c r="KZ261" s="198"/>
    </row>
    <row r="262" spans="2:312" x14ac:dyDescent="0.3">
      <c r="B262" s="198"/>
      <c r="C262" s="198"/>
      <c r="D262" s="198"/>
      <c r="E262" s="198"/>
      <c r="F262" s="198"/>
      <c r="G262" s="198"/>
      <c r="H262" s="198"/>
      <c r="I262" s="198"/>
      <c r="J262" s="198"/>
      <c r="K262" s="198"/>
      <c r="L262" s="198"/>
      <c r="M262" s="198"/>
      <c r="N262" s="198"/>
      <c r="O262" s="198"/>
      <c r="P262" s="198"/>
      <c r="Q262" s="202"/>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DZ262" s="198"/>
      <c r="EA262" s="198"/>
      <c r="EB262" s="198"/>
      <c r="EC262" s="198"/>
      <c r="ED262" s="198"/>
      <c r="EE262" s="198"/>
      <c r="EF262" s="198"/>
      <c r="EG262" s="198"/>
      <c r="EH262" s="198"/>
      <c r="EI262" s="198"/>
      <c r="EJ262" s="198"/>
      <c r="EK262" s="198"/>
      <c r="EL262" s="198"/>
      <c r="EM262" s="198"/>
      <c r="EN262" s="198"/>
      <c r="EO262" s="198"/>
      <c r="EP262" s="198"/>
      <c r="EQ262" s="198"/>
      <c r="ER262" s="198"/>
      <c r="ES262" s="198"/>
      <c r="ET262" s="198"/>
      <c r="EU262" s="198"/>
      <c r="EV262" s="198"/>
      <c r="EW262" s="198"/>
      <c r="EX262" s="198"/>
      <c r="EY262" s="198"/>
      <c r="EZ262" s="198"/>
      <c r="FA262" s="198"/>
      <c r="FB262" s="198"/>
      <c r="FC262" s="198"/>
      <c r="FD262" s="198"/>
      <c r="FE262" s="198"/>
      <c r="FF262" s="198"/>
      <c r="FG262" s="198"/>
      <c r="FH262" s="198"/>
      <c r="FI262" s="198"/>
      <c r="FJ262" s="198"/>
      <c r="FK262" s="198"/>
      <c r="FL262" s="198"/>
      <c r="FM262" s="198"/>
      <c r="FN262" s="198"/>
      <c r="FO262" s="198"/>
      <c r="FP262" s="198"/>
      <c r="FQ262" s="198"/>
      <c r="FR262" s="198"/>
      <c r="FS262" s="198"/>
      <c r="FT262" s="198"/>
      <c r="FU262" s="198"/>
      <c r="FV262" s="198"/>
      <c r="FW262" s="198"/>
      <c r="FX262" s="198"/>
      <c r="FY262" s="198"/>
      <c r="FZ262" s="198"/>
      <c r="GA262" s="198"/>
      <c r="GB262" s="198"/>
      <c r="GC262" s="198"/>
      <c r="GD262" s="198"/>
      <c r="GE262" s="198"/>
      <c r="GF262" s="198"/>
      <c r="GG262" s="198"/>
      <c r="GH262" s="198"/>
      <c r="GI262" s="198"/>
      <c r="GJ262" s="198"/>
      <c r="GK262" s="198"/>
      <c r="GL262" s="198"/>
      <c r="GM262" s="198"/>
      <c r="GN262" s="198"/>
      <c r="GO262" s="198"/>
      <c r="GP262" s="198"/>
      <c r="GQ262" s="198"/>
      <c r="GR262" s="198"/>
      <c r="GS262" s="198"/>
      <c r="GT262" s="198"/>
      <c r="GU262" s="198"/>
      <c r="GV262" s="198"/>
      <c r="GW262" s="198"/>
      <c r="GX262" s="198"/>
      <c r="GY262" s="198"/>
      <c r="GZ262" s="198"/>
      <c r="HA262" s="198"/>
      <c r="HB262" s="198"/>
      <c r="HC262" s="198"/>
      <c r="HD262" s="198"/>
      <c r="HE262" s="198"/>
      <c r="HF262" s="198"/>
      <c r="HG262" s="198"/>
      <c r="HH262" s="198"/>
      <c r="HI262" s="198"/>
      <c r="HJ262" s="198"/>
      <c r="HK262" s="198"/>
      <c r="HL262" s="198"/>
      <c r="HM262" s="198"/>
      <c r="HN262" s="198"/>
      <c r="HO262" s="198"/>
      <c r="HP262" s="198"/>
      <c r="HQ262" s="198"/>
      <c r="HR262" s="198"/>
      <c r="HS262" s="198"/>
      <c r="HT262" s="198"/>
      <c r="HU262" s="198"/>
      <c r="HV262" s="198"/>
      <c r="HW262" s="198"/>
      <c r="HX262" s="198"/>
      <c r="HY262" s="198"/>
      <c r="HZ262" s="198"/>
      <c r="IA262" s="198"/>
      <c r="IB262" s="198"/>
      <c r="IC262" s="198"/>
      <c r="ID262" s="198"/>
      <c r="IE262" s="198"/>
      <c r="IF262" s="198"/>
      <c r="IG262" s="198"/>
      <c r="IH262" s="198"/>
      <c r="II262" s="198"/>
      <c r="IJ262" s="198"/>
      <c r="IK262" s="198"/>
      <c r="IL262" s="198"/>
      <c r="IM262" s="198"/>
      <c r="IN262" s="198"/>
      <c r="IO262" s="198"/>
      <c r="IP262" s="198"/>
      <c r="IQ262" s="198"/>
      <c r="IR262" s="198"/>
      <c r="IS262" s="198"/>
      <c r="IT262" s="198"/>
      <c r="IU262" s="198"/>
      <c r="IV262" s="198"/>
      <c r="IW262" s="198"/>
      <c r="IX262" s="198"/>
      <c r="IY262" s="198"/>
      <c r="IZ262" s="198"/>
      <c r="JA262" s="198"/>
      <c r="JB262" s="198"/>
      <c r="JC262" s="198"/>
      <c r="JD262" s="198"/>
      <c r="JE262" s="198"/>
      <c r="JF262" s="198"/>
      <c r="JG262" s="198"/>
      <c r="JH262" s="198"/>
      <c r="JI262" s="198"/>
      <c r="JJ262" s="198"/>
      <c r="JK262" s="198"/>
      <c r="JL262" s="198"/>
      <c r="JM262" s="198"/>
      <c r="JN262" s="198"/>
      <c r="JO262" s="198"/>
      <c r="JP262" s="198"/>
      <c r="JQ262" s="198"/>
      <c r="JR262" s="198"/>
      <c r="JS262" s="198"/>
      <c r="JT262" s="198"/>
      <c r="JU262" s="198"/>
      <c r="JV262" s="198"/>
      <c r="JW262" s="198"/>
      <c r="JX262" s="198"/>
      <c r="JY262" s="198"/>
      <c r="JZ262" s="198"/>
      <c r="KA262" s="198"/>
      <c r="KB262" s="198"/>
      <c r="KC262" s="198"/>
      <c r="KD262" s="198"/>
      <c r="KE262" s="198"/>
      <c r="KF262" s="198"/>
      <c r="KG262" s="198"/>
      <c r="KH262" s="198"/>
      <c r="KI262" s="198"/>
      <c r="KJ262" s="198"/>
      <c r="KK262" s="198"/>
      <c r="KL262" s="198"/>
      <c r="KM262" s="198"/>
      <c r="KN262" s="198"/>
      <c r="KO262" s="198"/>
      <c r="KP262" s="198"/>
      <c r="KQ262" s="198"/>
      <c r="KR262" s="198"/>
      <c r="KS262" s="198"/>
      <c r="KT262" s="198"/>
      <c r="KU262" s="198"/>
      <c r="KV262" s="198"/>
      <c r="KW262" s="198"/>
      <c r="KX262" s="198"/>
      <c r="KY262" s="198"/>
      <c r="KZ262" s="198"/>
    </row>
    <row r="263" spans="2:312" x14ac:dyDescent="0.3">
      <c r="B263" s="198"/>
      <c r="C263" s="198"/>
      <c r="D263" s="198"/>
      <c r="E263" s="198"/>
      <c r="F263" s="198"/>
      <c r="G263" s="198"/>
      <c r="H263" s="198"/>
      <c r="I263" s="198"/>
      <c r="J263" s="198"/>
      <c r="K263" s="198"/>
      <c r="L263" s="198"/>
      <c r="M263" s="198"/>
      <c r="N263" s="198"/>
      <c r="O263" s="198"/>
      <c r="P263" s="198"/>
      <c r="Q263" s="202"/>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c r="CP263" s="198"/>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DZ263" s="198"/>
      <c r="EA263" s="198"/>
      <c r="EB263" s="198"/>
      <c r="EC263" s="198"/>
      <c r="ED263" s="198"/>
      <c r="EE263" s="198"/>
      <c r="EF263" s="198"/>
      <c r="EG263" s="198"/>
      <c r="EH263" s="198"/>
      <c r="EI263" s="198"/>
      <c r="EJ263" s="198"/>
      <c r="EK263" s="198"/>
      <c r="EL263" s="198"/>
      <c r="EM263" s="198"/>
      <c r="EN263" s="198"/>
      <c r="EO263" s="198"/>
      <c r="EP263" s="198"/>
      <c r="EQ263" s="198"/>
      <c r="ER263" s="198"/>
      <c r="ES263" s="198"/>
      <c r="ET263" s="198"/>
      <c r="EU263" s="198"/>
      <c r="EV263" s="198"/>
      <c r="EW263" s="198"/>
      <c r="EX263" s="198"/>
      <c r="EY263" s="198"/>
      <c r="EZ263" s="198"/>
      <c r="FA263" s="198"/>
      <c r="FB263" s="198"/>
      <c r="FC263" s="198"/>
      <c r="FD263" s="198"/>
      <c r="FE263" s="198"/>
      <c r="FF263" s="198"/>
      <c r="FG263" s="198"/>
      <c r="FH263" s="198"/>
      <c r="FI263" s="198"/>
      <c r="FJ263" s="198"/>
      <c r="FK263" s="198"/>
      <c r="FL263" s="198"/>
      <c r="FM263" s="198"/>
      <c r="FN263" s="198"/>
      <c r="FO263" s="198"/>
      <c r="FP263" s="198"/>
      <c r="FQ263" s="198"/>
      <c r="FR263" s="198"/>
      <c r="FS263" s="198"/>
      <c r="FT263" s="198"/>
      <c r="FU263" s="198"/>
      <c r="FV263" s="198"/>
      <c r="FW263" s="198"/>
      <c r="FX263" s="198"/>
      <c r="FY263" s="198"/>
      <c r="FZ263" s="198"/>
      <c r="GA263" s="198"/>
      <c r="GB263" s="198"/>
      <c r="GC263" s="198"/>
      <c r="GD263" s="198"/>
      <c r="GE263" s="198"/>
      <c r="GF263" s="198"/>
      <c r="GG263" s="198"/>
      <c r="GH263" s="198"/>
      <c r="GI263" s="198"/>
      <c r="GJ263" s="198"/>
      <c r="GK263" s="198"/>
      <c r="GL263" s="198"/>
      <c r="GM263" s="198"/>
      <c r="GN263" s="198"/>
      <c r="GO263" s="198"/>
      <c r="GP263" s="198"/>
      <c r="GQ263" s="198"/>
      <c r="GR263" s="198"/>
      <c r="GS263" s="198"/>
      <c r="GT263" s="198"/>
      <c r="GU263" s="198"/>
      <c r="GV263" s="198"/>
      <c r="GW263" s="198"/>
      <c r="GX263" s="198"/>
      <c r="GY263" s="198"/>
      <c r="GZ263" s="198"/>
      <c r="HA263" s="198"/>
      <c r="HB263" s="198"/>
      <c r="HC263" s="198"/>
      <c r="HD263" s="198"/>
      <c r="HE263" s="198"/>
      <c r="HF263" s="198"/>
      <c r="HG263" s="198"/>
      <c r="HH263" s="198"/>
      <c r="HI263" s="198"/>
      <c r="HJ263" s="198"/>
      <c r="HK263" s="198"/>
      <c r="HL263" s="198"/>
      <c r="HM263" s="198"/>
      <c r="HN263" s="198"/>
      <c r="HO263" s="198"/>
      <c r="HP263" s="198"/>
      <c r="HQ263" s="198"/>
      <c r="HR263" s="198"/>
      <c r="HS263" s="198"/>
      <c r="HT263" s="198"/>
      <c r="HU263" s="198"/>
      <c r="HV263" s="198"/>
      <c r="HW263" s="198"/>
      <c r="HX263" s="198"/>
      <c r="HY263" s="198"/>
      <c r="HZ263" s="198"/>
      <c r="IA263" s="198"/>
      <c r="IB263" s="198"/>
      <c r="IC263" s="198"/>
      <c r="ID263" s="198"/>
      <c r="IE263" s="198"/>
      <c r="IF263" s="198"/>
      <c r="IG263" s="198"/>
      <c r="IH263" s="198"/>
      <c r="II263" s="198"/>
      <c r="IJ263" s="198"/>
      <c r="IK263" s="198"/>
      <c r="IL263" s="198"/>
      <c r="IM263" s="198"/>
      <c r="IN263" s="198"/>
      <c r="IO263" s="198"/>
      <c r="IP263" s="198"/>
      <c r="IQ263" s="198"/>
      <c r="IR263" s="198"/>
      <c r="IS263" s="198"/>
      <c r="IT263" s="198"/>
      <c r="IU263" s="198"/>
      <c r="IV263" s="198"/>
      <c r="IW263" s="198"/>
      <c r="IX263" s="198"/>
      <c r="IY263" s="198"/>
      <c r="IZ263" s="198"/>
      <c r="JA263" s="198"/>
      <c r="JB263" s="198"/>
      <c r="JC263" s="198"/>
      <c r="JD263" s="198"/>
      <c r="JE263" s="198"/>
      <c r="JF263" s="198"/>
      <c r="JG263" s="198"/>
      <c r="JH263" s="198"/>
      <c r="JI263" s="198"/>
      <c r="JJ263" s="198"/>
      <c r="JK263" s="198"/>
      <c r="JL263" s="198"/>
      <c r="JM263" s="198"/>
      <c r="JN263" s="198"/>
      <c r="JO263" s="198"/>
      <c r="JP263" s="198"/>
      <c r="JQ263" s="198"/>
      <c r="JR263" s="198"/>
      <c r="JS263" s="198"/>
      <c r="JT263" s="198"/>
      <c r="JU263" s="198"/>
      <c r="JV263" s="198"/>
      <c r="JW263" s="198"/>
      <c r="JX263" s="198"/>
      <c r="JY263" s="198"/>
      <c r="JZ263" s="198"/>
      <c r="KA263" s="198"/>
      <c r="KB263" s="198"/>
      <c r="KC263" s="198"/>
      <c r="KD263" s="198"/>
      <c r="KE263" s="198"/>
      <c r="KF263" s="198"/>
      <c r="KG263" s="198"/>
      <c r="KH263" s="198"/>
      <c r="KI263" s="198"/>
      <c r="KJ263" s="198"/>
      <c r="KK263" s="198"/>
      <c r="KL263" s="198"/>
      <c r="KM263" s="198"/>
      <c r="KN263" s="198"/>
      <c r="KO263" s="198"/>
      <c r="KP263" s="198"/>
      <c r="KQ263" s="198"/>
      <c r="KR263" s="198"/>
      <c r="KS263" s="198"/>
      <c r="KT263" s="198"/>
      <c r="KU263" s="198"/>
      <c r="KV263" s="198"/>
      <c r="KW263" s="198"/>
      <c r="KX263" s="198"/>
      <c r="KY263" s="198"/>
      <c r="KZ263" s="198"/>
    </row>
    <row r="264" spans="2:312" x14ac:dyDescent="0.3">
      <c r="B264" s="198"/>
      <c r="C264" s="198"/>
      <c r="D264" s="198"/>
      <c r="E264" s="198"/>
      <c r="F264" s="198"/>
      <c r="G264" s="198"/>
      <c r="H264" s="198"/>
      <c r="I264" s="198"/>
      <c r="J264" s="198"/>
      <c r="K264" s="198"/>
      <c r="L264" s="198"/>
      <c r="M264" s="198"/>
      <c r="N264" s="198"/>
      <c r="O264" s="198"/>
      <c r="P264" s="198"/>
      <c r="Q264" s="202"/>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c r="CP264" s="198"/>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DZ264" s="198"/>
      <c r="EA264" s="198"/>
      <c r="EB264" s="198"/>
      <c r="EC264" s="198"/>
      <c r="ED264" s="198"/>
      <c r="EE264" s="198"/>
      <c r="EF264" s="198"/>
      <c r="EG264" s="198"/>
      <c r="EH264" s="198"/>
      <c r="EI264" s="198"/>
      <c r="EJ264" s="198"/>
      <c r="EK264" s="198"/>
      <c r="EL264" s="198"/>
      <c r="EM264" s="198"/>
      <c r="EN264" s="198"/>
      <c r="EO264" s="198"/>
      <c r="EP264" s="198"/>
      <c r="EQ264" s="198"/>
      <c r="ER264" s="198"/>
      <c r="ES264" s="198"/>
      <c r="ET264" s="198"/>
      <c r="EU264" s="198"/>
      <c r="EV264" s="198"/>
      <c r="EW264" s="198"/>
      <c r="EX264" s="198"/>
      <c r="EY264" s="198"/>
      <c r="EZ264" s="198"/>
      <c r="FA264" s="198"/>
      <c r="FB264" s="198"/>
      <c r="FC264" s="198"/>
      <c r="FD264" s="198"/>
      <c r="FE264" s="198"/>
      <c r="FF264" s="198"/>
      <c r="FG264" s="198"/>
      <c r="FH264" s="198"/>
      <c r="FI264" s="198"/>
      <c r="FJ264" s="198"/>
      <c r="FK264" s="198"/>
      <c r="FL264" s="198"/>
      <c r="FM264" s="198"/>
      <c r="FN264" s="198"/>
      <c r="FO264" s="198"/>
      <c r="FP264" s="198"/>
      <c r="FQ264" s="198"/>
      <c r="FR264" s="198"/>
      <c r="FS264" s="198"/>
      <c r="FT264" s="198"/>
      <c r="FU264" s="198"/>
      <c r="FV264" s="198"/>
      <c r="FW264" s="198"/>
      <c r="FX264" s="198"/>
      <c r="FY264" s="198"/>
      <c r="FZ264" s="198"/>
      <c r="GA264" s="198"/>
      <c r="GB264" s="198"/>
      <c r="GC264" s="198"/>
      <c r="GD264" s="198"/>
      <c r="GE264" s="198"/>
      <c r="GF264" s="198"/>
      <c r="GG264" s="198"/>
      <c r="GH264" s="198"/>
      <c r="GI264" s="198"/>
      <c r="GJ264" s="198"/>
      <c r="GK264" s="198"/>
      <c r="GL264" s="198"/>
      <c r="GM264" s="198"/>
      <c r="GN264" s="198"/>
      <c r="GO264" s="198"/>
      <c r="GP264" s="198"/>
      <c r="GQ264" s="198"/>
      <c r="GR264" s="198"/>
      <c r="GS264" s="198"/>
      <c r="GT264" s="198"/>
      <c r="GU264" s="198"/>
      <c r="GV264" s="198"/>
      <c r="GW264" s="198"/>
      <c r="GX264" s="198"/>
      <c r="GY264" s="198"/>
      <c r="GZ264" s="198"/>
      <c r="HA264" s="198"/>
      <c r="HB264" s="198"/>
      <c r="HC264" s="198"/>
      <c r="HD264" s="198"/>
      <c r="HE264" s="198"/>
      <c r="HF264" s="198"/>
      <c r="HG264" s="198"/>
      <c r="HH264" s="198"/>
      <c r="HI264" s="198"/>
      <c r="HJ264" s="198"/>
      <c r="HK264" s="198"/>
      <c r="HL264" s="198"/>
      <c r="HM264" s="198"/>
      <c r="HN264" s="198"/>
      <c r="HO264" s="198"/>
      <c r="HP264" s="198"/>
      <c r="HQ264" s="198"/>
      <c r="HR264" s="198"/>
      <c r="HS264" s="198"/>
      <c r="HT264" s="198"/>
      <c r="HU264" s="198"/>
      <c r="HV264" s="198"/>
      <c r="HW264" s="198"/>
      <c r="HX264" s="198"/>
      <c r="HY264" s="198"/>
      <c r="HZ264" s="198"/>
      <c r="IA264" s="198"/>
      <c r="IB264" s="198"/>
      <c r="IC264" s="198"/>
      <c r="ID264" s="198"/>
      <c r="IE264" s="198"/>
      <c r="IF264" s="198"/>
      <c r="IG264" s="198"/>
      <c r="IH264" s="198"/>
      <c r="II264" s="198"/>
      <c r="IJ264" s="198"/>
      <c r="IK264" s="198"/>
      <c r="IL264" s="198"/>
      <c r="IM264" s="198"/>
      <c r="IN264" s="198"/>
      <c r="IO264" s="198"/>
      <c r="IP264" s="198"/>
      <c r="IQ264" s="198"/>
      <c r="IR264" s="198"/>
      <c r="IS264" s="198"/>
      <c r="IT264" s="198"/>
      <c r="IU264" s="198"/>
      <c r="IV264" s="198"/>
      <c r="IW264" s="198"/>
      <c r="IX264" s="198"/>
      <c r="IY264" s="198"/>
      <c r="IZ264" s="198"/>
      <c r="JA264" s="198"/>
      <c r="JB264" s="198"/>
      <c r="JC264" s="198"/>
      <c r="JD264" s="198"/>
      <c r="JE264" s="198"/>
      <c r="JF264" s="198"/>
      <c r="JG264" s="198"/>
      <c r="JH264" s="198"/>
      <c r="JI264" s="198"/>
      <c r="JJ264" s="198"/>
      <c r="JK264" s="198"/>
      <c r="JL264" s="198"/>
      <c r="JM264" s="198"/>
      <c r="JN264" s="198"/>
      <c r="JO264" s="198"/>
      <c r="JP264" s="198"/>
      <c r="JQ264" s="198"/>
      <c r="JR264" s="198"/>
      <c r="JS264" s="198"/>
      <c r="JT264" s="198"/>
      <c r="JU264" s="198"/>
      <c r="JV264" s="198"/>
      <c r="JW264" s="198"/>
      <c r="JX264" s="198"/>
      <c r="JY264" s="198"/>
      <c r="JZ264" s="198"/>
      <c r="KA264" s="198"/>
      <c r="KB264" s="198"/>
      <c r="KC264" s="198"/>
      <c r="KD264" s="198"/>
      <c r="KE264" s="198"/>
      <c r="KF264" s="198"/>
      <c r="KG264" s="198"/>
      <c r="KH264" s="198"/>
      <c r="KI264" s="198"/>
      <c r="KJ264" s="198"/>
      <c r="KK264" s="198"/>
      <c r="KL264" s="198"/>
      <c r="KM264" s="198"/>
      <c r="KN264" s="198"/>
      <c r="KO264" s="198"/>
      <c r="KP264" s="198"/>
      <c r="KQ264" s="198"/>
      <c r="KR264" s="198"/>
      <c r="KS264" s="198"/>
      <c r="KT264" s="198"/>
      <c r="KU264" s="198"/>
      <c r="KV264" s="198"/>
      <c r="KW264" s="198"/>
      <c r="KX264" s="198"/>
      <c r="KY264" s="198"/>
      <c r="KZ264" s="198"/>
    </row>
    <row r="265" spans="2:312" x14ac:dyDescent="0.3">
      <c r="B265" s="198"/>
      <c r="C265" s="198"/>
      <c r="D265" s="198"/>
      <c r="E265" s="198"/>
      <c r="F265" s="198"/>
      <c r="G265" s="198"/>
      <c r="H265" s="198"/>
      <c r="I265" s="198"/>
      <c r="J265" s="198"/>
      <c r="K265" s="198"/>
      <c r="L265" s="198"/>
      <c r="M265" s="198"/>
      <c r="N265" s="198"/>
      <c r="O265" s="198"/>
      <c r="P265" s="198"/>
      <c r="Q265" s="202"/>
      <c r="R265" s="198"/>
      <c r="S265" s="198"/>
      <c r="T265" s="198"/>
      <c r="U265" s="198"/>
      <c r="V265" s="198"/>
      <c r="W265" s="198"/>
      <c r="X265" s="198"/>
      <c r="Y265" s="198"/>
      <c r="Z265" s="198"/>
      <c r="AA265" s="198"/>
      <c r="AB265" s="198"/>
      <c r="AC265" s="198"/>
      <c r="AD265" s="198"/>
      <c r="AE265" s="198"/>
      <c r="AF265" s="198"/>
      <c r="AG265" s="198"/>
      <c r="AH265" s="198"/>
      <c r="AI265" s="198"/>
      <c r="AJ265" s="198"/>
      <c r="AK265" s="198"/>
      <c r="AL265" s="198"/>
      <c r="AM265" s="198"/>
      <c r="AN265" s="198"/>
      <c r="AO265" s="198"/>
      <c r="AP265" s="198"/>
      <c r="AQ265" s="198"/>
      <c r="AR265" s="198"/>
      <c r="AS265" s="198"/>
      <c r="AT265" s="198"/>
      <c r="AU265" s="198"/>
      <c r="AV265" s="198"/>
      <c r="AW265" s="198"/>
      <c r="AX265" s="198"/>
      <c r="AY265" s="198"/>
      <c r="AZ265" s="198"/>
      <c r="BA265" s="198"/>
      <c r="BB265" s="198"/>
      <c r="BC265" s="198"/>
      <c r="BD265" s="198"/>
      <c r="BE265" s="198"/>
      <c r="BF265" s="198"/>
      <c r="BG265" s="198"/>
      <c r="BH265" s="198"/>
      <c r="BI265" s="198"/>
      <c r="BJ265" s="198"/>
      <c r="BK265" s="198"/>
      <c r="BL265" s="19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8"/>
      <c r="FU265" s="198"/>
      <c r="FV265" s="198"/>
      <c r="FW265" s="198"/>
      <c r="FX265" s="198"/>
      <c r="FY265" s="198"/>
      <c r="FZ265" s="198"/>
      <c r="GA265" s="198"/>
      <c r="GB265" s="198"/>
      <c r="GC265" s="198"/>
      <c r="GD265" s="198"/>
      <c r="GE265" s="198"/>
      <c r="GF265" s="198"/>
      <c r="GG265" s="198"/>
      <c r="GH265" s="198"/>
      <c r="GI265" s="198"/>
      <c r="GJ265" s="198"/>
      <c r="GK265" s="198"/>
      <c r="GL265" s="198"/>
      <c r="GM265" s="198"/>
      <c r="GN265" s="198"/>
      <c r="GO265" s="198"/>
      <c r="GP265" s="198"/>
      <c r="GQ265" s="198"/>
      <c r="GR265" s="198"/>
      <c r="GS265" s="198"/>
      <c r="GT265" s="198"/>
      <c r="GU265" s="198"/>
      <c r="GV265" s="198"/>
      <c r="GW265" s="198"/>
      <c r="GX265" s="198"/>
      <c r="GY265" s="198"/>
      <c r="GZ265" s="198"/>
      <c r="HA265" s="198"/>
      <c r="HB265" s="198"/>
      <c r="HC265" s="198"/>
      <c r="HD265" s="198"/>
      <c r="HE265" s="198"/>
      <c r="HF265" s="198"/>
      <c r="HG265" s="198"/>
      <c r="HH265" s="198"/>
      <c r="HI265" s="198"/>
      <c r="HJ265" s="198"/>
      <c r="HK265" s="198"/>
      <c r="HL265" s="198"/>
      <c r="HM265" s="198"/>
      <c r="HN265" s="198"/>
      <c r="HO265" s="198"/>
      <c r="HP265" s="198"/>
      <c r="HQ265" s="198"/>
      <c r="HR265" s="198"/>
      <c r="HS265" s="198"/>
      <c r="HT265" s="198"/>
      <c r="HU265" s="198"/>
      <c r="HV265" s="198"/>
      <c r="HW265" s="198"/>
      <c r="HX265" s="198"/>
      <c r="HY265" s="198"/>
      <c r="HZ265" s="198"/>
      <c r="IA265" s="198"/>
      <c r="IB265" s="198"/>
      <c r="IC265" s="198"/>
      <c r="ID265" s="198"/>
      <c r="IE265" s="198"/>
      <c r="IF265" s="198"/>
      <c r="IG265" s="198"/>
      <c r="IH265" s="198"/>
      <c r="II265" s="198"/>
      <c r="IJ265" s="198"/>
      <c r="IK265" s="198"/>
      <c r="IL265" s="198"/>
      <c r="IM265" s="198"/>
      <c r="IN265" s="198"/>
      <c r="IO265" s="198"/>
      <c r="IP265" s="198"/>
      <c r="IQ265" s="198"/>
      <c r="IR265" s="198"/>
      <c r="IS265" s="198"/>
      <c r="IT265" s="198"/>
      <c r="IU265" s="198"/>
      <c r="IV265" s="198"/>
      <c r="IW265" s="198"/>
      <c r="IX265" s="198"/>
      <c r="IY265" s="198"/>
      <c r="IZ265" s="198"/>
      <c r="JA265" s="198"/>
      <c r="JB265" s="198"/>
      <c r="JC265" s="198"/>
      <c r="JD265" s="198"/>
      <c r="JE265" s="198"/>
      <c r="JF265" s="198"/>
      <c r="JG265" s="198"/>
      <c r="JH265" s="198"/>
      <c r="JI265" s="198"/>
      <c r="JJ265" s="198"/>
      <c r="JK265" s="198"/>
      <c r="JL265" s="198"/>
      <c r="JM265" s="198"/>
      <c r="JN265" s="198"/>
      <c r="JO265" s="198"/>
      <c r="JP265" s="198"/>
      <c r="JQ265" s="198"/>
      <c r="JR265" s="198"/>
      <c r="JS265" s="198"/>
      <c r="JT265" s="198"/>
      <c r="JU265" s="198"/>
      <c r="JV265" s="198"/>
      <c r="JW265" s="198"/>
      <c r="JX265" s="198"/>
      <c r="JY265" s="198"/>
      <c r="JZ265" s="198"/>
      <c r="KA265" s="198"/>
      <c r="KB265" s="198"/>
      <c r="KC265" s="198"/>
      <c r="KD265" s="198"/>
      <c r="KE265" s="198"/>
      <c r="KF265" s="198"/>
      <c r="KG265" s="198"/>
      <c r="KH265" s="198"/>
      <c r="KI265" s="198"/>
      <c r="KJ265" s="198"/>
      <c r="KK265" s="198"/>
      <c r="KL265" s="198"/>
      <c r="KM265" s="198"/>
      <c r="KN265" s="198"/>
      <c r="KO265" s="198"/>
      <c r="KP265" s="198"/>
      <c r="KQ265" s="198"/>
      <c r="KR265" s="198"/>
      <c r="KS265" s="198"/>
      <c r="KT265" s="198"/>
      <c r="KU265" s="198"/>
      <c r="KV265" s="198"/>
      <c r="KW265" s="198"/>
      <c r="KX265" s="198"/>
      <c r="KY265" s="198"/>
      <c r="KZ265" s="198"/>
    </row>
    <row r="266" spans="2:312" x14ac:dyDescent="0.3">
      <c r="B266" s="198"/>
      <c r="C266" s="198"/>
      <c r="D266" s="198"/>
      <c r="E266" s="198"/>
      <c r="F266" s="198"/>
      <c r="G266" s="198"/>
      <c r="H266" s="198"/>
      <c r="I266" s="198"/>
      <c r="J266" s="198"/>
      <c r="K266" s="198"/>
      <c r="L266" s="198"/>
      <c r="M266" s="198"/>
      <c r="N266" s="198"/>
      <c r="O266" s="198"/>
      <c r="P266" s="198"/>
      <c r="Q266" s="202"/>
      <c r="R266" s="198"/>
      <c r="S266" s="198"/>
      <c r="T266" s="198"/>
      <c r="U266" s="198"/>
      <c r="V266" s="198"/>
      <c r="W266" s="198"/>
      <c r="X266" s="198"/>
      <c r="Y266" s="198"/>
      <c r="Z266" s="198"/>
      <c r="AA266" s="198"/>
      <c r="AB266" s="198"/>
      <c r="AC266" s="198"/>
      <c r="AD266" s="198"/>
      <c r="AE266" s="198"/>
      <c r="AF266" s="198"/>
      <c r="AG266" s="198"/>
      <c r="AH266" s="198"/>
      <c r="AI266" s="198"/>
      <c r="AJ266" s="198"/>
      <c r="AK266" s="198"/>
      <c r="AL266" s="198"/>
      <c r="AM266" s="198"/>
      <c r="AN266" s="198"/>
      <c r="AO266" s="198"/>
      <c r="AP266" s="198"/>
      <c r="AQ266" s="198"/>
      <c r="AR266" s="198"/>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c r="BV266" s="198"/>
      <c r="BW266" s="198"/>
      <c r="BX266" s="198"/>
      <c r="BY266" s="198"/>
      <c r="BZ266" s="198"/>
      <c r="CA266" s="198"/>
      <c r="CB266" s="198"/>
      <c r="CC266" s="198"/>
      <c r="CD266" s="198"/>
      <c r="CE266" s="198"/>
      <c r="CF266" s="198"/>
      <c r="CG266" s="198"/>
      <c r="CH266" s="198"/>
      <c r="CI266" s="198"/>
      <c r="CJ266" s="198"/>
      <c r="CK266" s="198"/>
      <c r="CL266" s="198"/>
      <c r="CM266" s="198"/>
      <c r="CN266" s="198"/>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c r="FS266" s="198"/>
      <c r="FT266" s="198"/>
      <c r="FU266" s="198"/>
      <c r="FV266" s="198"/>
      <c r="FW266" s="198"/>
      <c r="FX266" s="198"/>
      <c r="FY266" s="198"/>
      <c r="FZ266" s="198"/>
      <c r="GA266" s="198"/>
      <c r="GB266" s="198"/>
      <c r="GC266" s="198"/>
      <c r="GD266" s="198"/>
      <c r="GE266" s="198"/>
      <c r="GF266" s="198"/>
      <c r="GG266" s="198"/>
      <c r="GH266" s="198"/>
      <c r="GI266" s="198"/>
      <c r="GJ266" s="198"/>
      <c r="GK266" s="198"/>
      <c r="GL266" s="198"/>
      <c r="GM266" s="198"/>
      <c r="GN266" s="198"/>
      <c r="GO266" s="198"/>
      <c r="GP266" s="198"/>
      <c r="GQ266" s="198"/>
      <c r="GR266" s="198"/>
      <c r="GS266" s="198"/>
      <c r="GT266" s="198"/>
      <c r="GU266" s="198"/>
      <c r="GV266" s="198"/>
      <c r="GW266" s="198"/>
      <c r="GX266" s="198"/>
      <c r="GY266" s="198"/>
      <c r="GZ266" s="198"/>
      <c r="HA266" s="198"/>
      <c r="HB266" s="198"/>
      <c r="HC266" s="198"/>
      <c r="HD266" s="198"/>
      <c r="HE266" s="198"/>
      <c r="HF266" s="198"/>
      <c r="HG266" s="198"/>
      <c r="HH266" s="198"/>
      <c r="HI266" s="198"/>
      <c r="HJ266" s="198"/>
      <c r="HK266" s="198"/>
      <c r="HL266" s="198"/>
      <c r="HM266" s="198"/>
      <c r="HN266" s="198"/>
      <c r="HO266" s="198"/>
      <c r="HP266" s="198"/>
      <c r="HQ266" s="198"/>
      <c r="HR266" s="198"/>
      <c r="HS266" s="198"/>
      <c r="HT266" s="198"/>
      <c r="HU266" s="198"/>
      <c r="HV266" s="198"/>
      <c r="HW266" s="198"/>
      <c r="HX266" s="198"/>
      <c r="HY266" s="198"/>
      <c r="HZ266" s="198"/>
      <c r="IA266" s="198"/>
      <c r="IB266" s="198"/>
      <c r="IC266" s="198"/>
      <c r="ID266" s="198"/>
      <c r="IE266" s="198"/>
      <c r="IF266" s="198"/>
      <c r="IG266" s="198"/>
      <c r="IH266" s="198"/>
      <c r="II266" s="198"/>
      <c r="IJ266" s="198"/>
      <c r="IK266" s="198"/>
      <c r="IL266" s="198"/>
      <c r="IM266" s="198"/>
      <c r="IN266" s="198"/>
      <c r="IO266" s="198"/>
      <c r="IP266" s="198"/>
      <c r="IQ266" s="198"/>
      <c r="IR266" s="198"/>
      <c r="IS266" s="198"/>
      <c r="IT266" s="198"/>
      <c r="IU266" s="198"/>
      <c r="IV266" s="198"/>
      <c r="IW266" s="198"/>
      <c r="IX266" s="198"/>
      <c r="IY266" s="198"/>
      <c r="IZ266" s="198"/>
      <c r="JA266" s="198"/>
      <c r="JB266" s="198"/>
      <c r="JC266" s="198"/>
      <c r="JD266" s="198"/>
      <c r="JE266" s="198"/>
      <c r="JF266" s="198"/>
      <c r="JG266" s="198"/>
      <c r="JH266" s="198"/>
      <c r="JI266" s="198"/>
      <c r="JJ266" s="198"/>
      <c r="JK266" s="198"/>
      <c r="JL266" s="198"/>
      <c r="JM266" s="198"/>
      <c r="JN266" s="198"/>
      <c r="JO266" s="198"/>
      <c r="JP266" s="198"/>
      <c r="JQ266" s="198"/>
      <c r="JR266" s="198"/>
      <c r="JS266" s="198"/>
      <c r="JT266" s="198"/>
      <c r="JU266" s="198"/>
      <c r="JV266" s="198"/>
      <c r="JW266" s="198"/>
      <c r="JX266" s="198"/>
      <c r="JY266" s="198"/>
      <c r="JZ266" s="198"/>
      <c r="KA266" s="198"/>
      <c r="KB266" s="198"/>
      <c r="KC266" s="198"/>
      <c r="KD266" s="198"/>
      <c r="KE266" s="198"/>
      <c r="KF266" s="198"/>
      <c r="KG266" s="198"/>
      <c r="KH266" s="198"/>
      <c r="KI266" s="198"/>
      <c r="KJ266" s="198"/>
      <c r="KK266" s="198"/>
      <c r="KL266" s="198"/>
      <c r="KM266" s="198"/>
      <c r="KN266" s="198"/>
      <c r="KO266" s="198"/>
      <c r="KP266" s="198"/>
      <c r="KQ266" s="198"/>
      <c r="KR266" s="198"/>
      <c r="KS266" s="198"/>
      <c r="KT266" s="198"/>
      <c r="KU266" s="198"/>
      <c r="KV266" s="198"/>
      <c r="KW266" s="198"/>
      <c r="KX266" s="198"/>
      <c r="KY266" s="198"/>
      <c r="KZ266" s="198"/>
    </row>
    <row r="267" spans="2:312" x14ac:dyDescent="0.3">
      <c r="B267" s="198"/>
      <c r="C267" s="198"/>
      <c r="D267" s="198"/>
      <c r="E267" s="198"/>
      <c r="F267" s="198"/>
      <c r="G267" s="198"/>
      <c r="H267" s="198"/>
      <c r="I267" s="198"/>
      <c r="J267" s="198"/>
      <c r="K267" s="198"/>
      <c r="L267" s="198"/>
      <c r="M267" s="198"/>
      <c r="N267" s="198"/>
      <c r="O267" s="198"/>
      <c r="P267" s="198"/>
      <c r="Q267" s="202"/>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8"/>
      <c r="AM267" s="198"/>
      <c r="AN267" s="198"/>
      <c r="AO267" s="198"/>
      <c r="AP267" s="198"/>
      <c r="AQ267" s="198"/>
      <c r="AR267" s="198"/>
      <c r="AS267" s="198"/>
      <c r="AT267" s="198"/>
      <c r="AU267" s="198"/>
      <c r="AV267" s="198"/>
      <c r="AW267" s="198"/>
      <c r="AX267" s="198"/>
      <c r="AY267" s="198"/>
      <c r="AZ267" s="198"/>
      <c r="BA267" s="198"/>
      <c r="BB267" s="198"/>
      <c r="BC267" s="198"/>
      <c r="BD267" s="198"/>
      <c r="BE267" s="198"/>
      <c r="BF267" s="198"/>
      <c r="BG267" s="198"/>
      <c r="BH267" s="198"/>
      <c r="BI267" s="198"/>
      <c r="BJ267" s="198"/>
      <c r="BK267" s="198"/>
      <c r="BL267" s="198"/>
      <c r="BM267" s="198"/>
      <c r="BN267" s="198"/>
      <c r="BO267" s="198"/>
      <c r="BP267" s="198"/>
      <c r="BQ267" s="198"/>
      <c r="BR267" s="198"/>
      <c r="BS267" s="198"/>
      <c r="BT267" s="198"/>
      <c r="BU267" s="198"/>
      <c r="BV267" s="198"/>
      <c r="BW267" s="198"/>
      <c r="BX267" s="198"/>
      <c r="BY267" s="198"/>
      <c r="BZ267" s="198"/>
      <c r="CA267" s="198"/>
      <c r="CB267" s="198"/>
      <c r="CC267" s="198"/>
      <c r="CD267" s="198"/>
      <c r="CE267" s="198"/>
      <c r="CF267" s="198"/>
      <c r="CG267" s="198"/>
      <c r="CH267" s="198"/>
      <c r="CI267" s="198"/>
      <c r="CJ267" s="198"/>
      <c r="CK267" s="198"/>
      <c r="CL267" s="198"/>
      <c r="CM267" s="198"/>
      <c r="CN267" s="198"/>
      <c r="CO267" s="198"/>
      <c r="CP267" s="198"/>
      <c r="CQ267" s="198"/>
      <c r="CR267" s="198"/>
      <c r="CS267" s="198"/>
      <c r="CT267" s="198"/>
      <c r="CU267" s="198"/>
      <c r="CV267" s="198"/>
      <c r="CW267" s="198"/>
      <c r="CX267" s="198"/>
      <c r="CY267" s="198"/>
      <c r="CZ267" s="198"/>
      <c r="DA267" s="198"/>
      <c r="DB267" s="198"/>
      <c r="DC267" s="198"/>
      <c r="DD267" s="198"/>
      <c r="DE267" s="198"/>
      <c r="DF267" s="198"/>
      <c r="DG267" s="198"/>
      <c r="DH267" s="198"/>
      <c r="DI267" s="198"/>
      <c r="DJ267" s="198"/>
      <c r="DK267" s="198"/>
      <c r="DL267" s="198"/>
      <c r="DM267" s="198"/>
      <c r="DN267" s="198"/>
      <c r="DO267" s="198"/>
      <c r="DP267" s="198"/>
      <c r="DQ267" s="198"/>
      <c r="DR267" s="198"/>
      <c r="DS267" s="198"/>
      <c r="DT267" s="198"/>
      <c r="DU267" s="198"/>
      <c r="DV267" s="198"/>
      <c r="DW267" s="198"/>
      <c r="DX267" s="198"/>
      <c r="DY267" s="198"/>
      <c r="DZ267" s="198"/>
      <c r="EA267" s="198"/>
      <c r="EB267" s="198"/>
      <c r="EC267" s="198"/>
      <c r="ED267" s="198"/>
      <c r="EE267" s="198"/>
      <c r="EF267" s="198"/>
      <c r="EG267" s="198"/>
      <c r="EH267" s="198"/>
      <c r="EI267" s="198"/>
      <c r="EJ267" s="198"/>
      <c r="EK267" s="198"/>
      <c r="EL267" s="198"/>
      <c r="EM267" s="198"/>
      <c r="EN267" s="198"/>
      <c r="EO267" s="198"/>
      <c r="EP267" s="198"/>
      <c r="EQ267" s="198"/>
      <c r="ER267" s="198"/>
      <c r="ES267" s="198"/>
      <c r="ET267" s="198"/>
      <c r="EU267" s="198"/>
      <c r="EV267" s="198"/>
      <c r="EW267" s="198"/>
      <c r="EX267" s="198"/>
      <c r="EY267" s="198"/>
      <c r="EZ267" s="198"/>
      <c r="FA267" s="198"/>
      <c r="FB267" s="198"/>
      <c r="FC267" s="198"/>
      <c r="FD267" s="198"/>
      <c r="FE267" s="198"/>
      <c r="FF267" s="198"/>
      <c r="FG267" s="198"/>
      <c r="FH267" s="198"/>
      <c r="FI267" s="198"/>
      <c r="FJ267" s="198"/>
      <c r="FK267" s="198"/>
      <c r="FL267" s="198"/>
      <c r="FM267" s="198"/>
      <c r="FN267" s="198"/>
      <c r="FO267" s="198"/>
      <c r="FP267" s="198"/>
      <c r="FQ267" s="198"/>
      <c r="FR267" s="198"/>
      <c r="FS267" s="198"/>
      <c r="FT267" s="198"/>
      <c r="FU267" s="198"/>
      <c r="FV267" s="198"/>
      <c r="FW267" s="198"/>
      <c r="FX267" s="198"/>
      <c r="FY267" s="198"/>
      <c r="FZ267" s="198"/>
      <c r="GA267" s="198"/>
      <c r="GB267" s="198"/>
      <c r="GC267" s="198"/>
      <c r="GD267" s="198"/>
      <c r="GE267" s="198"/>
      <c r="GF267" s="198"/>
      <c r="GG267" s="198"/>
      <c r="GH267" s="198"/>
      <c r="GI267" s="198"/>
      <c r="GJ267" s="198"/>
      <c r="GK267" s="198"/>
      <c r="GL267" s="198"/>
      <c r="GM267" s="198"/>
      <c r="GN267" s="198"/>
      <c r="GO267" s="198"/>
      <c r="GP267" s="198"/>
      <c r="GQ267" s="198"/>
      <c r="GR267" s="198"/>
      <c r="GS267" s="198"/>
      <c r="GT267" s="198"/>
      <c r="GU267" s="198"/>
      <c r="GV267" s="198"/>
      <c r="GW267" s="198"/>
      <c r="GX267" s="198"/>
      <c r="GY267" s="198"/>
      <c r="GZ267" s="198"/>
      <c r="HA267" s="198"/>
      <c r="HB267" s="198"/>
      <c r="HC267" s="198"/>
      <c r="HD267" s="198"/>
      <c r="HE267" s="198"/>
      <c r="HF267" s="198"/>
      <c r="HG267" s="198"/>
      <c r="HH267" s="198"/>
      <c r="HI267" s="198"/>
      <c r="HJ267" s="198"/>
      <c r="HK267" s="198"/>
      <c r="HL267" s="198"/>
      <c r="HM267" s="198"/>
      <c r="HN267" s="198"/>
      <c r="HO267" s="198"/>
      <c r="HP267" s="198"/>
      <c r="HQ267" s="198"/>
      <c r="HR267" s="198"/>
      <c r="HS267" s="198"/>
      <c r="HT267" s="198"/>
      <c r="HU267" s="198"/>
      <c r="HV267" s="198"/>
      <c r="HW267" s="198"/>
      <c r="HX267" s="198"/>
      <c r="HY267" s="198"/>
      <c r="HZ267" s="198"/>
      <c r="IA267" s="198"/>
      <c r="IB267" s="198"/>
      <c r="IC267" s="198"/>
      <c r="ID267" s="198"/>
      <c r="IE267" s="198"/>
      <c r="IF267" s="198"/>
      <c r="IG267" s="198"/>
      <c r="IH267" s="198"/>
      <c r="II267" s="198"/>
      <c r="IJ267" s="198"/>
      <c r="IK267" s="198"/>
      <c r="IL267" s="198"/>
      <c r="IM267" s="198"/>
      <c r="IN267" s="198"/>
      <c r="IO267" s="198"/>
      <c r="IP267" s="198"/>
      <c r="IQ267" s="198"/>
      <c r="IR267" s="198"/>
      <c r="IS267" s="198"/>
      <c r="IT267" s="198"/>
      <c r="IU267" s="198"/>
      <c r="IV267" s="198"/>
      <c r="IW267" s="198"/>
      <c r="IX267" s="198"/>
      <c r="IY267" s="198"/>
      <c r="IZ267" s="198"/>
      <c r="JA267" s="198"/>
      <c r="JB267" s="198"/>
      <c r="JC267" s="198"/>
      <c r="JD267" s="198"/>
      <c r="JE267" s="198"/>
      <c r="JF267" s="198"/>
      <c r="JG267" s="198"/>
      <c r="JH267" s="198"/>
      <c r="JI267" s="198"/>
      <c r="JJ267" s="198"/>
      <c r="JK267" s="198"/>
      <c r="JL267" s="198"/>
      <c r="JM267" s="198"/>
      <c r="JN267" s="198"/>
      <c r="JO267" s="198"/>
      <c r="JP267" s="198"/>
      <c r="JQ267" s="198"/>
      <c r="JR267" s="198"/>
      <c r="JS267" s="198"/>
      <c r="JT267" s="198"/>
      <c r="JU267" s="198"/>
      <c r="JV267" s="198"/>
      <c r="JW267" s="198"/>
      <c r="JX267" s="198"/>
      <c r="JY267" s="198"/>
      <c r="JZ267" s="198"/>
      <c r="KA267" s="198"/>
      <c r="KB267" s="198"/>
      <c r="KC267" s="198"/>
      <c r="KD267" s="198"/>
      <c r="KE267" s="198"/>
      <c r="KF267" s="198"/>
      <c r="KG267" s="198"/>
      <c r="KH267" s="198"/>
      <c r="KI267" s="198"/>
      <c r="KJ267" s="198"/>
      <c r="KK267" s="198"/>
      <c r="KL267" s="198"/>
      <c r="KM267" s="198"/>
      <c r="KN267" s="198"/>
      <c r="KO267" s="198"/>
      <c r="KP267" s="198"/>
      <c r="KQ267" s="198"/>
      <c r="KR267" s="198"/>
      <c r="KS267" s="198"/>
      <c r="KT267" s="198"/>
      <c r="KU267" s="198"/>
      <c r="KV267" s="198"/>
      <c r="KW267" s="198"/>
      <c r="KX267" s="198"/>
      <c r="KY267" s="198"/>
      <c r="KZ267" s="198"/>
    </row>
    <row r="268" spans="2:312" x14ac:dyDescent="0.3">
      <c r="B268" s="198"/>
      <c r="C268" s="198"/>
      <c r="D268" s="198"/>
      <c r="E268" s="198"/>
      <c r="F268" s="198"/>
      <c r="G268" s="198"/>
      <c r="H268" s="198"/>
      <c r="I268" s="198"/>
      <c r="J268" s="198"/>
      <c r="K268" s="198"/>
      <c r="L268" s="198"/>
      <c r="M268" s="198"/>
      <c r="N268" s="198"/>
      <c r="O268" s="198"/>
      <c r="P268" s="198"/>
      <c r="Q268" s="202"/>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c r="BV268" s="198"/>
      <c r="BW268" s="198"/>
      <c r="BX268" s="198"/>
      <c r="BY268" s="198"/>
      <c r="BZ268" s="198"/>
      <c r="CA268" s="198"/>
      <c r="CB268" s="198"/>
      <c r="CC268" s="198"/>
      <c r="CD268" s="198"/>
      <c r="CE268" s="198"/>
      <c r="CF268" s="198"/>
      <c r="CG268" s="198"/>
      <c r="CH268" s="198"/>
      <c r="CI268" s="198"/>
      <c r="CJ268" s="198"/>
      <c r="CK268" s="198"/>
      <c r="CL268" s="198"/>
      <c r="CM268" s="198"/>
      <c r="CN268" s="198"/>
      <c r="CO268" s="198"/>
      <c r="CP268" s="198"/>
      <c r="CQ268" s="198"/>
      <c r="CR268" s="198"/>
      <c r="CS268" s="198"/>
      <c r="CT268" s="198"/>
      <c r="CU268" s="198"/>
      <c r="CV268" s="198"/>
      <c r="CW268" s="198"/>
      <c r="CX268" s="198"/>
      <c r="CY268" s="198"/>
      <c r="CZ268" s="198"/>
      <c r="DA268" s="198"/>
      <c r="DB268" s="198"/>
      <c r="DC268" s="198"/>
      <c r="DD268" s="198"/>
      <c r="DE268" s="198"/>
      <c r="DF268" s="198"/>
      <c r="DG268" s="198"/>
      <c r="DH268" s="198"/>
      <c r="DI268" s="198"/>
      <c r="DJ268" s="198"/>
      <c r="DK268" s="198"/>
      <c r="DL268" s="198"/>
      <c r="DM268" s="198"/>
      <c r="DN268" s="198"/>
      <c r="DO268" s="198"/>
      <c r="DP268" s="198"/>
      <c r="DQ268" s="198"/>
      <c r="DR268" s="198"/>
      <c r="DS268" s="198"/>
      <c r="DT268" s="198"/>
      <c r="DU268" s="198"/>
      <c r="DV268" s="198"/>
      <c r="DW268" s="198"/>
      <c r="DX268" s="198"/>
      <c r="DY268" s="198"/>
      <c r="DZ268" s="198"/>
      <c r="EA268" s="198"/>
      <c r="EB268" s="198"/>
      <c r="EC268" s="198"/>
      <c r="ED268" s="198"/>
      <c r="EE268" s="198"/>
      <c r="EF268" s="198"/>
      <c r="EG268" s="198"/>
      <c r="EH268" s="198"/>
      <c r="EI268" s="198"/>
      <c r="EJ268" s="198"/>
      <c r="EK268" s="198"/>
      <c r="EL268" s="198"/>
      <c r="EM268" s="198"/>
      <c r="EN268" s="198"/>
      <c r="EO268" s="198"/>
      <c r="EP268" s="198"/>
      <c r="EQ268" s="198"/>
      <c r="ER268" s="198"/>
      <c r="ES268" s="198"/>
      <c r="ET268" s="198"/>
      <c r="EU268" s="198"/>
      <c r="EV268" s="198"/>
      <c r="EW268" s="198"/>
      <c r="EX268" s="198"/>
      <c r="EY268" s="198"/>
      <c r="EZ268" s="198"/>
      <c r="FA268" s="198"/>
      <c r="FB268" s="198"/>
      <c r="FC268" s="198"/>
      <c r="FD268" s="198"/>
      <c r="FE268" s="198"/>
      <c r="FF268" s="198"/>
      <c r="FG268" s="198"/>
      <c r="FH268" s="198"/>
      <c r="FI268" s="198"/>
      <c r="FJ268" s="198"/>
      <c r="FK268" s="198"/>
      <c r="FL268" s="198"/>
      <c r="FM268" s="198"/>
      <c r="FN268" s="198"/>
      <c r="FO268" s="198"/>
      <c r="FP268" s="198"/>
      <c r="FQ268" s="198"/>
      <c r="FR268" s="198"/>
      <c r="FS268" s="198"/>
      <c r="FT268" s="198"/>
      <c r="FU268" s="198"/>
      <c r="FV268" s="198"/>
      <c r="FW268" s="198"/>
      <c r="FX268" s="198"/>
      <c r="FY268" s="198"/>
      <c r="FZ268" s="198"/>
      <c r="GA268" s="198"/>
      <c r="GB268" s="198"/>
      <c r="GC268" s="198"/>
      <c r="GD268" s="198"/>
      <c r="GE268" s="198"/>
      <c r="GF268" s="198"/>
      <c r="GG268" s="198"/>
      <c r="GH268" s="198"/>
      <c r="GI268" s="198"/>
      <c r="GJ268" s="198"/>
      <c r="GK268" s="198"/>
      <c r="GL268" s="198"/>
      <c r="GM268" s="198"/>
      <c r="GN268" s="198"/>
      <c r="GO268" s="198"/>
      <c r="GP268" s="198"/>
      <c r="GQ268" s="198"/>
      <c r="GR268" s="198"/>
      <c r="GS268" s="198"/>
      <c r="GT268" s="198"/>
      <c r="GU268" s="198"/>
      <c r="GV268" s="198"/>
      <c r="GW268" s="198"/>
      <c r="GX268" s="198"/>
      <c r="GY268" s="198"/>
      <c r="GZ268" s="198"/>
      <c r="HA268" s="198"/>
      <c r="HB268" s="198"/>
      <c r="HC268" s="198"/>
      <c r="HD268" s="198"/>
      <c r="HE268" s="198"/>
      <c r="HF268" s="198"/>
      <c r="HG268" s="198"/>
      <c r="HH268" s="198"/>
      <c r="HI268" s="198"/>
      <c r="HJ268" s="198"/>
      <c r="HK268" s="198"/>
      <c r="HL268" s="198"/>
      <c r="HM268" s="198"/>
      <c r="HN268" s="198"/>
      <c r="HO268" s="198"/>
      <c r="HP268" s="198"/>
      <c r="HQ268" s="198"/>
      <c r="HR268" s="198"/>
      <c r="HS268" s="198"/>
      <c r="HT268" s="198"/>
      <c r="HU268" s="198"/>
      <c r="HV268" s="198"/>
      <c r="HW268" s="198"/>
      <c r="HX268" s="198"/>
      <c r="HY268" s="198"/>
      <c r="HZ268" s="198"/>
      <c r="IA268" s="198"/>
      <c r="IB268" s="198"/>
      <c r="IC268" s="198"/>
      <c r="ID268" s="198"/>
      <c r="IE268" s="198"/>
      <c r="IF268" s="198"/>
      <c r="IG268" s="198"/>
      <c r="IH268" s="198"/>
      <c r="II268" s="198"/>
      <c r="IJ268" s="198"/>
      <c r="IK268" s="198"/>
      <c r="IL268" s="198"/>
      <c r="IM268" s="198"/>
      <c r="IN268" s="198"/>
      <c r="IO268" s="198"/>
      <c r="IP268" s="198"/>
      <c r="IQ268" s="198"/>
      <c r="IR268" s="198"/>
      <c r="IS268" s="198"/>
      <c r="IT268" s="198"/>
      <c r="IU268" s="198"/>
      <c r="IV268" s="198"/>
      <c r="IW268" s="198"/>
      <c r="IX268" s="198"/>
      <c r="IY268" s="198"/>
      <c r="IZ268" s="198"/>
      <c r="JA268" s="198"/>
      <c r="JB268" s="198"/>
      <c r="JC268" s="198"/>
      <c r="JD268" s="198"/>
      <c r="JE268" s="198"/>
      <c r="JF268" s="198"/>
      <c r="JG268" s="198"/>
      <c r="JH268" s="198"/>
      <c r="JI268" s="198"/>
      <c r="JJ268" s="198"/>
      <c r="JK268" s="198"/>
      <c r="JL268" s="198"/>
      <c r="JM268" s="198"/>
      <c r="JN268" s="198"/>
      <c r="JO268" s="198"/>
      <c r="JP268" s="198"/>
      <c r="JQ268" s="198"/>
      <c r="JR268" s="198"/>
      <c r="JS268" s="198"/>
      <c r="JT268" s="198"/>
      <c r="JU268" s="198"/>
      <c r="JV268" s="198"/>
      <c r="JW268" s="198"/>
      <c r="JX268" s="198"/>
      <c r="JY268" s="198"/>
      <c r="JZ268" s="198"/>
      <c r="KA268" s="198"/>
      <c r="KB268" s="198"/>
      <c r="KC268" s="198"/>
      <c r="KD268" s="198"/>
      <c r="KE268" s="198"/>
      <c r="KF268" s="198"/>
      <c r="KG268" s="198"/>
      <c r="KH268" s="198"/>
      <c r="KI268" s="198"/>
      <c r="KJ268" s="198"/>
      <c r="KK268" s="198"/>
      <c r="KL268" s="198"/>
      <c r="KM268" s="198"/>
      <c r="KN268" s="198"/>
      <c r="KO268" s="198"/>
      <c r="KP268" s="198"/>
      <c r="KQ268" s="198"/>
      <c r="KR268" s="198"/>
      <c r="KS268" s="198"/>
      <c r="KT268" s="198"/>
      <c r="KU268" s="198"/>
      <c r="KV268" s="198"/>
      <c r="KW268" s="198"/>
      <c r="KX268" s="198"/>
      <c r="KY268" s="198"/>
      <c r="KZ268" s="198"/>
    </row>
    <row r="269" spans="2:312" x14ac:dyDescent="0.3">
      <c r="B269" s="198"/>
      <c r="C269" s="198"/>
      <c r="D269" s="198"/>
      <c r="E269" s="198"/>
      <c r="F269" s="198"/>
      <c r="G269" s="198"/>
      <c r="H269" s="198"/>
      <c r="I269" s="198"/>
      <c r="J269" s="198"/>
      <c r="K269" s="198"/>
      <c r="L269" s="198"/>
      <c r="M269" s="198"/>
      <c r="N269" s="198"/>
      <c r="O269" s="198"/>
      <c r="P269" s="198"/>
      <c r="Q269" s="202"/>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c r="CW269" s="198"/>
      <c r="CX269" s="198"/>
      <c r="CY269" s="198"/>
      <c r="CZ269" s="198"/>
      <c r="DA269" s="198"/>
      <c r="DB269" s="198"/>
      <c r="DC269" s="198"/>
      <c r="DD269" s="198"/>
      <c r="DE269" s="198"/>
      <c r="DF269" s="198"/>
      <c r="DG269" s="198"/>
      <c r="DH269" s="198"/>
      <c r="DI269" s="198"/>
      <c r="DJ269" s="198"/>
      <c r="DK269" s="198"/>
      <c r="DL269" s="198"/>
      <c r="DM269" s="198"/>
      <c r="DN269" s="198"/>
      <c r="DO269" s="198"/>
      <c r="DP269" s="198"/>
      <c r="DQ269" s="198"/>
      <c r="DR269" s="198"/>
      <c r="DS269" s="198"/>
      <c r="DT269" s="198"/>
      <c r="DU269" s="198"/>
      <c r="DV269" s="198"/>
      <c r="DW269" s="198"/>
      <c r="DX269" s="198"/>
      <c r="DY269" s="198"/>
      <c r="DZ269" s="198"/>
      <c r="EA269" s="198"/>
      <c r="EB269" s="198"/>
      <c r="EC269" s="198"/>
      <c r="ED269" s="198"/>
      <c r="EE269" s="198"/>
      <c r="EF269" s="198"/>
      <c r="EG269" s="198"/>
      <c r="EH269" s="198"/>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8"/>
      <c r="FU269" s="198"/>
      <c r="FV269" s="198"/>
      <c r="FW269" s="198"/>
      <c r="FX269" s="198"/>
      <c r="FY269" s="198"/>
      <c r="FZ269" s="198"/>
      <c r="GA269" s="198"/>
      <c r="GB269" s="198"/>
      <c r="GC269" s="198"/>
      <c r="GD269" s="198"/>
      <c r="GE269" s="198"/>
      <c r="GF269" s="198"/>
      <c r="GG269" s="198"/>
      <c r="GH269" s="198"/>
      <c r="GI269" s="198"/>
      <c r="GJ269" s="198"/>
      <c r="GK269" s="198"/>
      <c r="GL269" s="198"/>
      <c r="GM269" s="198"/>
      <c r="GN269" s="198"/>
      <c r="GO269" s="198"/>
      <c r="GP269" s="198"/>
      <c r="GQ269" s="198"/>
      <c r="GR269" s="198"/>
      <c r="GS269" s="198"/>
      <c r="GT269" s="198"/>
      <c r="GU269" s="198"/>
      <c r="GV269" s="198"/>
      <c r="GW269" s="198"/>
      <c r="GX269" s="198"/>
      <c r="GY269" s="198"/>
      <c r="GZ269" s="198"/>
      <c r="HA269" s="198"/>
      <c r="HB269" s="198"/>
      <c r="HC269" s="198"/>
      <c r="HD269" s="198"/>
      <c r="HE269" s="198"/>
      <c r="HF269" s="198"/>
      <c r="HG269" s="198"/>
      <c r="HH269" s="198"/>
      <c r="HI269" s="198"/>
      <c r="HJ269" s="198"/>
      <c r="HK269" s="198"/>
      <c r="HL269" s="198"/>
      <c r="HM269" s="198"/>
      <c r="HN269" s="198"/>
      <c r="HO269" s="198"/>
      <c r="HP269" s="198"/>
      <c r="HQ269" s="198"/>
      <c r="HR269" s="198"/>
      <c r="HS269" s="198"/>
      <c r="HT269" s="198"/>
      <c r="HU269" s="198"/>
      <c r="HV269" s="198"/>
      <c r="HW269" s="198"/>
      <c r="HX269" s="198"/>
      <c r="HY269" s="198"/>
      <c r="HZ269" s="198"/>
      <c r="IA269" s="198"/>
      <c r="IB269" s="198"/>
      <c r="IC269" s="198"/>
      <c r="ID269" s="198"/>
      <c r="IE269" s="198"/>
      <c r="IF269" s="198"/>
      <c r="IG269" s="198"/>
      <c r="IH269" s="198"/>
      <c r="II269" s="198"/>
      <c r="IJ269" s="198"/>
      <c r="IK269" s="198"/>
      <c r="IL269" s="198"/>
      <c r="IM269" s="198"/>
      <c r="IN269" s="198"/>
      <c r="IO269" s="198"/>
      <c r="IP269" s="198"/>
      <c r="IQ269" s="198"/>
      <c r="IR269" s="198"/>
      <c r="IS269" s="198"/>
      <c r="IT269" s="198"/>
      <c r="IU269" s="198"/>
      <c r="IV269" s="198"/>
      <c r="IW269" s="198"/>
      <c r="IX269" s="198"/>
      <c r="IY269" s="198"/>
      <c r="IZ269" s="198"/>
      <c r="JA269" s="198"/>
      <c r="JB269" s="198"/>
      <c r="JC269" s="198"/>
      <c r="JD269" s="198"/>
      <c r="JE269" s="198"/>
      <c r="JF269" s="198"/>
      <c r="JG269" s="198"/>
      <c r="JH269" s="198"/>
      <c r="JI269" s="198"/>
      <c r="JJ269" s="198"/>
      <c r="JK269" s="198"/>
      <c r="JL269" s="198"/>
      <c r="JM269" s="198"/>
      <c r="JN269" s="198"/>
      <c r="JO269" s="198"/>
      <c r="JP269" s="198"/>
      <c r="JQ269" s="198"/>
      <c r="JR269" s="198"/>
      <c r="JS269" s="198"/>
      <c r="JT269" s="198"/>
      <c r="JU269" s="198"/>
      <c r="JV269" s="198"/>
      <c r="JW269" s="198"/>
      <c r="JX269" s="198"/>
      <c r="JY269" s="198"/>
      <c r="JZ269" s="198"/>
      <c r="KA269" s="198"/>
      <c r="KB269" s="198"/>
      <c r="KC269" s="198"/>
      <c r="KD269" s="198"/>
      <c r="KE269" s="198"/>
      <c r="KF269" s="198"/>
      <c r="KG269" s="198"/>
      <c r="KH269" s="198"/>
      <c r="KI269" s="198"/>
      <c r="KJ269" s="198"/>
      <c r="KK269" s="198"/>
      <c r="KL269" s="198"/>
      <c r="KM269" s="198"/>
      <c r="KN269" s="198"/>
      <c r="KO269" s="198"/>
      <c r="KP269" s="198"/>
      <c r="KQ269" s="198"/>
      <c r="KR269" s="198"/>
      <c r="KS269" s="198"/>
      <c r="KT269" s="198"/>
      <c r="KU269" s="198"/>
      <c r="KV269" s="198"/>
      <c r="KW269" s="198"/>
      <c r="KX269" s="198"/>
      <c r="KY269" s="198"/>
      <c r="KZ269" s="198"/>
    </row>
    <row r="270" spans="2:312" x14ac:dyDescent="0.3">
      <c r="B270" s="198"/>
      <c r="C270" s="198"/>
      <c r="D270" s="198"/>
      <c r="E270" s="198"/>
      <c r="F270" s="198"/>
      <c r="G270" s="198"/>
      <c r="H270" s="198"/>
      <c r="I270" s="198"/>
      <c r="J270" s="198"/>
      <c r="K270" s="198"/>
      <c r="L270" s="198"/>
      <c r="M270" s="198"/>
      <c r="N270" s="198"/>
      <c r="O270" s="198"/>
      <c r="P270" s="198"/>
      <c r="Q270" s="202"/>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c r="AS270" s="198"/>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c r="CW270" s="198"/>
      <c r="CX270" s="198"/>
      <c r="CY270" s="198"/>
      <c r="CZ270" s="198"/>
      <c r="DA270" s="198"/>
      <c r="DB270" s="198"/>
      <c r="DC270" s="198"/>
      <c r="DD270" s="198"/>
      <c r="DE270" s="198"/>
      <c r="DF270" s="198"/>
      <c r="DG270" s="198"/>
      <c r="DH270" s="198"/>
      <c r="DI270" s="198"/>
      <c r="DJ270" s="198"/>
      <c r="DK270" s="198"/>
      <c r="DL270" s="198"/>
      <c r="DM270" s="198"/>
      <c r="DN270" s="198"/>
      <c r="DO270" s="198"/>
      <c r="DP270" s="198"/>
      <c r="DQ270" s="198"/>
      <c r="DR270" s="198"/>
      <c r="DS270" s="198"/>
      <c r="DT270" s="198"/>
      <c r="DU270" s="198"/>
      <c r="DV270" s="198"/>
      <c r="DW270" s="198"/>
      <c r="DX270" s="198"/>
      <c r="DY270" s="198"/>
      <c r="DZ270" s="198"/>
      <c r="EA270" s="198"/>
      <c r="EB270" s="198"/>
      <c r="EC270" s="198"/>
      <c r="ED270" s="198"/>
      <c r="EE270" s="198"/>
      <c r="EF270" s="198"/>
      <c r="EG270" s="198"/>
      <c r="EH270" s="198"/>
      <c r="EI270" s="198"/>
      <c r="EJ270" s="198"/>
      <c r="EK270" s="198"/>
      <c r="EL270" s="198"/>
      <c r="EM270" s="198"/>
      <c r="EN270" s="198"/>
      <c r="EO270" s="198"/>
      <c r="EP270" s="198"/>
      <c r="EQ270" s="198"/>
      <c r="ER270" s="198"/>
      <c r="ES270" s="198"/>
      <c r="ET270" s="198"/>
      <c r="EU270" s="198"/>
      <c r="EV270" s="198"/>
      <c r="EW270" s="198"/>
      <c r="EX270" s="198"/>
      <c r="EY270" s="198"/>
      <c r="EZ270" s="198"/>
      <c r="FA270" s="198"/>
      <c r="FB270" s="198"/>
      <c r="FC270" s="198"/>
      <c r="FD270" s="198"/>
      <c r="FE270" s="198"/>
      <c r="FF270" s="198"/>
      <c r="FG270" s="198"/>
      <c r="FH270" s="198"/>
      <c r="FI270" s="198"/>
      <c r="FJ270" s="198"/>
      <c r="FK270" s="198"/>
      <c r="FL270" s="198"/>
      <c r="FM270" s="198"/>
      <c r="FN270" s="198"/>
      <c r="FO270" s="198"/>
      <c r="FP270" s="198"/>
      <c r="FQ270" s="198"/>
      <c r="FR270" s="198"/>
      <c r="FS270" s="198"/>
      <c r="FT270" s="198"/>
      <c r="FU270" s="198"/>
      <c r="FV270" s="198"/>
      <c r="FW270" s="198"/>
      <c r="FX270" s="198"/>
      <c r="FY270" s="198"/>
      <c r="FZ270" s="198"/>
      <c r="GA270" s="198"/>
      <c r="GB270" s="198"/>
      <c r="GC270" s="198"/>
      <c r="GD270" s="198"/>
      <c r="GE270" s="198"/>
      <c r="GF270" s="198"/>
      <c r="GG270" s="198"/>
      <c r="GH270" s="198"/>
      <c r="GI270" s="198"/>
      <c r="GJ270" s="198"/>
      <c r="GK270" s="198"/>
      <c r="GL270" s="198"/>
      <c r="GM270" s="198"/>
      <c r="GN270" s="198"/>
      <c r="GO270" s="198"/>
      <c r="GP270" s="198"/>
      <c r="GQ270" s="198"/>
      <c r="GR270" s="198"/>
      <c r="GS270" s="198"/>
      <c r="GT270" s="198"/>
      <c r="GU270" s="198"/>
      <c r="GV270" s="198"/>
      <c r="GW270" s="198"/>
      <c r="GX270" s="198"/>
      <c r="GY270" s="198"/>
      <c r="GZ270" s="198"/>
      <c r="HA270" s="198"/>
      <c r="HB270" s="198"/>
      <c r="HC270" s="198"/>
      <c r="HD270" s="198"/>
      <c r="HE270" s="198"/>
      <c r="HF270" s="198"/>
      <c r="HG270" s="198"/>
      <c r="HH270" s="198"/>
      <c r="HI270" s="198"/>
      <c r="HJ270" s="198"/>
      <c r="HK270" s="198"/>
      <c r="HL270" s="198"/>
      <c r="HM270" s="198"/>
      <c r="HN270" s="198"/>
      <c r="HO270" s="198"/>
      <c r="HP270" s="198"/>
      <c r="HQ270" s="198"/>
      <c r="HR270" s="198"/>
      <c r="HS270" s="198"/>
      <c r="HT270" s="198"/>
      <c r="HU270" s="198"/>
      <c r="HV270" s="198"/>
      <c r="HW270" s="198"/>
      <c r="HX270" s="198"/>
      <c r="HY270" s="198"/>
      <c r="HZ270" s="198"/>
      <c r="IA270" s="198"/>
      <c r="IB270" s="198"/>
      <c r="IC270" s="198"/>
      <c r="ID270" s="198"/>
      <c r="IE270" s="198"/>
      <c r="IF270" s="198"/>
      <c r="IG270" s="198"/>
      <c r="IH270" s="198"/>
      <c r="II270" s="198"/>
      <c r="IJ270" s="198"/>
      <c r="IK270" s="198"/>
      <c r="IL270" s="198"/>
      <c r="IM270" s="198"/>
      <c r="IN270" s="198"/>
      <c r="IO270" s="198"/>
      <c r="IP270" s="198"/>
      <c r="IQ270" s="198"/>
      <c r="IR270" s="198"/>
      <c r="IS270" s="198"/>
      <c r="IT270" s="198"/>
      <c r="IU270" s="198"/>
      <c r="IV270" s="198"/>
      <c r="IW270" s="198"/>
      <c r="IX270" s="198"/>
      <c r="IY270" s="198"/>
      <c r="IZ270" s="198"/>
      <c r="JA270" s="198"/>
      <c r="JB270" s="198"/>
      <c r="JC270" s="198"/>
      <c r="JD270" s="198"/>
      <c r="JE270" s="198"/>
      <c r="JF270" s="198"/>
      <c r="JG270" s="198"/>
      <c r="JH270" s="198"/>
      <c r="JI270" s="198"/>
      <c r="JJ270" s="198"/>
      <c r="JK270" s="198"/>
      <c r="JL270" s="198"/>
      <c r="JM270" s="198"/>
      <c r="JN270" s="198"/>
      <c r="JO270" s="198"/>
      <c r="JP270" s="198"/>
      <c r="JQ270" s="198"/>
      <c r="JR270" s="198"/>
      <c r="JS270" s="198"/>
      <c r="JT270" s="198"/>
      <c r="JU270" s="198"/>
      <c r="JV270" s="198"/>
      <c r="JW270" s="198"/>
      <c r="JX270" s="198"/>
      <c r="JY270" s="198"/>
      <c r="JZ270" s="198"/>
      <c r="KA270" s="198"/>
      <c r="KB270" s="198"/>
      <c r="KC270" s="198"/>
      <c r="KD270" s="198"/>
      <c r="KE270" s="198"/>
      <c r="KF270" s="198"/>
      <c r="KG270" s="198"/>
      <c r="KH270" s="198"/>
      <c r="KI270" s="198"/>
      <c r="KJ270" s="198"/>
      <c r="KK270" s="198"/>
      <c r="KL270" s="198"/>
      <c r="KM270" s="198"/>
      <c r="KN270" s="198"/>
      <c r="KO270" s="198"/>
      <c r="KP270" s="198"/>
      <c r="KQ270" s="198"/>
      <c r="KR270" s="198"/>
      <c r="KS270" s="198"/>
      <c r="KT270" s="198"/>
      <c r="KU270" s="198"/>
      <c r="KV270" s="198"/>
      <c r="KW270" s="198"/>
      <c r="KX270" s="198"/>
      <c r="KY270" s="198"/>
      <c r="KZ270" s="198"/>
    </row>
    <row r="271" spans="2:312" x14ac:dyDescent="0.3">
      <c r="B271" s="198"/>
      <c r="C271" s="198"/>
      <c r="D271" s="198"/>
      <c r="E271" s="198"/>
      <c r="F271" s="198"/>
      <c r="G271" s="198"/>
      <c r="H271" s="198"/>
      <c r="I271" s="198"/>
      <c r="J271" s="198"/>
      <c r="K271" s="198"/>
      <c r="L271" s="198"/>
      <c r="M271" s="198"/>
      <c r="N271" s="198"/>
      <c r="O271" s="198"/>
      <c r="P271" s="198"/>
      <c r="Q271" s="202"/>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c r="AS271" s="198"/>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c r="CW271" s="198"/>
      <c r="CX271" s="198"/>
      <c r="CY271" s="198"/>
      <c r="CZ271" s="198"/>
      <c r="DA271" s="198"/>
      <c r="DB271" s="198"/>
      <c r="DC271" s="198"/>
      <c r="DD271" s="198"/>
      <c r="DE271" s="198"/>
      <c r="DF271" s="198"/>
      <c r="DG271" s="198"/>
      <c r="DH271" s="198"/>
      <c r="DI271" s="198"/>
      <c r="DJ271" s="198"/>
      <c r="DK271" s="198"/>
      <c r="DL271" s="198"/>
      <c r="DM271" s="198"/>
      <c r="DN271" s="198"/>
      <c r="DO271" s="198"/>
      <c r="DP271" s="198"/>
      <c r="DQ271" s="198"/>
      <c r="DR271" s="198"/>
      <c r="DS271" s="198"/>
      <c r="DT271" s="198"/>
      <c r="DU271" s="198"/>
      <c r="DV271" s="198"/>
      <c r="DW271" s="198"/>
      <c r="DX271" s="198"/>
      <c r="DY271" s="198"/>
      <c r="DZ271" s="198"/>
      <c r="EA271" s="198"/>
      <c r="EB271" s="198"/>
      <c r="EC271" s="198"/>
      <c r="ED271" s="198"/>
      <c r="EE271" s="198"/>
      <c r="EF271" s="198"/>
      <c r="EG271" s="198"/>
      <c r="EH271" s="198"/>
      <c r="EI271" s="198"/>
      <c r="EJ271" s="198"/>
      <c r="EK271" s="198"/>
      <c r="EL271" s="198"/>
      <c r="EM271" s="198"/>
      <c r="EN271" s="198"/>
      <c r="EO271" s="198"/>
      <c r="EP271" s="198"/>
      <c r="EQ271" s="198"/>
      <c r="ER271" s="198"/>
      <c r="ES271" s="198"/>
      <c r="ET271" s="198"/>
      <c r="EU271" s="198"/>
      <c r="EV271" s="198"/>
      <c r="EW271" s="198"/>
      <c r="EX271" s="198"/>
      <c r="EY271" s="198"/>
      <c r="EZ271" s="198"/>
      <c r="FA271" s="198"/>
      <c r="FB271" s="198"/>
      <c r="FC271" s="198"/>
      <c r="FD271" s="198"/>
      <c r="FE271" s="198"/>
      <c r="FF271" s="198"/>
      <c r="FG271" s="198"/>
      <c r="FH271" s="198"/>
      <c r="FI271" s="198"/>
      <c r="FJ271" s="198"/>
      <c r="FK271" s="198"/>
      <c r="FL271" s="198"/>
      <c r="FM271" s="198"/>
      <c r="FN271" s="198"/>
      <c r="FO271" s="198"/>
      <c r="FP271" s="198"/>
      <c r="FQ271" s="198"/>
      <c r="FR271" s="198"/>
      <c r="FS271" s="198"/>
      <c r="FT271" s="198"/>
      <c r="FU271" s="198"/>
      <c r="FV271" s="198"/>
      <c r="FW271" s="198"/>
      <c r="FX271" s="198"/>
      <c r="FY271" s="198"/>
      <c r="FZ271" s="198"/>
      <c r="GA271" s="198"/>
      <c r="GB271" s="198"/>
      <c r="GC271" s="198"/>
      <c r="GD271" s="198"/>
      <c r="GE271" s="198"/>
      <c r="GF271" s="198"/>
      <c r="GG271" s="198"/>
      <c r="GH271" s="198"/>
      <c r="GI271" s="198"/>
      <c r="GJ271" s="198"/>
      <c r="GK271" s="198"/>
      <c r="GL271" s="198"/>
      <c r="GM271" s="198"/>
      <c r="GN271" s="198"/>
      <c r="GO271" s="198"/>
      <c r="GP271" s="198"/>
      <c r="GQ271" s="198"/>
      <c r="GR271" s="198"/>
      <c r="GS271" s="198"/>
      <c r="GT271" s="198"/>
      <c r="GU271" s="198"/>
      <c r="GV271" s="198"/>
      <c r="GW271" s="198"/>
      <c r="GX271" s="198"/>
      <c r="GY271" s="198"/>
      <c r="GZ271" s="198"/>
      <c r="HA271" s="198"/>
      <c r="HB271" s="198"/>
      <c r="HC271" s="198"/>
      <c r="HD271" s="198"/>
      <c r="HE271" s="198"/>
      <c r="HF271" s="198"/>
      <c r="HG271" s="198"/>
      <c r="HH271" s="198"/>
      <c r="HI271" s="198"/>
      <c r="HJ271" s="198"/>
      <c r="HK271" s="198"/>
      <c r="HL271" s="198"/>
      <c r="HM271" s="198"/>
      <c r="HN271" s="198"/>
      <c r="HO271" s="198"/>
      <c r="HP271" s="198"/>
      <c r="HQ271" s="198"/>
      <c r="HR271" s="198"/>
      <c r="HS271" s="198"/>
      <c r="HT271" s="198"/>
      <c r="HU271" s="198"/>
      <c r="HV271" s="198"/>
      <c r="HW271" s="198"/>
      <c r="HX271" s="198"/>
      <c r="HY271" s="198"/>
      <c r="HZ271" s="198"/>
      <c r="IA271" s="198"/>
      <c r="IB271" s="198"/>
      <c r="IC271" s="198"/>
      <c r="ID271" s="198"/>
      <c r="IE271" s="198"/>
      <c r="IF271" s="198"/>
      <c r="IG271" s="198"/>
      <c r="IH271" s="198"/>
      <c r="II271" s="198"/>
      <c r="IJ271" s="198"/>
      <c r="IK271" s="198"/>
      <c r="IL271" s="198"/>
      <c r="IM271" s="198"/>
      <c r="IN271" s="198"/>
      <c r="IO271" s="198"/>
      <c r="IP271" s="198"/>
      <c r="IQ271" s="198"/>
      <c r="IR271" s="198"/>
      <c r="IS271" s="198"/>
      <c r="IT271" s="198"/>
      <c r="IU271" s="198"/>
      <c r="IV271" s="198"/>
      <c r="IW271" s="198"/>
      <c r="IX271" s="198"/>
      <c r="IY271" s="198"/>
      <c r="IZ271" s="198"/>
      <c r="JA271" s="198"/>
      <c r="JB271" s="198"/>
      <c r="JC271" s="198"/>
      <c r="JD271" s="198"/>
      <c r="JE271" s="198"/>
      <c r="JF271" s="198"/>
      <c r="JG271" s="198"/>
      <c r="JH271" s="198"/>
      <c r="JI271" s="198"/>
      <c r="JJ271" s="198"/>
      <c r="JK271" s="198"/>
      <c r="JL271" s="198"/>
      <c r="JM271" s="198"/>
      <c r="JN271" s="198"/>
      <c r="JO271" s="198"/>
      <c r="JP271" s="198"/>
      <c r="JQ271" s="198"/>
      <c r="JR271" s="198"/>
      <c r="JS271" s="198"/>
      <c r="JT271" s="198"/>
      <c r="JU271" s="198"/>
      <c r="JV271" s="198"/>
      <c r="JW271" s="198"/>
      <c r="JX271" s="198"/>
      <c r="JY271" s="198"/>
      <c r="JZ271" s="198"/>
      <c r="KA271" s="198"/>
      <c r="KB271" s="198"/>
      <c r="KC271" s="198"/>
      <c r="KD271" s="198"/>
      <c r="KE271" s="198"/>
      <c r="KF271" s="198"/>
      <c r="KG271" s="198"/>
      <c r="KH271" s="198"/>
      <c r="KI271" s="198"/>
      <c r="KJ271" s="198"/>
      <c r="KK271" s="198"/>
      <c r="KL271" s="198"/>
      <c r="KM271" s="198"/>
      <c r="KN271" s="198"/>
      <c r="KO271" s="198"/>
      <c r="KP271" s="198"/>
      <c r="KQ271" s="198"/>
      <c r="KR271" s="198"/>
      <c r="KS271" s="198"/>
      <c r="KT271" s="198"/>
      <c r="KU271" s="198"/>
      <c r="KV271" s="198"/>
      <c r="KW271" s="198"/>
      <c r="KX271" s="198"/>
      <c r="KY271" s="198"/>
      <c r="KZ271" s="198"/>
    </row>
    <row r="272" spans="2:312" x14ac:dyDescent="0.3">
      <c r="B272" s="198"/>
      <c r="C272" s="198"/>
      <c r="D272" s="198"/>
      <c r="E272" s="198"/>
      <c r="F272" s="198"/>
      <c r="G272" s="198"/>
      <c r="H272" s="198"/>
      <c r="I272" s="198"/>
      <c r="J272" s="198"/>
      <c r="K272" s="198"/>
      <c r="L272" s="198"/>
      <c r="M272" s="198"/>
      <c r="N272" s="198"/>
      <c r="O272" s="198"/>
      <c r="P272" s="198"/>
      <c r="Q272" s="202"/>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c r="DN272" s="198"/>
      <c r="DO272" s="198"/>
      <c r="DP272" s="198"/>
      <c r="DQ272" s="198"/>
      <c r="DR272" s="198"/>
      <c r="DS272" s="198"/>
      <c r="DT272" s="198"/>
      <c r="DU272" s="198"/>
      <c r="DV272" s="198"/>
      <c r="DW272" s="198"/>
      <c r="DX272" s="198"/>
      <c r="DY272" s="198"/>
      <c r="DZ272" s="198"/>
      <c r="EA272" s="198"/>
      <c r="EB272" s="198"/>
      <c r="EC272" s="198"/>
      <c r="ED272" s="198"/>
      <c r="EE272" s="198"/>
      <c r="EF272" s="198"/>
      <c r="EG272" s="198"/>
      <c r="EH272" s="198"/>
      <c r="EI272" s="198"/>
      <c r="EJ272" s="198"/>
      <c r="EK272" s="198"/>
      <c r="EL272" s="198"/>
      <c r="EM272" s="198"/>
      <c r="EN272" s="198"/>
      <c r="EO272" s="198"/>
      <c r="EP272" s="198"/>
      <c r="EQ272" s="198"/>
      <c r="ER272" s="198"/>
      <c r="ES272" s="198"/>
      <c r="ET272" s="198"/>
      <c r="EU272" s="198"/>
      <c r="EV272" s="198"/>
      <c r="EW272" s="198"/>
      <c r="EX272" s="198"/>
      <c r="EY272" s="198"/>
      <c r="EZ272" s="198"/>
      <c r="FA272" s="198"/>
      <c r="FB272" s="198"/>
      <c r="FC272" s="198"/>
      <c r="FD272" s="198"/>
      <c r="FE272" s="198"/>
      <c r="FF272" s="198"/>
      <c r="FG272" s="198"/>
      <c r="FH272" s="198"/>
      <c r="FI272" s="198"/>
      <c r="FJ272" s="198"/>
      <c r="FK272" s="198"/>
      <c r="FL272" s="198"/>
      <c r="FM272" s="198"/>
      <c r="FN272" s="198"/>
      <c r="FO272" s="198"/>
      <c r="FP272" s="198"/>
      <c r="FQ272" s="198"/>
      <c r="FR272" s="198"/>
      <c r="FS272" s="198"/>
      <c r="FT272" s="198"/>
      <c r="FU272" s="198"/>
      <c r="FV272" s="198"/>
      <c r="FW272" s="198"/>
      <c r="FX272" s="198"/>
      <c r="FY272" s="198"/>
      <c r="FZ272" s="198"/>
      <c r="GA272" s="198"/>
      <c r="GB272" s="198"/>
      <c r="GC272" s="198"/>
      <c r="GD272" s="198"/>
      <c r="GE272" s="198"/>
      <c r="GF272" s="198"/>
      <c r="GG272" s="198"/>
      <c r="GH272" s="198"/>
      <c r="GI272" s="198"/>
      <c r="GJ272" s="198"/>
      <c r="GK272" s="198"/>
      <c r="GL272" s="198"/>
      <c r="GM272" s="198"/>
      <c r="GN272" s="198"/>
      <c r="GO272" s="198"/>
      <c r="GP272" s="198"/>
      <c r="GQ272" s="198"/>
      <c r="GR272" s="198"/>
      <c r="GS272" s="198"/>
      <c r="GT272" s="198"/>
      <c r="GU272" s="198"/>
      <c r="GV272" s="198"/>
      <c r="GW272" s="198"/>
      <c r="GX272" s="198"/>
      <c r="GY272" s="198"/>
      <c r="GZ272" s="198"/>
      <c r="HA272" s="198"/>
      <c r="HB272" s="198"/>
      <c r="HC272" s="198"/>
      <c r="HD272" s="198"/>
      <c r="HE272" s="198"/>
      <c r="HF272" s="198"/>
      <c r="HG272" s="198"/>
      <c r="HH272" s="198"/>
      <c r="HI272" s="198"/>
      <c r="HJ272" s="198"/>
      <c r="HK272" s="198"/>
      <c r="HL272" s="198"/>
      <c r="HM272" s="198"/>
      <c r="HN272" s="198"/>
      <c r="HO272" s="198"/>
      <c r="HP272" s="198"/>
      <c r="HQ272" s="198"/>
      <c r="HR272" s="198"/>
      <c r="HS272" s="198"/>
      <c r="HT272" s="198"/>
      <c r="HU272" s="198"/>
      <c r="HV272" s="198"/>
      <c r="HW272" s="198"/>
      <c r="HX272" s="198"/>
      <c r="HY272" s="198"/>
      <c r="HZ272" s="198"/>
      <c r="IA272" s="198"/>
      <c r="IB272" s="198"/>
      <c r="IC272" s="198"/>
      <c r="ID272" s="198"/>
      <c r="IE272" s="198"/>
      <c r="IF272" s="198"/>
      <c r="IG272" s="198"/>
      <c r="IH272" s="198"/>
      <c r="II272" s="198"/>
      <c r="IJ272" s="198"/>
      <c r="IK272" s="198"/>
      <c r="IL272" s="198"/>
      <c r="IM272" s="198"/>
      <c r="IN272" s="198"/>
      <c r="IO272" s="198"/>
      <c r="IP272" s="198"/>
      <c r="IQ272" s="198"/>
      <c r="IR272" s="198"/>
      <c r="IS272" s="198"/>
      <c r="IT272" s="198"/>
      <c r="IU272" s="198"/>
      <c r="IV272" s="198"/>
      <c r="IW272" s="198"/>
      <c r="IX272" s="198"/>
      <c r="IY272" s="198"/>
      <c r="IZ272" s="198"/>
      <c r="JA272" s="198"/>
      <c r="JB272" s="198"/>
      <c r="JC272" s="198"/>
      <c r="JD272" s="198"/>
      <c r="JE272" s="198"/>
      <c r="JF272" s="198"/>
      <c r="JG272" s="198"/>
      <c r="JH272" s="198"/>
      <c r="JI272" s="198"/>
      <c r="JJ272" s="198"/>
      <c r="JK272" s="198"/>
      <c r="JL272" s="198"/>
      <c r="JM272" s="198"/>
      <c r="JN272" s="198"/>
      <c r="JO272" s="198"/>
      <c r="JP272" s="198"/>
      <c r="JQ272" s="198"/>
      <c r="JR272" s="198"/>
      <c r="JS272" s="198"/>
      <c r="JT272" s="198"/>
      <c r="JU272" s="198"/>
      <c r="JV272" s="198"/>
      <c r="JW272" s="198"/>
      <c r="JX272" s="198"/>
      <c r="JY272" s="198"/>
      <c r="JZ272" s="198"/>
      <c r="KA272" s="198"/>
      <c r="KB272" s="198"/>
      <c r="KC272" s="198"/>
      <c r="KD272" s="198"/>
      <c r="KE272" s="198"/>
      <c r="KF272" s="198"/>
      <c r="KG272" s="198"/>
      <c r="KH272" s="198"/>
      <c r="KI272" s="198"/>
      <c r="KJ272" s="198"/>
      <c r="KK272" s="198"/>
      <c r="KL272" s="198"/>
      <c r="KM272" s="198"/>
      <c r="KN272" s="198"/>
      <c r="KO272" s="198"/>
      <c r="KP272" s="198"/>
      <c r="KQ272" s="198"/>
      <c r="KR272" s="198"/>
      <c r="KS272" s="198"/>
      <c r="KT272" s="198"/>
      <c r="KU272" s="198"/>
      <c r="KV272" s="198"/>
      <c r="KW272" s="198"/>
      <c r="KX272" s="198"/>
      <c r="KY272" s="198"/>
      <c r="KZ272" s="198"/>
    </row>
    <row r="273" spans="2:312" x14ac:dyDescent="0.3">
      <c r="B273" s="198"/>
      <c r="C273" s="198"/>
      <c r="D273" s="198"/>
      <c r="E273" s="198"/>
      <c r="F273" s="198"/>
      <c r="G273" s="198"/>
      <c r="H273" s="198"/>
      <c r="I273" s="198"/>
      <c r="J273" s="198"/>
      <c r="K273" s="198"/>
      <c r="L273" s="198"/>
      <c r="M273" s="198"/>
      <c r="N273" s="198"/>
      <c r="O273" s="198"/>
      <c r="P273" s="198"/>
      <c r="Q273" s="202"/>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c r="DN273" s="198"/>
      <c r="DO273" s="198"/>
      <c r="DP273" s="198"/>
      <c r="DQ273" s="198"/>
      <c r="DR273" s="198"/>
      <c r="DS273" s="198"/>
      <c r="DT273" s="198"/>
      <c r="DU273" s="198"/>
      <c r="DV273" s="198"/>
      <c r="DW273" s="198"/>
      <c r="DX273" s="198"/>
      <c r="DY273" s="198"/>
      <c r="DZ273" s="198"/>
      <c r="EA273" s="198"/>
      <c r="EB273" s="198"/>
      <c r="EC273" s="198"/>
      <c r="ED273" s="198"/>
      <c r="EE273" s="198"/>
      <c r="EF273" s="198"/>
      <c r="EG273" s="198"/>
      <c r="EH273" s="198"/>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8"/>
      <c r="FU273" s="198"/>
      <c r="FV273" s="198"/>
      <c r="FW273" s="198"/>
      <c r="FX273" s="198"/>
      <c r="FY273" s="198"/>
      <c r="FZ273" s="198"/>
      <c r="GA273" s="198"/>
      <c r="GB273" s="198"/>
      <c r="GC273" s="198"/>
      <c r="GD273" s="198"/>
      <c r="GE273" s="198"/>
      <c r="GF273" s="198"/>
      <c r="GG273" s="198"/>
      <c r="GH273" s="198"/>
      <c r="GI273" s="198"/>
      <c r="GJ273" s="198"/>
      <c r="GK273" s="198"/>
      <c r="GL273" s="198"/>
      <c r="GM273" s="198"/>
      <c r="GN273" s="198"/>
      <c r="GO273" s="198"/>
      <c r="GP273" s="198"/>
      <c r="GQ273" s="198"/>
      <c r="GR273" s="198"/>
      <c r="GS273" s="198"/>
      <c r="GT273" s="198"/>
      <c r="GU273" s="198"/>
      <c r="GV273" s="198"/>
      <c r="GW273" s="198"/>
      <c r="GX273" s="198"/>
      <c r="GY273" s="198"/>
      <c r="GZ273" s="198"/>
      <c r="HA273" s="198"/>
      <c r="HB273" s="198"/>
      <c r="HC273" s="198"/>
      <c r="HD273" s="198"/>
      <c r="HE273" s="198"/>
      <c r="HF273" s="198"/>
      <c r="HG273" s="198"/>
      <c r="HH273" s="198"/>
      <c r="HI273" s="198"/>
      <c r="HJ273" s="198"/>
      <c r="HK273" s="198"/>
      <c r="HL273" s="198"/>
      <c r="HM273" s="198"/>
      <c r="HN273" s="198"/>
      <c r="HO273" s="198"/>
      <c r="HP273" s="198"/>
      <c r="HQ273" s="198"/>
      <c r="HR273" s="198"/>
      <c r="HS273" s="198"/>
      <c r="HT273" s="198"/>
      <c r="HU273" s="198"/>
      <c r="HV273" s="198"/>
      <c r="HW273" s="198"/>
      <c r="HX273" s="198"/>
      <c r="HY273" s="198"/>
      <c r="HZ273" s="198"/>
      <c r="IA273" s="198"/>
      <c r="IB273" s="198"/>
      <c r="IC273" s="198"/>
      <c r="ID273" s="198"/>
      <c r="IE273" s="198"/>
      <c r="IF273" s="198"/>
      <c r="IG273" s="198"/>
      <c r="IH273" s="198"/>
      <c r="II273" s="198"/>
      <c r="IJ273" s="198"/>
      <c r="IK273" s="198"/>
      <c r="IL273" s="198"/>
      <c r="IM273" s="198"/>
      <c r="IN273" s="198"/>
      <c r="IO273" s="198"/>
      <c r="IP273" s="198"/>
      <c r="IQ273" s="198"/>
      <c r="IR273" s="198"/>
      <c r="IS273" s="198"/>
      <c r="IT273" s="198"/>
      <c r="IU273" s="198"/>
      <c r="IV273" s="198"/>
      <c r="IW273" s="198"/>
      <c r="IX273" s="198"/>
      <c r="IY273" s="198"/>
      <c r="IZ273" s="198"/>
      <c r="JA273" s="198"/>
      <c r="JB273" s="198"/>
      <c r="JC273" s="198"/>
      <c r="JD273" s="198"/>
      <c r="JE273" s="198"/>
      <c r="JF273" s="198"/>
      <c r="JG273" s="198"/>
      <c r="JH273" s="198"/>
      <c r="JI273" s="198"/>
      <c r="JJ273" s="198"/>
      <c r="JK273" s="198"/>
      <c r="JL273" s="198"/>
      <c r="JM273" s="198"/>
      <c r="JN273" s="198"/>
      <c r="JO273" s="198"/>
      <c r="JP273" s="198"/>
      <c r="JQ273" s="198"/>
      <c r="JR273" s="198"/>
      <c r="JS273" s="198"/>
      <c r="JT273" s="198"/>
      <c r="JU273" s="198"/>
      <c r="JV273" s="198"/>
      <c r="JW273" s="198"/>
      <c r="JX273" s="198"/>
      <c r="JY273" s="198"/>
      <c r="JZ273" s="198"/>
      <c r="KA273" s="198"/>
      <c r="KB273" s="198"/>
      <c r="KC273" s="198"/>
      <c r="KD273" s="198"/>
      <c r="KE273" s="198"/>
      <c r="KF273" s="198"/>
      <c r="KG273" s="198"/>
      <c r="KH273" s="198"/>
      <c r="KI273" s="198"/>
      <c r="KJ273" s="198"/>
      <c r="KK273" s="198"/>
      <c r="KL273" s="198"/>
      <c r="KM273" s="198"/>
      <c r="KN273" s="198"/>
      <c r="KO273" s="198"/>
      <c r="KP273" s="198"/>
      <c r="KQ273" s="198"/>
      <c r="KR273" s="198"/>
      <c r="KS273" s="198"/>
      <c r="KT273" s="198"/>
      <c r="KU273" s="198"/>
      <c r="KV273" s="198"/>
      <c r="KW273" s="198"/>
      <c r="KX273" s="198"/>
      <c r="KY273" s="198"/>
      <c r="KZ273" s="198"/>
    </row>
    <row r="274" spans="2:312" x14ac:dyDescent="0.3">
      <c r="B274" s="198"/>
      <c r="C274" s="198"/>
      <c r="D274" s="198"/>
      <c r="E274" s="198"/>
      <c r="F274" s="198"/>
      <c r="G274" s="198"/>
      <c r="H274" s="198"/>
      <c r="I274" s="198"/>
      <c r="J274" s="198"/>
      <c r="K274" s="198"/>
      <c r="L274" s="198"/>
      <c r="M274" s="198"/>
      <c r="N274" s="198"/>
      <c r="O274" s="198"/>
      <c r="P274" s="198"/>
      <c r="Q274" s="202"/>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c r="DN274" s="198"/>
      <c r="DO274" s="198"/>
      <c r="DP274" s="198"/>
      <c r="DQ274" s="198"/>
      <c r="DR274" s="198"/>
      <c r="DS274" s="198"/>
      <c r="DT274" s="198"/>
      <c r="DU274" s="198"/>
      <c r="DV274" s="198"/>
      <c r="DW274" s="198"/>
      <c r="DX274" s="198"/>
      <c r="DY274" s="198"/>
      <c r="DZ274" s="198"/>
      <c r="EA274" s="198"/>
      <c r="EB274" s="198"/>
      <c r="EC274" s="198"/>
      <c r="ED274" s="198"/>
      <c r="EE274" s="198"/>
      <c r="EF274" s="198"/>
      <c r="EG274" s="198"/>
      <c r="EH274" s="198"/>
      <c r="EI274" s="198"/>
      <c r="EJ274" s="198"/>
      <c r="EK274" s="198"/>
      <c r="EL274" s="198"/>
      <c r="EM274" s="198"/>
      <c r="EN274" s="198"/>
      <c r="EO274" s="198"/>
      <c r="EP274" s="198"/>
      <c r="EQ274" s="198"/>
      <c r="ER274" s="198"/>
      <c r="ES274" s="198"/>
      <c r="ET274" s="198"/>
      <c r="EU274" s="198"/>
      <c r="EV274" s="198"/>
      <c r="EW274" s="198"/>
      <c r="EX274" s="198"/>
      <c r="EY274" s="198"/>
      <c r="EZ274" s="198"/>
      <c r="FA274" s="198"/>
      <c r="FB274" s="198"/>
      <c r="FC274" s="198"/>
      <c r="FD274" s="198"/>
      <c r="FE274" s="198"/>
      <c r="FF274" s="198"/>
      <c r="FG274" s="198"/>
      <c r="FH274" s="198"/>
      <c r="FI274" s="198"/>
      <c r="FJ274" s="198"/>
      <c r="FK274" s="198"/>
      <c r="FL274" s="198"/>
      <c r="FM274" s="198"/>
      <c r="FN274" s="198"/>
      <c r="FO274" s="198"/>
      <c r="FP274" s="198"/>
      <c r="FQ274" s="198"/>
      <c r="FR274" s="198"/>
      <c r="FS274" s="198"/>
      <c r="FT274" s="198"/>
      <c r="FU274" s="198"/>
      <c r="FV274" s="198"/>
      <c r="FW274" s="198"/>
      <c r="FX274" s="198"/>
      <c r="FY274" s="198"/>
      <c r="FZ274" s="198"/>
      <c r="GA274" s="198"/>
      <c r="GB274" s="198"/>
      <c r="GC274" s="198"/>
      <c r="GD274" s="198"/>
      <c r="GE274" s="198"/>
      <c r="GF274" s="198"/>
      <c r="GG274" s="198"/>
      <c r="GH274" s="198"/>
      <c r="GI274" s="198"/>
      <c r="GJ274" s="198"/>
      <c r="GK274" s="198"/>
      <c r="GL274" s="198"/>
      <c r="GM274" s="198"/>
      <c r="GN274" s="198"/>
      <c r="GO274" s="198"/>
      <c r="GP274" s="198"/>
      <c r="GQ274" s="198"/>
      <c r="GR274" s="198"/>
      <c r="GS274" s="198"/>
      <c r="GT274" s="198"/>
      <c r="GU274" s="198"/>
      <c r="GV274" s="198"/>
      <c r="GW274" s="198"/>
      <c r="GX274" s="198"/>
      <c r="GY274" s="198"/>
      <c r="GZ274" s="198"/>
      <c r="HA274" s="198"/>
      <c r="HB274" s="198"/>
      <c r="HC274" s="198"/>
      <c r="HD274" s="198"/>
      <c r="HE274" s="198"/>
      <c r="HF274" s="198"/>
      <c r="HG274" s="198"/>
      <c r="HH274" s="198"/>
      <c r="HI274" s="198"/>
      <c r="HJ274" s="198"/>
      <c r="HK274" s="198"/>
      <c r="HL274" s="198"/>
      <c r="HM274" s="198"/>
      <c r="HN274" s="198"/>
      <c r="HO274" s="198"/>
      <c r="HP274" s="198"/>
      <c r="HQ274" s="198"/>
      <c r="HR274" s="198"/>
      <c r="HS274" s="198"/>
      <c r="HT274" s="198"/>
      <c r="HU274" s="198"/>
      <c r="HV274" s="198"/>
      <c r="HW274" s="198"/>
      <c r="HX274" s="198"/>
      <c r="HY274" s="198"/>
      <c r="HZ274" s="198"/>
      <c r="IA274" s="198"/>
      <c r="IB274" s="198"/>
      <c r="IC274" s="198"/>
      <c r="ID274" s="198"/>
      <c r="IE274" s="198"/>
      <c r="IF274" s="198"/>
      <c r="IG274" s="198"/>
      <c r="IH274" s="198"/>
      <c r="II274" s="198"/>
      <c r="IJ274" s="198"/>
      <c r="IK274" s="198"/>
      <c r="IL274" s="198"/>
      <c r="IM274" s="198"/>
      <c r="IN274" s="198"/>
      <c r="IO274" s="198"/>
      <c r="IP274" s="198"/>
      <c r="IQ274" s="198"/>
      <c r="IR274" s="198"/>
      <c r="IS274" s="198"/>
      <c r="IT274" s="198"/>
      <c r="IU274" s="198"/>
      <c r="IV274" s="198"/>
      <c r="IW274" s="198"/>
      <c r="IX274" s="198"/>
      <c r="IY274" s="198"/>
      <c r="IZ274" s="198"/>
      <c r="JA274" s="198"/>
      <c r="JB274" s="198"/>
      <c r="JC274" s="198"/>
      <c r="JD274" s="198"/>
      <c r="JE274" s="198"/>
      <c r="JF274" s="198"/>
      <c r="JG274" s="198"/>
      <c r="JH274" s="198"/>
      <c r="JI274" s="198"/>
      <c r="JJ274" s="198"/>
      <c r="JK274" s="198"/>
      <c r="JL274" s="198"/>
      <c r="JM274" s="198"/>
      <c r="JN274" s="198"/>
      <c r="JO274" s="198"/>
      <c r="JP274" s="198"/>
      <c r="JQ274" s="198"/>
      <c r="JR274" s="198"/>
      <c r="JS274" s="198"/>
      <c r="JT274" s="198"/>
      <c r="JU274" s="198"/>
      <c r="JV274" s="198"/>
      <c r="JW274" s="198"/>
      <c r="JX274" s="198"/>
      <c r="JY274" s="198"/>
      <c r="JZ274" s="198"/>
      <c r="KA274" s="198"/>
      <c r="KB274" s="198"/>
      <c r="KC274" s="198"/>
      <c r="KD274" s="198"/>
      <c r="KE274" s="198"/>
      <c r="KF274" s="198"/>
      <c r="KG274" s="198"/>
      <c r="KH274" s="198"/>
      <c r="KI274" s="198"/>
      <c r="KJ274" s="198"/>
      <c r="KK274" s="198"/>
      <c r="KL274" s="198"/>
      <c r="KM274" s="198"/>
      <c r="KN274" s="198"/>
      <c r="KO274" s="198"/>
      <c r="KP274" s="198"/>
      <c r="KQ274" s="198"/>
      <c r="KR274" s="198"/>
      <c r="KS274" s="198"/>
      <c r="KT274" s="198"/>
      <c r="KU274" s="198"/>
      <c r="KV274" s="198"/>
      <c r="KW274" s="198"/>
      <c r="KX274" s="198"/>
      <c r="KY274" s="198"/>
      <c r="KZ274" s="198"/>
    </row>
    <row r="275" spans="2:312" x14ac:dyDescent="0.3">
      <c r="B275" s="198"/>
      <c r="C275" s="198"/>
      <c r="D275" s="198"/>
      <c r="E275" s="198"/>
      <c r="F275" s="198"/>
      <c r="G275" s="198"/>
      <c r="H275" s="198"/>
      <c r="I275" s="198"/>
      <c r="J275" s="198"/>
      <c r="K275" s="198"/>
      <c r="L275" s="198"/>
      <c r="M275" s="198"/>
      <c r="N275" s="198"/>
      <c r="O275" s="198"/>
      <c r="P275" s="198"/>
      <c r="Q275" s="202"/>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c r="BY275" s="198"/>
      <c r="BZ275" s="198"/>
      <c r="CA275" s="198"/>
      <c r="CB275" s="198"/>
      <c r="CC275" s="198"/>
      <c r="CD275" s="198"/>
      <c r="CE275" s="198"/>
      <c r="CF275" s="198"/>
      <c r="CG275" s="198"/>
      <c r="CH275" s="198"/>
      <c r="CI275" s="198"/>
      <c r="CJ275" s="198"/>
      <c r="CK275" s="198"/>
      <c r="CL275" s="198"/>
      <c r="CM275" s="198"/>
      <c r="CN275" s="198"/>
      <c r="CO275" s="198"/>
      <c r="CP275" s="198"/>
      <c r="CQ275" s="198"/>
      <c r="CR275" s="198"/>
      <c r="CS275" s="198"/>
      <c r="CT275" s="198"/>
      <c r="CU275" s="198"/>
      <c r="CV275" s="198"/>
      <c r="CW275" s="198"/>
      <c r="CX275" s="198"/>
      <c r="CY275" s="198"/>
      <c r="CZ275" s="198"/>
      <c r="DA275" s="198"/>
      <c r="DB275" s="198"/>
      <c r="DC275" s="198"/>
      <c r="DD275" s="198"/>
      <c r="DE275" s="198"/>
      <c r="DF275" s="198"/>
      <c r="DG275" s="198"/>
      <c r="DH275" s="198"/>
      <c r="DI275" s="198"/>
      <c r="DJ275" s="198"/>
      <c r="DK275" s="198"/>
      <c r="DL275" s="198"/>
      <c r="DM275" s="198"/>
      <c r="DN275" s="198"/>
      <c r="DO275" s="198"/>
      <c r="DP275" s="198"/>
      <c r="DQ275" s="198"/>
      <c r="DR275" s="198"/>
      <c r="DS275" s="198"/>
      <c r="DT275" s="198"/>
      <c r="DU275" s="198"/>
      <c r="DV275" s="198"/>
      <c r="DW275" s="198"/>
      <c r="DX275" s="198"/>
      <c r="DY275" s="198"/>
      <c r="DZ275" s="198"/>
      <c r="EA275" s="198"/>
      <c r="EB275" s="198"/>
      <c r="EC275" s="198"/>
      <c r="ED275" s="198"/>
      <c r="EE275" s="198"/>
      <c r="EF275" s="198"/>
      <c r="EG275" s="198"/>
      <c r="EH275" s="198"/>
      <c r="EI275" s="198"/>
      <c r="EJ275" s="198"/>
      <c r="EK275" s="198"/>
      <c r="EL275" s="198"/>
      <c r="EM275" s="198"/>
      <c r="EN275" s="198"/>
      <c r="EO275" s="198"/>
      <c r="EP275" s="198"/>
      <c r="EQ275" s="198"/>
      <c r="ER275" s="198"/>
      <c r="ES275" s="198"/>
      <c r="ET275" s="198"/>
      <c r="EU275" s="198"/>
      <c r="EV275" s="198"/>
      <c r="EW275" s="198"/>
      <c r="EX275" s="198"/>
      <c r="EY275" s="198"/>
      <c r="EZ275" s="198"/>
      <c r="FA275" s="198"/>
      <c r="FB275" s="198"/>
      <c r="FC275" s="198"/>
      <c r="FD275" s="198"/>
      <c r="FE275" s="198"/>
      <c r="FF275" s="198"/>
      <c r="FG275" s="198"/>
      <c r="FH275" s="198"/>
      <c r="FI275" s="198"/>
      <c r="FJ275" s="198"/>
      <c r="FK275" s="198"/>
      <c r="FL275" s="198"/>
      <c r="FM275" s="198"/>
      <c r="FN275" s="198"/>
      <c r="FO275" s="198"/>
      <c r="FP275" s="198"/>
      <c r="FQ275" s="198"/>
      <c r="FR275" s="198"/>
      <c r="FS275" s="198"/>
      <c r="FT275" s="198"/>
      <c r="FU275" s="198"/>
      <c r="FV275" s="198"/>
      <c r="FW275" s="198"/>
      <c r="FX275" s="198"/>
      <c r="FY275" s="198"/>
      <c r="FZ275" s="198"/>
      <c r="GA275" s="198"/>
      <c r="GB275" s="198"/>
      <c r="GC275" s="198"/>
      <c r="GD275" s="198"/>
      <c r="GE275" s="198"/>
      <c r="GF275" s="198"/>
      <c r="GG275" s="198"/>
      <c r="GH275" s="198"/>
      <c r="GI275" s="198"/>
      <c r="GJ275" s="198"/>
      <c r="GK275" s="198"/>
      <c r="GL275" s="198"/>
      <c r="GM275" s="198"/>
      <c r="GN275" s="198"/>
      <c r="GO275" s="198"/>
      <c r="GP275" s="198"/>
      <c r="GQ275" s="198"/>
      <c r="GR275" s="198"/>
      <c r="GS275" s="198"/>
      <c r="GT275" s="198"/>
      <c r="GU275" s="198"/>
      <c r="GV275" s="198"/>
      <c r="GW275" s="198"/>
      <c r="GX275" s="198"/>
      <c r="GY275" s="198"/>
      <c r="GZ275" s="198"/>
      <c r="HA275" s="198"/>
      <c r="HB275" s="198"/>
      <c r="HC275" s="198"/>
      <c r="HD275" s="198"/>
      <c r="HE275" s="198"/>
      <c r="HF275" s="198"/>
      <c r="HG275" s="198"/>
      <c r="HH275" s="198"/>
      <c r="HI275" s="198"/>
      <c r="HJ275" s="198"/>
      <c r="HK275" s="198"/>
      <c r="HL275" s="198"/>
      <c r="HM275" s="198"/>
      <c r="HN275" s="198"/>
      <c r="HO275" s="198"/>
      <c r="HP275" s="198"/>
      <c r="HQ275" s="198"/>
      <c r="HR275" s="198"/>
      <c r="HS275" s="198"/>
      <c r="HT275" s="198"/>
      <c r="HU275" s="198"/>
      <c r="HV275" s="198"/>
      <c r="HW275" s="198"/>
      <c r="HX275" s="198"/>
      <c r="HY275" s="198"/>
      <c r="HZ275" s="198"/>
      <c r="IA275" s="198"/>
      <c r="IB275" s="198"/>
      <c r="IC275" s="198"/>
      <c r="ID275" s="198"/>
      <c r="IE275" s="198"/>
      <c r="IF275" s="198"/>
      <c r="IG275" s="198"/>
      <c r="IH275" s="198"/>
      <c r="II275" s="198"/>
      <c r="IJ275" s="198"/>
      <c r="IK275" s="198"/>
      <c r="IL275" s="198"/>
      <c r="IM275" s="198"/>
      <c r="IN275" s="198"/>
      <c r="IO275" s="198"/>
      <c r="IP275" s="198"/>
      <c r="IQ275" s="198"/>
      <c r="IR275" s="198"/>
      <c r="IS275" s="198"/>
      <c r="IT275" s="198"/>
      <c r="IU275" s="198"/>
      <c r="IV275" s="198"/>
      <c r="IW275" s="198"/>
      <c r="IX275" s="198"/>
      <c r="IY275" s="198"/>
      <c r="IZ275" s="198"/>
      <c r="JA275" s="198"/>
      <c r="JB275" s="198"/>
      <c r="JC275" s="198"/>
      <c r="JD275" s="198"/>
      <c r="JE275" s="198"/>
      <c r="JF275" s="198"/>
      <c r="JG275" s="198"/>
      <c r="JH275" s="198"/>
      <c r="JI275" s="198"/>
      <c r="JJ275" s="198"/>
      <c r="JK275" s="198"/>
      <c r="JL275" s="198"/>
      <c r="JM275" s="198"/>
      <c r="JN275" s="198"/>
      <c r="JO275" s="198"/>
      <c r="JP275" s="198"/>
      <c r="JQ275" s="198"/>
      <c r="JR275" s="198"/>
      <c r="JS275" s="198"/>
      <c r="JT275" s="198"/>
      <c r="JU275" s="198"/>
      <c r="JV275" s="198"/>
      <c r="JW275" s="198"/>
      <c r="JX275" s="198"/>
      <c r="JY275" s="198"/>
      <c r="JZ275" s="198"/>
      <c r="KA275" s="198"/>
      <c r="KB275" s="198"/>
      <c r="KC275" s="198"/>
      <c r="KD275" s="198"/>
      <c r="KE275" s="198"/>
      <c r="KF275" s="198"/>
      <c r="KG275" s="198"/>
      <c r="KH275" s="198"/>
      <c r="KI275" s="198"/>
      <c r="KJ275" s="198"/>
      <c r="KK275" s="198"/>
      <c r="KL275" s="198"/>
      <c r="KM275" s="198"/>
      <c r="KN275" s="198"/>
      <c r="KO275" s="198"/>
      <c r="KP275" s="198"/>
      <c r="KQ275" s="198"/>
      <c r="KR275" s="198"/>
      <c r="KS275" s="198"/>
      <c r="KT275" s="198"/>
      <c r="KU275" s="198"/>
      <c r="KV275" s="198"/>
      <c r="KW275" s="198"/>
      <c r="KX275" s="198"/>
      <c r="KY275" s="198"/>
      <c r="KZ275" s="198"/>
    </row>
    <row r="276" spans="2:312" x14ac:dyDescent="0.3">
      <c r="B276" s="198"/>
      <c r="C276" s="198"/>
      <c r="D276" s="198"/>
      <c r="E276" s="198"/>
      <c r="F276" s="198"/>
      <c r="G276" s="198"/>
      <c r="H276" s="198"/>
      <c r="I276" s="198"/>
      <c r="J276" s="198"/>
      <c r="K276" s="198"/>
      <c r="L276" s="198"/>
      <c r="M276" s="198"/>
      <c r="N276" s="198"/>
      <c r="O276" s="198"/>
      <c r="P276" s="198"/>
      <c r="Q276" s="202"/>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c r="EO276" s="198"/>
      <c r="EP276" s="198"/>
      <c r="EQ276" s="198"/>
      <c r="ER276" s="198"/>
      <c r="ES276" s="198"/>
      <c r="ET276" s="198"/>
      <c r="EU276" s="198"/>
      <c r="EV276" s="198"/>
      <c r="EW276" s="198"/>
      <c r="EX276" s="198"/>
      <c r="EY276" s="198"/>
      <c r="EZ276" s="198"/>
      <c r="FA276" s="198"/>
      <c r="FB276" s="198"/>
      <c r="FC276" s="198"/>
      <c r="FD276" s="198"/>
      <c r="FE276" s="198"/>
      <c r="FF276" s="198"/>
      <c r="FG276" s="198"/>
      <c r="FH276" s="198"/>
      <c r="FI276" s="198"/>
      <c r="FJ276" s="198"/>
      <c r="FK276" s="198"/>
      <c r="FL276" s="198"/>
      <c r="FM276" s="198"/>
      <c r="FN276" s="198"/>
      <c r="FO276" s="198"/>
      <c r="FP276" s="198"/>
      <c r="FQ276" s="198"/>
      <c r="FR276" s="198"/>
      <c r="FS276" s="198"/>
      <c r="FT276" s="198"/>
      <c r="FU276" s="198"/>
      <c r="FV276" s="198"/>
      <c r="FW276" s="198"/>
      <c r="FX276" s="198"/>
      <c r="FY276" s="198"/>
      <c r="FZ276" s="198"/>
      <c r="GA276" s="198"/>
      <c r="GB276" s="198"/>
      <c r="GC276" s="198"/>
      <c r="GD276" s="198"/>
      <c r="GE276" s="198"/>
      <c r="GF276" s="198"/>
      <c r="GG276" s="198"/>
      <c r="GH276" s="198"/>
      <c r="GI276" s="198"/>
      <c r="GJ276" s="198"/>
      <c r="GK276" s="198"/>
      <c r="GL276" s="198"/>
      <c r="GM276" s="198"/>
      <c r="GN276" s="198"/>
      <c r="GO276" s="198"/>
      <c r="GP276" s="198"/>
      <c r="GQ276" s="198"/>
      <c r="GR276" s="198"/>
      <c r="GS276" s="198"/>
      <c r="GT276" s="198"/>
      <c r="GU276" s="198"/>
      <c r="GV276" s="198"/>
      <c r="GW276" s="198"/>
      <c r="GX276" s="198"/>
      <c r="GY276" s="198"/>
      <c r="GZ276" s="198"/>
      <c r="HA276" s="198"/>
      <c r="HB276" s="198"/>
      <c r="HC276" s="198"/>
      <c r="HD276" s="198"/>
      <c r="HE276" s="198"/>
      <c r="HF276" s="198"/>
      <c r="HG276" s="198"/>
      <c r="HH276" s="198"/>
      <c r="HI276" s="198"/>
      <c r="HJ276" s="198"/>
      <c r="HK276" s="198"/>
      <c r="HL276" s="198"/>
      <c r="HM276" s="198"/>
      <c r="HN276" s="198"/>
      <c r="HO276" s="198"/>
      <c r="HP276" s="198"/>
      <c r="HQ276" s="198"/>
      <c r="HR276" s="198"/>
      <c r="HS276" s="198"/>
      <c r="HT276" s="198"/>
      <c r="HU276" s="198"/>
      <c r="HV276" s="198"/>
      <c r="HW276" s="198"/>
      <c r="HX276" s="198"/>
      <c r="HY276" s="198"/>
      <c r="HZ276" s="198"/>
      <c r="IA276" s="198"/>
      <c r="IB276" s="198"/>
      <c r="IC276" s="198"/>
      <c r="ID276" s="198"/>
      <c r="IE276" s="198"/>
      <c r="IF276" s="198"/>
      <c r="IG276" s="198"/>
      <c r="IH276" s="198"/>
      <c r="II276" s="198"/>
      <c r="IJ276" s="198"/>
      <c r="IK276" s="198"/>
      <c r="IL276" s="198"/>
      <c r="IM276" s="198"/>
      <c r="IN276" s="198"/>
      <c r="IO276" s="198"/>
      <c r="IP276" s="198"/>
      <c r="IQ276" s="198"/>
      <c r="IR276" s="198"/>
      <c r="IS276" s="198"/>
      <c r="IT276" s="198"/>
      <c r="IU276" s="198"/>
      <c r="IV276" s="198"/>
      <c r="IW276" s="198"/>
      <c r="IX276" s="198"/>
      <c r="IY276" s="198"/>
      <c r="IZ276" s="198"/>
      <c r="JA276" s="198"/>
      <c r="JB276" s="198"/>
      <c r="JC276" s="198"/>
      <c r="JD276" s="198"/>
      <c r="JE276" s="198"/>
      <c r="JF276" s="198"/>
      <c r="JG276" s="198"/>
      <c r="JH276" s="198"/>
      <c r="JI276" s="198"/>
      <c r="JJ276" s="198"/>
      <c r="JK276" s="198"/>
      <c r="JL276" s="198"/>
      <c r="JM276" s="198"/>
      <c r="JN276" s="198"/>
      <c r="JO276" s="198"/>
      <c r="JP276" s="198"/>
      <c r="JQ276" s="198"/>
      <c r="JR276" s="198"/>
      <c r="JS276" s="198"/>
      <c r="JT276" s="198"/>
      <c r="JU276" s="198"/>
      <c r="JV276" s="198"/>
      <c r="JW276" s="198"/>
      <c r="JX276" s="198"/>
      <c r="JY276" s="198"/>
      <c r="JZ276" s="198"/>
      <c r="KA276" s="198"/>
      <c r="KB276" s="198"/>
      <c r="KC276" s="198"/>
      <c r="KD276" s="198"/>
      <c r="KE276" s="198"/>
      <c r="KF276" s="198"/>
      <c r="KG276" s="198"/>
      <c r="KH276" s="198"/>
      <c r="KI276" s="198"/>
      <c r="KJ276" s="198"/>
      <c r="KK276" s="198"/>
      <c r="KL276" s="198"/>
      <c r="KM276" s="198"/>
      <c r="KN276" s="198"/>
      <c r="KO276" s="198"/>
      <c r="KP276" s="198"/>
      <c r="KQ276" s="198"/>
      <c r="KR276" s="198"/>
      <c r="KS276" s="198"/>
      <c r="KT276" s="198"/>
      <c r="KU276" s="198"/>
      <c r="KV276" s="198"/>
      <c r="KW276" s="198"/>
      <c r="KX276" s="198"/>
      <c r="KY276" s="198"/>
      <c r="KZ276" s="198"/>
    </row>
    <row r="277" spans="2:312" x14ac:dyDescent="0.3">
      <c r="B277" s="198"/>
      <c r="C277" s="198"/>
      <c r="D277" s="198"/>
      <c r="E277" s="198"/>
      <c r="F277" s="198"/>
      <c r="G277" s="198"/>
      <c r="H277" s="198"/>
      <c r="I277" s="198"/>
      <c r="J277" s="198"/>
      <c r="K277" s="198"/>
      <c r="L277" s="198"/>
      <c r="M277" s="198"/>
      <c r="N277" s="198"/>
      <c r="O277" s="198"/>
      <c r="P277" s="198"/>
      <c r="Q277" s="202"/>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c r="BY277" s="198"/>
      <c r="BZ277" s="198"/>
      <c r="CA277" s="198"/>
      <c r="CB277" s="198"/>
      <c r="CC277" s="198"/>
      <c r="CD277" s="198"/>
      <c r="CE277" s="198"/>
      <c r="CF277" s="198"/>
      <c r="CG277" s="198"/>
      <c r="CH277" s="198"/>
      <c r="CI277" s="198"/>
      <c r="CJ277" s="198"/>
      <c r="CK277" s="198"/>
      <c r="CL277" s="198"/>
      <c r="CM277" s="198"/>
      <c r="CN277" s="198"/>
      <c r="CO277" s="198"/>
      <c r="CP277" s="198"/>
      <c r="CQ277" s="198"/>
      <c r="CR277" s="198"/>
      <c r="CS277" s="198"/>
      <c r="CT277" s="198"/>
      <c r="CU277" s="198"/>
      <c r="CV277" s="198"/>
      <c r="CW277" s="198"/>
      <c r="CX277" s="198"/>
      <c r="CY277" s="198"/>
      <c r="CZ277" s="198"/>
      <c r="DA277" s="198"/>
      <c r="DB277" s="198"/>
      <c r="DC277" s="198"/>
      <c r="DD277" s="198"/>
      <c r="DE277" s="198"/>
      <c r="DF277" s="198"/>
      <c r="DG277" s="198"/>
      <c r="DH277" s="198"/>
      <c r="DI277" s="198"/>
      <c r="DJ277" s="198"/>
      <c r="DK277" s="198"/>
      <c r="DL277" s="198"/>
      <c r="DM277" s="198"/>
      <c r="DN277" s="198"/>
      <c r="DO277" s="198"/>
      <c r="DP277" s="198"/>
      <c r="DQ277" s="198"/>
      <c r="DR277" s="198"/>
      <c r="DS277" s="198"/>
      <c r="DT277" s="198"/>
      <c r="DU277" s="198"/>
      <c r="DV277" s="198"/>
      <c r="DW277" s="198"/>
      <c r="DX277" s="198"/>
      <c r="DY277" s="198"/>
      <c r="DZ277" s="198"/>
      <c r="EA277" s="198"/>
      <c r="EB277" s="198"/>
      <c r="EC277" s="198"/>
      <c r="ED277" s="198"/>
      <c r="EE277" s="198"/>
      <c r="EF277" s="198"/>
      <c r="EG277" s="198"/>
      <c r="EH277" s="198"/>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8"/>
      <c r="FU277" s="198"/>
      <c r="FV277" s="198"/>
      <c r="FW277" s="198"/>
      <c r="FX277" s="198"/>
      <c r="FY277" s="198"/>
      <c r="FZ277" s="198"/>
      <c r="GA277" s="198"/>
      <c r="GB277" s="198"/>
      <c r="GC277" s="198"/>
      <c r="GD277" s="198"/>
      <c r="GE277" s="198"/>
      <c r="GF277" s="198"/>
      <c r="GG277" s="198"/>
      <c r="GH277" s="198"/>
      <c r="GI277" s="198"/>
      <c r="GJ277" s="198"/>
      <c r="GK277" s="198"/>
      <c r="GL277" s="198"/>
      <c r="GM277" s="198"/>
      <c r="GN277" s="198"/>
      <c r="GO277" s="198"/>
      <c r="GP277" s="198"/>
      <c r="GQ277" s="198"/>
      <c r="GR277" s="198"/>
      <c r="GS277" s="198"/>
      <c r="GT277" s="198"/>
      <c r="GU277" s="198"/>
      <c r="GV277" s="198"/>
      <c r="GW277" s="198"/>
      <c r="GX277" s="198"/>
      <c r="GY277" s="198"/>
      <c r="GZ277" s="198"/>
      <c r="HA277" s="198"/>
      <c r="HB277" s="198"/>
      <c r="HC277" s="198"/>
      <c r="HD277" s="198"/>
      <c r="HE277" s="198"/>
      <c r="HF277" s="198"/>
      <c r="HG277" s="198"/>
      <c r="HH277" s="198"/>
      <c r="HI277" s="198"/>
      <c r="HJ277" s="198"/>
      <c r="HK277" s="198"/>
      <c r="HL277" s="198"/>
      <c r="HM277" s="198"/>
      <c r="HN277" s="198"/>
      <c r="HO277" s="198"/>
      <c r="HP277" s="198"/>
      <c r="HQ277" s="198"/>
      <c r="HR277" s="198"/>
      <c r="HS277" s="198"/>
      <c r="HT277" s="198"/>
      <c r="HU277" s="198"/>
      <c r="HV277" s="198"/>
      <c r="HW277" s="198"/>
      <c r="HX277" s="198"/>
      <c r="HY277" s="198"/>
      <c r="HZ277" s="198"/>
      <c r="IA277" s="198"/>
      <c r="IB277" s="198"/>
      <c r="IC277" s="198"/>
      <c r="ID277" s="198"/>
      <c r="IE277" s="198"/>
      <c r="IF277" s="198"/>
      <c r="IG277" s="198"/>
      <c r="IH277" s="198"/>
      <c r="II277" s="198"/>
      <c r="IJ277" s="198"/>
      <c r="IK277" s="198"/>
      <c r="IL277" s="198"/>
      <c r="IM277" s="198"/>
      <c r="IN277" s="198"/>
      <c r="IO277" s="198"/>
      <c r="IP277" s="198"/>
      <c r="IQ277" s="198"/>
      <c r="IR277" s="198"/>
      <c r="IS277" s="198"/>
      <c r="IT277" s="198"/>
      <c r="IU277" s="198"/>
      <c r="IV277" s="198"/>
      <c r="IW277" s="198"/>
      <c r="IX277" s="198"/>
      <c r="IY277" s="198"/>
      <c r="IZ277" s="198"/>
      <c r="JA277" s="198"/>
      <c r="JB277" s="198"/>
      <c r="JC277" s="198"/>
      <c r="JD277" s="198"/>
      <c r="JE277" s="198"/>
      <c r="JF277" s="198"/>
      <c r="JG277" s="198"/>
      <c r="JH277" s="198"/>
      <c r="JI277" s="198"/>
      <c r="JJ277" s="198"/>
      <c r="JK277" s="198"/>
      <c r="JL277" s="198"/>
      <c r="JM277" s="198"/>
      <c r="JN277" s="198"/>
      <c r="JO277" s="198"/>
      <c r="JP277" s="198"/>
      <c r="JQ277" s="198"/>
      <c r="JR277" s="198"/>
      <c r="JS277" s="198"/>
      <c r="JT277" s="198"/>
      <c r="JU277" s="198"/>
      <c r="JV277" s="198"/>
      <c r="JW277" s="198"/>
      <c r="JX277" s="198"/>
      <c r="JY277" s="198"/>
      <c r="JZ277" s="198"/>
      <c r="KA277" s="198"/>
      <c r="KB277" s="198"/>
      <c r="KC277" s="198"/>
      <c r="KD277" s="198"/>
      <c r="KE277" s="198"/>
      <c r="KF277" s="198"/>
      <c r="KG277" s="198"/>
      <c r="KH277" s="198"/>
      <c r="KI277" s="198"/>
      <c r="KJ277" s="198"/>
      <c r="KK277" s="198"/>
      <c r="KL277" s="198"/>
      <c r="KM277" s="198"/>
      <c r="KN277" s="198"/>
      <c r="KO277" s="198"/>
      <c r="KP277" s="198"/>
      <c r="KQ277" s="198"/>
      <c r="KR277" s="198"/>
      <c r="KS277" s="198"/>
      <c r="KT277" s="198"/>
      <c r="KU277" s="198"/>
      <c r="KV277" s="198"/>
      <c r="KW277" s="198"/>
      <c r="KX277" s="198"/>
      <c r="KY277" s="198"/>
      <c r="KZ277" s="198"/>
    </row>
    <row r="278" spans="2:312" x14ac:dyDescent="0.3">
      <c r="B278" s="198"/>
      <c r="C278" s="198"/>
      <c r="D278" s="198"/>
      <c r="E278" s="198"/>
      <c r="F278" s="198"/>
      <c r="G278" s="198"/>
      <c r="H278" s="198"/>
      <c r="I278" s="198"/>
      <c r="J278" s="198"/>
      <c r="K278" s="198"/>
      <c r="L278" s="198"/>
      <c r="M278" s="198"/>
      <c r="N278" s="198"/>
      <c r="O278" s="198"/>
      <c r="P278" s="198"/>
      <c r="Q278" s="202"/>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8"/>
      <c r="EP278" s="198"/>
      <c r="EQ278" s="198"/>
      <c r="ER278" s="198"/>
      <c r="ES278" s="198"/>
      <c r="ET278" s="198"/>
      <c r="EU278" s="198"/>
      <c r="EV278" s="198"/>
      <c r="EW278" s="198"/>
      <c r="EX278" s="198"/>
      <c r="EY278" s="198"/>
      <c r="EZ278" s="198"/>
      <c r="FA278" s="198"/>
      <c r="FB278" s="198"/>
      <c r="FC278" s="198"/>
      <c r="FD278" s="198"/>
      <c r="FE278" s="198"/>
      <c r="FF278" s="198"/>
      <c r="FG278" s="198"/>
      <c r="FH278" s="198"/>
      <c r="FI278" s="198"/>
      <c r="FJ278" s="198"/>
      <c r="FK278" s="198"/>
      <c r="FL278" s="198"/>
      <c r="FM278" s="198"/>
      <c r="FN278" s="198"/>
      <c r="FO278" s="198"/>
      <c r="FP278" s="198"/>
      <c r="FQ278" s="198"/>
      <c r="FR278" s="198"/>
      <c r="FS278" s="198"/>
      <c r="FT278" s="198"/>
      <c r="FU278" s="198"/>
      <c r="FV278" s="198"/>
      <c r="FW278" s="198"/>
      <c r="FX278" s="198"/>
      <c r="FY278" s="198"/>
      <c r="FZ278" s="198"/>
      <c r="GA278" s="198"/>
      <c r="GB278" s="198"/>
      <c r="GC278" s="198"/>
      <c r="GD278" s="198"/>
      <c r="GE278" s="198"/>
      <c r="GF278" s="198"/>
      <c r="GG278" s="198"/>
      <c r="GH278" s="198"/>
      <c r="GI278" s="198"/>
      <c r="GJ278" s="198"/>
      <c r="GK278" s="198"/>
      <c r="GL278" s="198"/>
      <c r="GM278" s="198"/>
      <c r="GN278" s="198"/>
      <c r="GO278" s="198"/>
      <c r="GP278" s="198"/>
      <c r="GQ278" s="198"/>
      <c r="GR278" s="198"/>
      <c r="GS278" s="198"/>
      <c r="GT278" s="198"/>
      <c r="GU278" s="198"/>
      <c r="GV278" s="198"/>
      <c r="GW278" s="198"/>
      <c r="GX278" s="198"/>
      <c r="GY278" s="198"/>
      <c r="GZ278" s="198"/>
      <c r="HA278" s="198"/>
      <c r="HB278" s="198"/>
      <c r="HC278" s="198"/>
      <c r="HD278" s="198"/>
      <c r="HE278" s="198"/>
      <c r="HF278" s="198"/>
      <c r="HG278" s="198"/>
      <c r="HH278" s="198"/>
      <c r="HI278" s="198"/>
      <c r="HJ278" s="198"/>
      <c r="HK278" s="198"/>
      <c r="HL278" s="198"/>
      <c r="HM278" s="198"/>
      <c r="HN278" s="198"/>
      <c r="HO278" s="198"/>
      <c r="HP278" s="198"/>
      <c r="HQ278" s="198"/>
      <c r="HR278" s="198"/>
      <c r="HS278" s="198"/>
      <c r="HT278" s="198"/>
      <c r="HU278" s="198"/>
      <c r="HV278" s="198"/>
      <c r="HW278" s="198"/>
      <c r="HX278" s="198"/>
      <c r="HY278" s="198"/>
      <c r="HZ278" s="198"/>
      <c r="IA278" s="198"/>
      <c r="IB278" s="198"/>
      <c r="IC278" s="198"/>
      <c r="ID278" s="198"/>
      <c r="IE278" s="198"/>
      <c r="IF278" s="198"/>
      <c r="IG278" s="198"/>
      <c r="IH278" s="198"/>
      <c r="II278" s="198"/>
      <c r="IJ278" s="198"/>
      <c r="IK278" s="198"/>
      <c r="IL278" s="198"/>
      <c r="IM278" s="198"/>
      <c r="IN278" s="198"/>
      <c r="IO278" s="198"/>
      <c r="IP278" s="198"/>
      <c r="IQ278" s="198"/>
      <c r="IR278" s="198"/>
      <c r="IS278" s="198"/>
      <c r="IT278" s="198"/>
      <c r="IU278" s="198"/>
      <c r="IV278" s="198"/>
      <c r="IW278" s="198"/>
      <c r="IX278" s="198"/>
      <c r="IY278" s="198"/>
      <c r="IZ278" s="198"/>
      <c r="JA278" s="198"/>
      <c r="JB278" s="198"/>
      <c r="JC278" s="198"/>
      <c r="JD278" s="198"/>
      <c r="JE278" s="198"/>
      <c r="JF278" s="198"/>
      <c r="JG278" s="198"/>
      <c r="JH278" s="198"/>
      <c r="JI278" s="198"/>
      <c r="JJ278" s="198"/>
      <c r="JK278" s="198"/>
      <c r="JL278" s="198"/>
      <c r="JM278" s="198"/>
      <c r="JN278" s="198"/>
      <c r="JO278" s="198"/>
      <c r="JP278" s="198"/>
      <c r="JQ278" s="198"/>
      <c r="JR278" s="198"/>
      <c r="JS278" s="198"/>
      <c r="JT278" s="198"/>
      <c r="JU278" s="198"/>
      <c r="JV278" s="198"/>
      <c r="JW278" s="198"/>
      <c r="JX278" s="198"/>
      <c r="JY278" s="198"/>
      <c r="JZ278" s="198"/>
      <c r="KA278" s="198"/>
      <c r="KB278" s="198"/>
      <c r="KC278" s="198"/>
      <c r="KD278" s="198"/>
      <c r="KE278" s="198"/>
      <c r="KF278" s="198"/>
      <c r="KG278" s="198"/>
      <c r="KH278" s="198"/>
      <c r="KI278" s="198"/>
      <c r="KJ278" s="198"/>
      <c r="KK278" s="198"/>
      <c r="KL278" s="198"/>
      <c r="KM278" s="198"/>
      <c r="KN278" s="198"/>
      <c r="KO278" s="198"/>
      <c r="KP278" s="198"/>
      <c r="KQ278" s="198"/>
      <c r="KR278" s="198"/>
      <c r="KS278" s="198"/>
      <c r="KT278" s="198"/>
      <c r="KU278" s="198"/>
      <c r="KV278" s="198"/>
      <c r="KW278" s="198"/>
      <c r="KX278" s="198"/>
      <c r="KY278" s="198"/>
      <c r="KZ278" s="198"/>
    </row>
    <row r="279" spans="2:312" x14ac:dyDescent="0.3">
      <c r="B279" s="198"/>
      <c r="C279" s="198"/>
      <c r="D279" s="198"/>
      <c r="E279" s="198"/>
      <c r="F279" s="198"/>
      <c r="G279" s="198"/>
      <c r="H279" s="198"/>
      <c r="I279" s="198"/>
      <c r="J279" s="198"/>
      <c r="K279" s="198"/>
      <c r="L279" s="198"/>
      <c r="M279" s="198"/>
      <c r="N279" s="198"/>
      <c r="O279" s="198"/>
      <c r="P279" s="198"/>
      <c r="Q279" s="202"/>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c r="EO279" s="198"/>
      <c r="EP279" s="198"/>
      <c r="EQ279" s="198"/>
      <c r="ER279" s="198"/>
      <c r="ES279" s="198"/>
      <c r="ET279" s="198"/>
      <c r="EU279" s="198"/>
      <c r="EV279" s="198"/>
      <c r="EW279" s="198"/>
      <c r="EX279" s="198"/>
      <c r="EY279" s="198"/>
      <c r="EZ279" s="198"/>
      <c r="FA279" s="198"/>
      <c r="FB279" s="198"/>
      <c r="FC279" s="198"/>
      <c r="FD279" s="198"/>
      <c r="FE279" s="198"/>
      <c r="FF279" s="198"/>
      <c r="FG279" s="198"/>
      <c r="FH279" s="198"/>
      <c r="FI279" s="198"/>
      <c r="FJ279" s="198"/>
      <c r="FK279" s="198"/>
      <c r="FL279" s="198"/>
      <c r="FM279" s="198"/>
      <c r="FN279" s="198"/>
      <c r="FO279" s="198"/>
      <c r="FP279" s="198"/>
      <c r="FQ279" s="198"/>
      <c r="FR279" s="198"/>
      <c r="FS279" s="198"/>
      <c r="FT279" s="198"/>
      <c r="FU279" s="198"/>
      <c r="FV279" s="198"/>
      <c r="FW279" s="198"/>
      <c r="FX279" s="198"/>
      <c r="FY279" s="198"/>
      <c r="FZ279" s="198"/>
      <c r="GA279" s="198"/>
      <c r="GB279" s="198"/>
      <c r="GC279" s="198"/>
      <c r="GD279" s="198"/>
      <c r="GE279" s="198"/>
      <c r="GF279" s="198"/>
      <c r="GG279" s="198"/>
      <c r="GH279" s="198"/>
      <c r="GI279" s="198"/>
      <c r="GJ279" s="198"/>
      <c r="GK279" s="198"/>
      <c r="GL279" s="198"/>
      <c r="GM279" s="198"/>
      <c r="GN279" s="198"/>
      <c r="GO279" s="198"/>
      <c r="GP279" s="198"/>
      <c r="GQ279" s="198"/>
      <c r="GR279" s="198"/>
      <c r="GS279" s="198"/>
      <c r="GT279" s="198"/>
      <c r="GU279" s="198"/>
      <c r="GV279" s="198"/>
      <c r="GW279" s="198"/>
      <c r="GX279" s="198"/>
      <c r="GY279" s="198"/>
      <c r="GZ279" s="198"/>
      <c r="HA279" s="198"/>
      <c r="HB279" s="198"/>
      <c r="HC279" s="198"/>
      <c r="HD279" s="198"/>
      <c r="HE279" s="198"/>
      <c r="HF279" s="198"/>
      <c r="HG279" s="198"/>
      <c r="HH279" s="198"/>
      <c r="HI279" s="198"/>
      <c r="HJ279" s="198"/>
      <c r="HK279" s="198"/>
      <c r="HL279" s="198"/>
      <c r="HM279" s="198"/>
      <c r="HN279" s="198"/>
      <c r="HO279" s="198"/>
      <c r="HP279" s="198"/>
      <c r="HQ279" s="198"/>
      <c r="HR279" s="198"/>
      <c r="HS279" s="198"/>
      <c r="HT279" s="198"/>
      <c r="HU279" s="198"/>
      <c r="HV279" s="198"/>
      <c r="HW279" s="198"/>
      <c r="HX279" s="198"/>
      <c r="HY279" s="198"/>
      <c r="HZ279" s="198"/>
      <c r="IA279" s="198"/>
      <c r="IB279" s="198"/>
      <c r="IC279" s="198"/>
      <c r="ID279" s="198"/>
      <c r="IE279" s="198"/>
      <c r="IF279" s="198"/>
      <c r="IG279" s="198"/>
      <c r="IH279" s="198"/>
      <c r="II279" s="198"/>
      <c r="IJ279" s="198"/>
      <c r="IK279" s="198"/>
      <c r="IL279" s="198"/>
      <c r="IM279" s="198"/>
      <c r="IN279" s="198"/>
      <c r="IO279" s="198"/>
      <c r="IP279" s="198"/>
      <c r="IQ279" s="198"/>
      <c r="IR279" s="198"/>
      <c r="IS279" s="198"/>
      <c r="IT279" s="198"/>
      <c r="IU279" s="198"/>
      <c r="IV279" s="198"/>
      <c r="IW279" s="198"/>
      <c r="IX279" s="198"/>
      <c r="IY279" s="198"/>
      <c r="IZ279" s="198"/>
      <c r="JA279" s="198"/>
      <c r="JB279" s="198"/>
      <c r="JC279" s="198"/>
      <c r="JD279" s="198"/>
      <c r="JE279" s="198"/>
      <c r="JF279" s="198"/>
      <c r="JG279" s="198"/>
      <c r="JH279" s="198"/>
      <c r="JI279" s="198"/>
      <c r="JJ279" s="198"/>
      <c r="JK279" s="198"/>
      <c r="JL279" s="198"/>
      <c r="JM279" s="198"/>
      <c r="JN279" s="198"/>
      <c r="JO279" s="198"/>
      <c r="JP279" s="198"/>
      <c r="JQ279" s="198"/>
      <c r="JR279" s="198"/>
      <c r="JS279" s="198"/>
      <c r="JT279" s="198"/>
      <c r="JU279" s="198"/>
      <c r="JV279" s="198"/>
      <c r="JW279" s="198"/>
      <c r="JX279" s="198"/>
      <c r="JY279" s="198"/>
      <c r="JZ279" s="198"/>
      <c r="KA279" s="198"/>
      <c r="KB279" s="198"/>
      <c r="KC279" s="198"/>
      <c r="KD279" s="198"/>
      <c r="KE279" s="198"/>
      <c r="KF279" s="198"/>
      <c r="KG279" s="198"/>
      <c r="KH279" s="198"/>
      <c r="KI279" s="198"/>
      <c r="KJ279" s="198"/>
      <c r="KK279" s="198"/>
      <c r="KL279" s="198"/>
      <c r="KM279" s="198"/>
      <c r="KN279" s="198"/>
      <c r="KO279" s="198"/>
      <c r="KP279" s="198"/>
      <c r="KQ279" s="198"/>
      <c r="KR279" s="198"/>
      <c r="KS279" s="198"/>
      <c r="KT279" s="198"/>
      <c r="KU279" s="198"/>
      <c r="KV279" s="198"/>
      <c r="KW279" s="198"/>
      <c r="KX279" s="198"/>
      <c r="KY279" s="198"/>
      <c r="KZ279" s="198"/>
    </row>
    <row r="280" spans="2:312" x14ac:dyDescent="0.3">
      <c r="B280" s="198"/>
      <c r="C280" s="198"/>
      <c r="D280" s="198"/>
      <c r="E280" s="198"/>
      <c r="F280" s="198"/>
      <c r="G280" s="198"/>
      <c r="H280" s="198"/>
      <c r="I280" s="198"/>
      <c r="J280" s="198"/>
      <c r="K280" s="198"/>
      <c r="L280" s="198"/>
      <c r="M280" s="198"/>
      <c r="N280" s="198"/>
      <c r="O280" s="198"/>
      <c r="P280" s="198"/>
      <c r="Q280" s="202"/>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c r="EO280" s="198"/>
      <c r="EP280" s="198"/>
      <c r="EQ280" s="198"/>
      <c r="ER280" s="198"/>
      <c r="ES280" s="198"/>
      <c r="ET280" s="198"/>
      <c r="EU280" s="198"/>
      <c r="EV280" s="198"/>
      <c r="EW280" s="198"/>
      <c r="EX280" s="198"/>
      <c r="EY280" s="198"/>
      <c r="EZ280" s="198"/>
      <c r="FA280" s="198"/>
      <c r="FB280" s="198"/>
      <c r="FC280" s="198"/>
      <c r="FD280" s="198"/>
      <c r="FE280" s="198"/>
      <c r="FF280" s="198"/>
      <c r="FG280" s="198"/>
      <c r="FH280" s="198"/>
      <c r="FI280" s="198"/>
      <c r="FJ280" s="198"/>
      <c r="FK280" s="198"/>
      <c r="FL280" s="198"/>
      <c r="FM280" s="198"/>
      <c r="FN280" s="198"/>
      <c r="FO280" s="198"/>
      <c r="FP280" s="198"/>
      <c r="FQ280" s="198"/>
      <c r="FR280" s="198"/>
      <c r="FS280" s="198"/>
      <c r="FT280" s="198"/>
      <c r="FU280" s="198"/>
      <c r="FV280" s="198"/>
      <c r="FW280" s="198"/>
      <c r="FX280" s="198"/>
      <c r="FY280" s="198"/>
      <c r="FZ280" s="198"/>
      <c r="GA280" s="198"/>
      <c r="GB280" s="198"/>
      <c r="GC280" s="198"/>
      <c r="GD280" s="198"/>
      <c r="GE280" s="198"/>
      <c r="GF280" s="198"/>
      <c r="GG280" s="198"/>
      <c r="GH280" s="198"/>
      <c r="GI280" s="198"/>
      <c r="GJ280" s="198"/>
      <c r="GK280" s="198"/>
      <c r="GL280" s="198"/>
      <c r="GM280" s="198"/>
      <c r="GN280" s="198"/>
      <c r="GO280" s="198"/>
      <c r="GP280" s="198"/>
      <c r="GQ280" s="198"/>
      <c r="GR280" s="198"/>
      <c r="GS280" s="198"/>
      <c r="GT280" s="198"/>
      <c r="GU280" s="198"/>
      <c r="GV280" s="198"/>
      <c r="GW280" s="198"/>
      <c r="GX280" s="198"/>
      <c r="GY280" s="198"/>
      <c r="GZ280" s="198"/>
      <c r="HA280" s="198"/>
      <c r="HB280" s="198"/>
      <c r="HC280" s="198"/>
      <c r="HD280" s="198"/>
      <c r="HE280" s="198"/>
      <c r="HF280" s="198"/>
      <c r="HG280" s="198"/>
      <c r="HH280" s="198"/>
      <c r="HI280" s="198"/>
      <c r="HJ280" s="198"/>
      <c r="HK280" s="198"/>
      <c r="HL280" s="198"/>
      <c r="HM280" s="198"/>
      <c r="HN280" s="198"/>
      <c r="HO280" s="198"/>
      <c r="HP280" s="198"/>
      <c r="HQ280" s="198"/>
      <c r="HR280" s="198"/>
      <c r="HS280" s="198"/>
      <c r="HT280" s="198"/>
      <c r="HU280" s="198"/>
      <c r="HV280" s="198"/>
      <c r="HW280" s="198"/>
      <c r="HX280" s="198"/>
      <c r="HY280" s="198"/>
      <c r="HZ280" s="198"/>
      <c r="IA280" s="198"/>
      <c r="IB280" s="198"/>
      <c r="IC280" s="198"/>
      <c r="ID280" s="198"/>
      <c r="IE280" s="198"/>
      <c r="IF280" s="198"/>
      <c r="IG280" s="198"/>
      <c r="IH280" s="198"/>
      <c r="II280" s="198"/>
      <c r="IJ280" s="198"/>
      <c r="IK280" s="198"/>
      <c r="IL280" s="198"/>
      <c r="IM280" s="198"/>
      <c r="IN280" s="198"/>
      <c r="IO280" s="198"/>
      <c r="IP280" s="198"/>
      <c r="IQ280" s="198"/>
      <c r="IR280" s="198"/>
      <c r="IS280" s="198"/>
      <c r="IT280" s="198"/>
      <c r="IU280" s="198"/>
      <c r="IV280" s="198"/>
      <c r="IW280" s="198"/>
      <c r="IX280" s="198"/>
      <c r="IY280" s="198"/>
      <c r="IZ280" s="198"/>
      <c r="JA280" s="198"/>
      <c r="JB280" s="198"/>
      <c r="JC280" s="198"/>
      <c r="JD280" s="198"/>
      <c r="JE280" s="198"/>
      <c r="JF280" s="198"/>
      <c r="JG280" s="198"/>
      <c r="JH280" s="198"/>
      <c r="JI280" s="198"/>
      <c r="JJ280" s="198"/>
      <c r="JK280" s="198"/>
      <c r="JL280" s="198"/>
      <c r="JM280" s="198"/>
      <c r="JN280" s="198"/>
      <c r="JO280" s="198"/>
      <c r="JP280" s="198"/>
      <c r="JQ280" s="198"/>
      <c r="JR280" s="198"/>
      <c r="JS280" s="198"/>
      <c r="JT280" s="198"/>
      <c r="JU280" s="198"/>
      <c r="JV280" s="198"/>
      <c r="JW280" s="198"/>
      <c r="JX280" s="198"/>
      <c r="JY280" s="198"/>
      <c r="JZ280" s="198"/>
      <c r="KA280" s="198"/>
      <c r="KB280" s="198"/>
      <c r="KC280" s="198"/>
      <c r="KD280" s="198"/>
      <c r="KE280" s="198"/>
      <c r="KF280" s="198"/>
      <c r="KG280" s="198"/>
      <c r="KH280" s="198"/>
      <c r="KI280" s="198"/>
      <c r="KJ280" s="198"/>
      <c r="KK280" s="198"/>
      <c r="KL280" s="198"/>
      <c r="KM280" s="198"/>
      <c r="KN280" s="198"/>
      <c r="KO280" s="198"/>
      <c r="KP280" s="198"/>
      <c r="KQ280" s="198"/>
      <c r="KR280" s="198"/>
      <c r="KS280" s="198"/>
      <c r="KT280" s="198"/>
      <c r="KU280" s="198"/>
      <c r="KV280" s="198"/>
      <c r="KW280" s="198"/>
      <c r="KX280" s="198"/>
      <c r="KY280" s="198"/>
      <c r="KZ280" s="198"/>
    </row>
    <row r="281" spans="2:312" x14ac:dyDescent="0.3">
      <c r="B281" s="198"/>
      <c r="C281" s="198"/>
      <c r="D281" s="198"/>
      <c r="E281" s="198"/>
      <c r="F281" s="198"/>
      <c r="G281" s="198"/>
      <c r="H281" s="198"/>
      <c r="I281" s="198"/>
      <c r="J281" s="198"/>
      <c r="K281" s="198"/>
      <c r="L281" s="198"/>
      <c r="M281" s="198"/>
      <c r="N281" s="198"/>
      <c r="O281" s="198"/>
      <c r="P281" s="198"/>
      <c r="Q281" s="202"/>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c r="BV281" s="198"/>
      <c r="BW281" s="198"/>
      <c r="BX281" s="198"/>
      <c r="BY281" s="198"/>
      <c r="BZ281" s="198"/>
      <c r="CA281" s="198"/>
      <c r="CB281" s="198"/>
      <c r="CC281" s="198"/>
      <c r="CD281" s="198"/>
      <c r="CE281" s="198"/>
      <c r="CF281" s="198"/>
      <c r="CG281" s="198"/>
      <c r="CH281" s="198"/>
      <c r="CI281" s="198"/>
      <c r="CJ281" s="198"/>
      <c r="CK281" s="198"/>
      <c r="CL281" s="198"/>
      <c r="CM281" s="198"/>
      <c r="CN281" s="198"/>
      <c r="CO281" s="198"/>
      <c r="CP281" s="198"/>
      <c r="CQ281" s="198"/>
      <c r="CR281" s="198"/>
      <c r="CS281" s="198"/>
      <c r="CT281" s="198"/>
      <c r="CU281" s="198"/>
      <c r="CV281" s="198"/>
      <c r="CW281" s="198"/>
      <c r="CX281" s="198"/>
      <c r="CY281" s="198"/>
      <c r="CZ281" s="198"/>
      <c r="DA281" s="198"/>
      <c r="DB281" s="198"/>
      <c r="DC281" s="198"/>
      <c r="DD281" s="198"/>
      <c r="DE281" s="198"/>
      <c r="DF281" s="198"/>
      <c r="DG281" s="198"/>
      <c r="DH281" s="198"/>
      <c r="DI281" s="198"/>
      <c r="DJ281" s="198"/>
      <c r="DK281" s="198"/>
      <c r="DL281" s="198"/>
      <c r="DM281" s="198"/>
      <c r="DN281" s="198"/>
      <c r="DO281" s="198"/>
      <c r="DP281" s="198"/>
      <c r="DQ281" s="198"/>
      <c r="DR281" s="198"/>
      <c r="DS281" s="198"/>
      <c r="DT281" s="198"/>
      <c r="DU281" s="198"/>
      <c r="DV281" s="198"/>
      <c r="DW281" s="198"/>
      <c r="DX281" s="198"/>
      <c r="DY281" s="198"/>
      <c r="DZ281" s="198"/>
      <c r="EA281" s="198"/>
      <c r="EB281" s="198"/>
      <c r="EC281" s="198"/>
      <c r="ED281" s="198"/>
      <c r="EE281" s="198"/>
      <c r="EF281" s="198"/>
      <c r="EG281" s="198"/>
      <c r="EH281" s="198"/>
      <c r="EI281" s="198"/>
      <c r="EJ281" s="198"/>
      <c r="EK281" s="198"/>
      <c r="EL281" s="198"/>
      <c r="EM281" s="198"/>
      <c r="EN281" s="198"/>
      <c r="EO281" s="198"/>
      <c r="EP281" s="198"/>
      <c r="EQ281" s="198"/>
      <c r="ER281" s="198"/>
      <c r="ES281" s="198"/>
      <c r="ET281" s="198"/>
      <c r="EU281" s="198"/>
      <c r="EV281" s="198"/>
      <c r="EW281" s="198"/>
      <c r="EX281" s="198"/>
      <c r="EY281" s="198"/>
      <c r="EZ281" s="198"/>
      <c r="FA281" s="198"/>
      <c r="FB281" s="198"/>
      <c r="FC281" s="198"/>
      <c r="FD281" s="198"/>
      <c r="FE281" s="198"/>
      <c r="FF281" s="198"/>
      <c r="FG281" s="198"/>
      <c r="FH281" s="198"/>
      <c r="FI281" s="198"/>
      <c r="FJ281" s="198"/>
      <c r="FK281" s="198"/>
      <c r="FL281" s="198"/>
      <c r="FM281" s="198"/>
      <c r="FN281" s="198"/>
      <c r="FO281" s="198"/>
      <c r="FP281" s="198"/>
      <c r="FQ281" s="198"/>
      <c r="FR281" s="198"/>
      <c r="FS281" s="198"/>
      <c r="FT281" s="198"/>
      <c r="FU281" s="198"/>
      <c r="FV281" s="198"/>
      <c r="FW281" s="198"/>
      <c r="FX281" s="198"/>
      <c r="FY281" s="198"/>
      <c r="FZ281" s="198"/>
      <c r="GA281" s="198"/>
      <c r="GB281" s="198"/>
      <c r="GC281" s="198"/>
      <c r="GD281" s="198"/>
      <c r="GE281" s="198"/>
      <c r="GF281" s="198"/>
      <c r="GG281" s="198"/>
      <c r="GH281" s="198"/>
      <c r="GI281" s="198"/>
      <c r="GJ281" s="198"/>
      <c r="GK281" s="198"/>
      <c r="GL281" s="198"/>
      <c r="GM281" s="198"/>
      <c r="GN281" s="198"/>
      <c r="GO281" s="198"/>
      <c r="GP281" s="198"/>
      <c r="GQ281" s="198"/>
      <c r="GR281" s="198"/>
      <c r="GS281" s="198"/>
      <c r="GT281" s="198"/>
      <c r="GU281" s="198"/>
      <c r="GV281" s="198"/>
      <c r="GW281" s="198"/>
      <c r="GX281" s="198"/>
      <c r="GY281" s="198"/>
      <c r="GZ281" s="198"/>
      <c r="HA281" s="198"/>
      <c r="HB281" s="198"/>
      <c r="HC281" s="198"/>
      <c r="HD281" s="198"/>
      <c r="HE281" s="198"/>
      <c r="HF281" s="198"/>
      <c r="HG281" s="198"/>
      <c r="HH281" s="198"/>
      <c r="HI281" s="198"/>
      <c r="HJ281" s="198"/>
      <c r="HK281" s="198"/>
      <c r="HL281" s="198"/>
      <c r="HM281" s="198"/>
      <c r="HN281" s="198"/>
      <c r="HO281" s="198"/>
      <c r="HP281" s="198"/>
      <c r="HQ281" s="198"/>
      <c r="HR281" s="198"/>
      <c r="HS281" s="198"/>
      <c r="HT281" s="198"/>
      <c r="HU281" s="198"/>
      <c r="HV281" s="198"/>
      <c r="HW281" s="198"/>
      <c r="HX281" s="198"/>
      <c r="HY281" s="198"/>
      <c r="HZ281" s="198"/>
      <c r="IA281" s="198"/>
      <c r="IB281" s="198"/>
      <c r="IC281" s="198"/>
      <c r="ID281" s="198"/>
      <c r="IE281" s="198"/>
      <c r="IF281" s="198"/>
      <c r="IG281" s="198"/>
      <c r="IH281" s="198"/>
      <c r="II281" s="198"/>
      <c r="IJ281" s="198"/>
      <c r="IK281" s="198"/>
      <c r="IL281" s="198"/>
      <c r="IM281" s="198"/>
      <c r="IN281" s="198"/>
      <c r="IO281" s="198"/>
      <c r="IP281" s="198"/>
      <c r="IQ281" s="198"/>
      <c r="IR281" s="198"/>
      <c r="IS281" s="198"/>
      <c r="IT281" s="198"/>
      <c r="IU281" s="198"/>
      <c r="IV281" s="198"/>
      <c r="IW281" s="198"/>
      <c r="IX281" s="198"/>
      <c r="IY281" s="198"/>
      <c r="IZ281" s="198"/>
      <c r="JA281" s="198"/>
      <c r="JB281" s="198"/>
      <c r="JC281" s="198"/>
      <c r="JD281" s="198"/>
      <c r="JE281" s="198"/>
      <c r="JF281" s="198"/>
      <c r="JG281" s="198"/>
      <c r="JH281" s="198"/>
      <c r="JI281" s="198"/>
      <c r="JJ281" s="198"/>
      <c r="JK281" s="198"/>
      <c r="JL281" s="198"/>
      <c r="JM281" s="198"/>
      <c r="JN281" s="198"/>
      <c r="JO281" s="198"/>
      <c r="JP281" s="198"/>
      <c r="JQ281" s="198"/>
      <c r="JR281" s="198"/>
      <c r="JS281" s="198"/>
      <c r="JT281" s="198"/>
      <c r="JU281" s="198"/>
      <c r="JV281" s="198"/>
      <c r="JW281" s="198"/>
      <c r="JX281" s="198"/>
      <c r="JY281" s="198"/>
      <c r="JZ281" s="198"/>
      <c r="KA281" s="198"/>
      <c r="KB281" s="198"/>
      <c r="KC281" s="198"/>
      <c r="KD281" s="198"/>
      <c r="KE281" s="198"/>
      <c r="KF281" s="198"/>
      <c r="KG281" s="198"/>
      <c r="KH281" s="198"/>
      <c r="KI281" s="198"/>
      <c r="KJ281" s="198"/>
      <c r="KK281" s="198"/>
      <c r="KL281" s="198"/>
      <c r="KM281" s="198"/>
      <c r="KN281" s="198"/>
      <c r="KO281" s="198"/>
      <c r="KP281" s="198"/>
      <c r="KQ281" s="198"/>
      <c r="KR281" s="198"/>
      <c r="KS281" s="198"/>
      <c r="KT281" s="198"/>
      <c r="KU281" s="198"/>
      <c r="KV281" s="198"/>
      <c r="KW281" s="198"/>
      <c r="KX281" s="198"/>
      <c r="KY281" s="198"/>
      <c r="KZ281" s="198"/>
    </row>
    <row r="282" spans="2:312" x14ac:dyDescent="0.3">
      <c r="B282" s="198"/>
      <c r="C282" s="198"/>
      <c r="D282" s="198"/>
      <c r="E282" s="198"/>
      <c r="F282" s="198"/>
      <c r="G282" s="198"/>
      <c r="H282" s="198"/>
      <c r="I282" s="198"/>
      <c r="J282" s="198"/>
      <c r="K282" s="198"/>
      <c r="L282" s="198"/>
      <c r="M282" s="198"/>
      <c r="N282" s="198"/>
      <c r="O282" s="198"/>
      <c r="P282" s="198"/>
      <c r="Q282" s="202"/>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198"/>
      <c r="BS282" s="198"/>
      <c r="BT282" s="198"/>
      <c r="BU282" s="198"/>
      <c r="BV282" s="198"/>
      <c r="BW282" s="198"/>
      <c r="BX282" s="198"/>
      <c r="BY282" s="198"/>
      <c r="BZ282" s="198"/>
      <c r="CA282" s="198"/>
      <c r="CB282" s="198"/>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c r="EO282" s="198"/>
      <c r="EP282" s="198"/>
      <c r="EQ282" s="198"/>
      <c r="ER282" s="198"/>
      <c r="ES282" s="198"/>
      <c r="ET282" s="198"/>
      <c r="EU282" s="198"/>
      <c r="EV282" s="198"/>
      <c r="EW282" s="198"/>
      <c r="EX282" s="198"/>
      <c r="EY282" s="198"/>
      <c r="EZ282" s="198"/>
      <c r="FA282" s="198"/>
      <c r="FB282" s="198"/>
      <c r="FC282" s="198"/>
      <c r="FD282" s="198"/>
      <c r="FE282" s="198"/>
      <c r="FF282" s="198"/>
      <c r="FG282" s="198"/>
      <c r="FH282" s="198"/>
      <c r="FI282" s="198"/>
      <c r="FJ282" s="198"/>
      <c r="FK282" s="198"/>
      <c r="FL282" s="198"/>
      <c r="FM282" s="198"/>
      <c r="FN282" s="198"/>
      <c r="FO282" s="198"/>
      <c r="FP282" s="198"/>
      <c r="FQ282" s="198"/>
      <c r="FR282" s="198"/>
      <c r="FS282" s="198"/>
      <c r="FT282" s="198"/>
      <c r="FU282" s="198"/>
      <c r="FV282" s="198"/>
      <c r="FW282" s="198"/>
      <c r="FX282" s="198"/>
      <c r="FY282" s="198"/>
      <c r="FZ282" s="198"/>
      <c r="GA282" s="198"/>
      <c r="GB282" s="198"/>
      <c r="GC282" s="198"/>
      <c r="GD282" s="198"/>
      <c r="GE282" s="198"/>
      <c r="GF282" s="198"/>
      <c r="GG282" s="198"/>
      <c r="GH282" s="198"/>
      <c r="GI282" s="198"/>
      <c r="GJ282" s="198"/>
      <c r="GK282" s="198"/>
      <c r="GL282" s="198"/>
      <c r="GM282" s="198"/>
      <c r="GN282" s="198"/>
      <c r="GO282" s="198"/>
      <c r="GP282" s="198"/>
      <c r="GQ282" s="198"/>
      <c r="GR282" s="198"/>
      <c r="GS282" s="198"/>
      <c r="GT282" s="198"/>
      <c r="GU282" s="198"/>
      <c r="GV282" s="198"/>
      <c r="GW282" s="198"/>
      <c r="GX282" s="198"/>
      <c r="GY282" s="198"/>
      <c r="GZ282" s="198"/>
      <c r="HA282" s="198"/>
      <c r="HB282" s="198"/>
      <c r="HC282" s="198"/>
      <c r="HD282" s="198"/>
      <c r="HE282" s="198"/>
      <c r="HF282" s="198"/>
      <c r="HG282" s="198"/>
      <c r="HH282" s="198"/>
      <c r="HI282" s="198"/>
      <c r="HJ282" s="198"/>
      <c r="HK282" s="198"/>
      <c r="HL282" s="198"/>
      <c r="HM282" s="198"/>
      <c r="HN282" s="198"/>
      <c r="HO282" s="198"/>
      <c r="HP282" s="198"/>
      <c r="HQ282" s="198"/>
      <c r="HR282" s="198"/>
      <c r="HS282" s="198"/>
      <c r="HT282" s="198"/>
      <c r="HU282" s="198"/>
      <c r="HV282" s="198"/>
      <c r="HW282" s="198"/>
      <c r="HX282" s="198"/>
      <c r="HY282" s="198"/>
      <c r="HZ282" s="198"/>
      <c r="IA282" s="198"/>
      <c r="IB282" s="198"/>
      <c r="IC282" s="198"/>
      <c r="ID282" s="198"/>
      <c r="IE282" s="198"/>
      <c r="IF282" s="198"/>
      <c r="IG282" s="198"/>
      <c r="IH282" s="198"/>
      <c r="II282" s="198"/>
      <c r="IJ282" s="198"/>
      <c r="IK282" s="198"/>
      <c r="IL282" s="198"/>
      <c r="IM282" s="198"/>
      <c r="IN282" s="198"/>
      <c r="IO282" s="198"/>
      <c r="IP282" s="198"/>
      <c r="IQ282" s="198"/>
      <c r="IR282" s="198"/>
      <c r="IS282" s="198"/>
      <c r="IT282" s="198"/>
      <c r="IU282" s="198"/>
      <c r="IV282" s="198"/>
      <c r="IW282" s="198"/>
      <c r="IX282" s="198"/>
      <c r="IY282" s="198"/>
      <c r="IZ282" s="198"/>
      <c r="JA282" s="198"/>
      <c r="JB282" s="198"/>
      <c r="JC282" s="198"/>
      <c r="JD282" s="198"/>
      <c r="JE282" s="198"/>
      <c r="JF282" s="198"/>
      <c r="JG282" s="198"/>
      <c r="JH282" s="198"/>
      <c r="JI282" s="198"/>
      <c r="JJ282" s="198"/>
      <c r="JK282" s="198"/>
      <c r="JL282" s="198"/>
      <c r="JM282" s="198"/>
      <c r="JN282" s="198"/>
      <c r="JO282" s="198"/>
      <c r="JP282" s="198"/>
      <c r="JQ282" s="198"/>
      <c r="JR282" s="198"/>
      <c r="JS282" s="198"/>
      <c r="JT282" s="198"/>
      <c r="JU282" s="198"/>
      <c r="JV282" s="198"/>
      <c r="JW282" s="198"/>
      <c r="JX282" s="198"/>
      <c r="JY282" s="198"/>
      <c r="JZ282" s="198"/>
      <c r="KA282" s="198"/>
      <c r="KB282" s="198"/>
      <c r="KC282" s="198"/>
      <c r="KD282" s="198"/>
      <c r="KE282" s="198"/>
      <c r="KF282" s="198"/>
      <c r="KG282" s="198"/>
      <c r="KH282" s="198"/>
      <c r="KI282" s="198"/>
      <c r="KJ282" s="198"/>
      <c r="KK282" s="198"/>
      <c r="KL282" s="198"/>
      <c r="KM282" s="198"/>
      <c r="KN282" s="198"/>
      <c r="KO282" s="198"/>
      <c r="KP282" s="198"/>
      <c r="KQ282" s="198"/>
      <c r="KR282" s="198"/>
      <c r="KS282" s="198"/>
      <c r="KT282" s="198"/>
      <c r="KU282" s="198"/>
      <c r="KV282" s="198"/>
      <c r="KW282" s="198"/>
      <c r="KX282" s="198"/>
      <c r="KY282" s="198"/>
      <c r="KZ282" s="198"/>
    </row>
    <row r="283" spans="2:312" x14ac:dyDescent="0.3">
      <c r="B283" s="198"/>
      <c r="C283" s="198"/>
      <c r="D283" s="198"/>
      <c r="E283" s="198"/>
      <c r="F283" s="198"/>
      <c r="G283" s="198"/>
      <c r="H283" s="198"/>
      <c r="I283" s="198"/>
      <c r="J283" s="198"/>
      <c r="K283" s="198"/>
      <c r="L283" s="198"/>
      <c r="M283" s="198"/>
      <c r="N283" s="198"/>
      <c r="O283" s="198"/>
      <c r="P283" s="198"/>
      <c r="Q283" s="202"/>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c r="EO283" s="198"/>
      <c r="EP283" s="198"/>
      <c r="EQ283" s="198"/>
      <c r="ER283" s="198"/>
      <c r="ES283" s="198"/>
      <c r="ET283" s="198"/>
      <c r="EU283" s="198"/>
      <c r="EV283" s="198"/>
      <c r="EW283" s="198"/>
      <c r="EX283" s="198"/>
      <c r="EY283" s="198"/>
      <c r="EZ283" s="198"/>
      <c r="FA283" s="198"/>
      <c r="FB283" s="198"/>
      <c r="FC283" s="198"/>
      <c r="FD283" s="198"/>
      <c r="FE283" s="198"/>
      <c r="FF283" s="198"/>
      <c r="FG283" s="198"/>
      <c r="FH283" s="198"/>
      <c r="FI283" s="198"/>
      <c r="FJ283" s="198"/>
      <c r="FK283" s="198"/>
      <c r="FL283" s="198"/>
      <c r="FM283" s="198"/>
      <c r="FN283" s="198"/>
      <c r="FO283" s="198"/>
      <c r="FP283" s="198"/>
      <c r="FQ283" s="198"/>
      <c r="FR283" s="198"/>
      <c r="FS283" s="198"/>
      <c r="FT283" s="198"/>
      <c r="FU283" s="198"/>
      <c r="FV283" s="198"/>
      <c r="FW283" s="198"/>
      <c r="FX283" s="198"/>
      <c r="FY283" s="198"/>
      <c r="FZ283" s="198"/>
      <c r="GA283" s="198"/>
      <c r="GB283" s="198"/>
      <c r="GC283" s="198"/>
      <c r="GD283" s="198"/>
      <c r="GE283" s="198"/>
      <c r="GF283" s="198"/>
      <c r="GG283" s="198"/>
      <c r="GH283" s="198"/>
      <c r="GI283" s="198"/>
      <c r="GJ283" s="198"/>
      <c r="GK283" s="198"/>
      <c r="GL283" s="198"/>
      <c r="GM283" s="198"/>
      <c r="GN283" s="198"/>
      <c r="GO283" s="198"/>
      <c r="GP283" s="198"/>
      <c r="GQ283" s="198"/>
      <c r="GR283" s="198"/>
      <c r="GS283" s="198"/>
      <c r="GT283" s="198"/>
      <c r="GU283" s="198"/>
      <c r="GV283" s="198"/>
      <c r="GW283" s="198"/>
      <c r="GX283" s="198"/>
      <c r="GY283" s="198"/>
      <c r="GZ283" s="198"/>
      <c r="HA283" s="198"/>
      <c r="HB283" s="198"/>
      <c r="HC283" s="198"/>
      <c r="HD283" s="198"/>
      <c r="HE283" s="198"/>
      <c r="HF283" s="198"/>
      <c r="HG283" s="198"/>
      <c r="HH283" s="198"/>
      <c r="HI283" s="198"/>
      <c r="HJ283" s="198"/>
      <c r="HK283" s="198"/>
      <c r="HL283" s="198"/>
      <c r="HM283" s="198"/>
      <c r="HN283" s="198"/>
      <c r="HO283" s="198"/>
      <c r="HP283" s="198"/>
      <c r="HQ283" s="198"/>
      <c r="HR283" s="198"/>
      <c r="HS283" s="198"/>
      <c r="HT283" s="198"/>
      <c r="HU283" s="198"/>
      <c r="HV283" s="198"/>
      <c r="HW283" s="198"/>
      <c r="HX283" s="198"/>
      <c r="HY283" s="198"/>
      <c r="HZ283" s="198"/>
      <c r="IA283" s="198"/>
      <c r="IB283" s="198"/>
      <c r="IC283" s="198"/>
      <c r="ID283" s="198"/>
      <c r="IE283" s="198"/>
      <c r="IF283" s="198"/>
      <c r="IG283" s="198"/>
      <c r="IH283" s="198"/>
      <c r="II283" s="198"/>
      <c r="IJ283" s="198"/>
      <c r="IK283" s="198"/>
      <c r="IL283" s="198"/>
      <c r="IM283" s="198"/>
      <c r="IN283" s="198"/>
      <c r="IO283" s="198"/>
      <c r="IP283" s="198"/>
      <c r="IQ283" s="198"/>
      <c r="IR283" s="198"/>
      <c r="IS283" s="198"/>
      <c r="IT283" s="198"/>
      <c r="IU283" s="198"/>
      <c r="IV283" s="198"/>
      <c r="IW283" s="198"/>
      <c r="IX283" s="198"/>
      <c r="IY283" s="198"/>
      <c r="IZ283" s="198"/>
      <c r="JA283" s="198"/>
      <c r="JB283" s="198"/>
      <c r="JC283" s="198"/>
      <c r="JD283" s="198"/>
      <c r="JE283" s="198"/>
      <c r="JF283" s="198"/>
      <c r="JG283" s="198"/>
      <c r="JH283" s="198"/>
      <c r="JI283" s="198"/>
      <c r="JJ283" s="198"/>
      <c r="JK283" s="198"/>
      <c r="JL283" s="198"/>
      <c r="JM283" s="198"/>
      <c r="JN283" s="198"/>
      <c r="JO283" s="198"/>
      <c r="JP283" s="198"/>
      <c r="JQ283" s="198"/>
      <c r="JR283" s="198"/>
      <c r="JS283" s="198"/>
      <c r="JT283" s="198"/>
      <c r="JU283" s="198"/>
      <c r="JV283" s="198"/>
      <c r="JW283" s="198"/>
      <c r="JX283" s="198"/>
      <c r="JY283" s="198"/>
      <c r="JZ283" s="198"/>
      <c r="KA283" s="198"/>
      <c r="KB283" s="198"/>
      <c r="KC283" s="198"/>
      <c r="KD283" s="198"/>
      <c r="KE283" s="198"/>
      <c r="KF283" s="198"/>
      <c r="KG283" s="198"/>
      <c r="KH283" s="198"/>
      <c r="KI283" s="198"/>
      <c r="KJ283" s="198"/>
      <c r="KK283" s="198"/>
      <c r="KL283" s="198"/>
      <c r="KM283" s="198"/>
      <c r="KN283" s="198"/>
      <c r="KO283" s="198"/>
      <c r="KP283" s="198"/>
      <c r="KQ283" s="198"/>
      <c r="KR283" s="198"/>
      <c r="KS283" s="198"/>
      <c r="KT283" s="198"/>
      <c r="KU283" s="198"/>
      <c r="KV283" s="198"/>
      <c r="KW283" s="198"/>
      <c r="KX283" s="198"/>
      <c r="KY283" s="198"/>
      <c r="KZ283" s="198"/>
    </row>
    <row r="284" spans="2:312" x14ac:dyDescent="0.3">
      <c r="B284" s="198"/>
      <c r="C284" s="198"/>
      <c r="D284" s="198"/>
      <c r="E284" s="198"/>
      <c r="F284" s="198"/>
      <c r="G284" s="198"/>
      <c r="H284" s="198"/>
      <c r="I284" s="198"/>
      <c r="J284" s="198"/>
      <c r="K284" s="198"/>
      <c r="L284" s="198"/>
      <c r="M284" s="198"/>
      <c r="N284" s="198"/>
      <c r="O284" s="198"/>
      <c r="P284" s="198"/>
      <c r="Q284" s="202"/>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c r="BV284" s="198"/>
      <c r="BW284" s="198"/>
      <c r="BX284" s="198"/>
      <c r="BY284" s="198"/>
      <c r="BZ284" s="198"/>
      <c r="CA284" s="198"/>
      <c r="CB284" s="198"/>
      <c r="CC284" s="198"/>
      <c r="CD284" s="198"/>
      <c r="CE284" s="198"/>
      <c r="CF284" s="198"/>
      <c r="CG284" s="198"/>
      <c r="CH284" s="198"/>
      <c r="CI284" s="198"/>
      <c r="CJ284" s="198"/>
      <c r="CK284" s="198"/>
      <c r="CL284" s="198"/>
      <c r="CM284" s="198"/>
      <c r="CN284" s="198"/>
      <c r="CO284" s="198"/>
      <c r="CP284" s="198"/>
      <c r="CQ284" s="198"/>
      <c r="CR284" s="198"/>
      <c r="CS284" s="198"/>
      <c r="CT284" s="198"/>
      <c r="CU284" s="198"/>
      <c r="CV284" s="198"/>
      <c r="CW284" s="198"/>
      <c r="CX284" s="198"/>
      <c r="CY284" s="198"/>
      <c r="CZ284" s="198"/>
      <c r="DA284" s="198"/>
      <c r="DB284" s="198"/>
      <c r="DC284" s="198"/>
      <c r="DD284" s="198"/>
      <c r="DE284" s="198"/>
      <c r="DF284" s="198"/>
      <c r="DG284" s="198"/>
      <c r="DH284" s="198"/>
      <c r="DI284" s="198"/>
      <c r="DJ284" s="198"/>
      <c r="DK284" s="198"/>
      <c r="DL284" s="198"/>
      <c r="DM284" s="198"/>
      <c r="DN284" s="198"/>
      <c r="DO284" s="198"/>
      <c r="DP284" s="198"/>
      <c r="DQ284" s="198"/>
      <c r="DR284" s="198"/>
      <c r="DS284" s="198"/>
      <c r="DT284" s="198"/>
      <c r="DU284" s="198"/>
      <c r="DV284" s="198"/>
      <c r="DW284" s="198"/>
      <c r="DX284" s="198"/>
      <c r="DY284" s="198"/>
      <c r="DZ284" s="198"/>
      <c r="EA284" s="198"/>
      <c r="EB284" s="198"/>
      <c r="EC284" s="198"/>
      <c r="ED284" s="198"/>
      <c r="EE284" s="198"/>
      <c r="EF284" s="198"/>
      <c r="EG284" s="198"/>
      <c r="EH284" s="198"/>
      <c r="EI284" s="198"/>
      <c r="EJ284" s="198"/>
      <c r="EK284" s="198"/>
      <c r="EL284" s="198"/>
      <c r="EM284" s="198"/>
      <c r="EN284" s="198"/>
      <c r="EO284" s="198"/>
      <c r="EP284" s="198"/>
      <c r="EQ284" s="198"/>
      <c r="ER284" s="198"/>
      <c r="ES284" s="198"/>
      <c r="ET284" s="198"/>
      <c r="EU284" s="198"/>
      <c r="EV284" s="198"/>
      <c r="EW284" s="198"/>
      <c r="EX284" s="198"/>
      <c r="EY284" s="198"/>
      <c r="EZ284" s="198"/>
      <c r="FA284" s="198"/>
      <c r="FB284" s="198"/>
      <c r="FC284" s="198"/>
      <c r="FD284" s="198"/>
      <c r="FE284" s="198"/>
      <c r="FF284" s="198"/>
      <c r="FG284" s="198"/>
      <c r="FH284" s="198"/>
      <c r="FI284" s="198"/>
      <c r="FJ284" s="198"/>
      <c r="FK284" s="198"/>
      <c r="FL284" s="198"/>
      <c r="FM284" s="198"/>
      <c r="FN284" s="198"/>
      <c r="FO284" s="198"/>
      <c r="FP284" s="198"/>
      <c r="FQ284" s="198"/>
      <c r="FR284" s="198"/>
      <c r="FS284" s="198"/>
      <c r="FT284" s="198"/>
      <c r="FU284" s="198"/>
      <c r="FV284" s="198"/>
      <c r="FW284" s="198"/>
      <c r="FX284" s="198"/>
      <c r="FY284" s="198"/>
      <c r="FZ284" s="198"/>
      <c r="GA284" s="198"/>
      <c r="GB284" s="198"/>
      <c r="GC284" s="198"/>
      <c r="GD284" s="198"/>
      <c r="GE284" s="198"/>
      <c r="GF284" s="198"/>
      <c r="GG284" s="198"/>
      <c r="GH284" s="198"/>
      <c r="GI284" s="198"/>
      <c r="GJ284" s="198"/>
      <c r="GK284" s="198"/>
      <c r="GL284" s="198"/>
      <c r="GM284" s="198"/>
      <c r="GN284" s="198"/>
      <c r="GO284" s="198"/>
      <c r="GP284" s="198"/>
      <c r="GQ284" s="198"/>
      <c r="GR284" s="198"/>
      <c r="GS284" s="198"/>
      <c r="GT284" s="198"/>
      <c r="GU284" s="198"/>
      <c r="GV284" s="198"/>
      <c r="GW284" s="198"/>
      <c r="GX284" s="198"/>
      <c r="GY284" s="198"/>
      <c r="GZ284" s="198"/>
      <c r="HA284" s="198"/>
      <c r="HB284" s="198"/>
      <c r="HC284" s="198"/>
      <c r="HD284" s="198"/>
      <c r="HE284" s="198"/>
      <c r="HF284" s="198"/>
      <c r="HG284" s="198"/>
      <c r="HH284" s="198"/>
      <c r="HI284" s="198"/>
      <c r="HJ284" s="198"/>
      <c r="HK284" s="198"/>
      <c r="HL284" s="198"/>
      <c r="HM284" s="198"/>
      <c r="HN284" s="198"/>
      <c r="HO284" s="198"/>
      <c r="HP284" s="198"/>
      <c r="HQ284" s="198"/>
      <c r="HR284" s="198"/>
      <c r="HS284" s="198"/>
      <c r="HT284" s="198"/>
      <c r="HU284" s="198"/>
      <c r="HV284" s="198"/>
      <c r="HW284" s="198"/>
      <c r="HX284" s="198"/>
      <c r="HY284" s="198"/>
      <c r="HZ284" s="198"/>
      <c r="IA284" s="198"/>
      <c r="IB284" s="198"/>
      <c r="IC284" s="198"/>
      <c r="ID284" s="198"/>
      <c r="IE284" s="198"/>
      <c r="IF284" s="198"/>
      <c r="IG284" s="198"/>
      <c r="IH284" s="198"/>
      <c r="II284" s="198"/>
      <c r="IJ284" s="198"/>
      <c r="IK284" s="198"/>
      <c r="IL284" s="198"/>
      <c r="IM284" s="198"/>
      <c r="IN284" s="198"/>
      <c r="IO284" s="198"/>
      <c r="IP284" s="198"/>
      <c r="IQ284" s="198"/>
      <c r="IR284" s="198"/>
      <c r="IS284" s="198"/>
      <c r="IT284" s="198"/>
      <c r="IU284" s="198"/>
      <c r="IV284" s="198"/>
      <c r="IW284" s="198"/>
      <c r="IX284" s="198"/>
      <c r="IY284" s="198"/>
      <c r="IZ284" s="198"/>
      <c r="JA284" s="198"/>
      <c r="JB284" s="198"/>
      <c r="JC284" s="198"/>
      <c r="JD284" s="198"/>
      <c r="JE284" s="198"/>
      <c r="JF284" s="198"/>
      <c r="JG284" s="198"/>
      <c r="JH284" s="198"/>
      <c r="JI284" s="198"/>
      <c r="JJ284" s="198"/>
      <c r="JK284" s="198"/>
      <c r="JL284" s="198"/>
      <c r="JM284" s="198"/>
      <c r="JN284" s="198"/>
      <c r="JO284" s="198"/>
      <c r="JP284" s="198"/>
      <c r="JQ284" s="198"/>
      <c r="JR284" s="198"/>
      <c r="JS284" s="198"/>
      <c r="JT284" s="198"/>
      <c r="JU284" s="198"/>
      <c r="JV284" s="198"/>
      <c r="JW284" s="198"/>
      <c r="JX284" s="198"/>
      <c r="JY284" s="198"/>
      <c r="JZ284" s="198"/>
      <c r="KA284" s="198"/>
      <c r="KB284" s="198"/>
      <c r="KC284" s="198"/>
      <c r="KD284" s="198"/>
      <c r="KE284" s="198"/>
      <c r="KF284" s="198"/>
      <c r="KG284" s="198"/>
      <c r="KH284" s="198"/>
      <c r="KI284" s="198"/>
      <c r="KJ284" s="198"/>
      <c r="KK284" s="198"/>
      <c r="KL284" s="198"/>
      <c r="KM284" s="198"/>
      <c r="KN284" s="198"/>
      <c r="KO284" s="198"/>
      <c r="KP284" s="198"/>
      <c r="KQ284" s="198"/>
      <c r="KR284" s="198"/>
      <c r="KS284" s="198"/>
      <c r="KT284" s="198"/>
      <c r="KU284" s="198"/>
      <c r="KV284" s="198"/>
      <c r="KW284" s="198"/>
      <c r="KX284" s="198"/>
      <c r="KY284" s="198"/>
      <c r="KZ284" s="198"/>
    </row>
    <row r="285" spans="2:312" x14ac:dyDescent="0.3">
      <c r="B285" s="198"/>
      <c r="C285" s="198"/>
      <c r="D285" s="198"/>
      <c r="E285" s="198"/>
      <c r="F285" s="198"/>
      <c r="G285" s="198"/>
      <c r="H285" s="198"/>
      <c r="I285" s="198"/>
      <c r="J285" s="198"/>
      <c r="K285" s="198"/>
      <c r="L285" s="198"/>
      <c r="M285" s="198"/>
      <c r="N285" s="198"/>
      <c r="O285" s="198"/>
      <c r="P285" s="198"/>
      <c r="Q285" s="202"/>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198"/>
      <c r="DB285" s="198"/>
      <c r="DC285" s="198"/>
      <c r="DD285" s="198"/>
      <c r="DE285" s="198"/>
      <c r="DF285" s="198"/>
      <c r="DG285" s="198"/>
      <c r="DH285" s="198"/>
      <c r="DI285" s="198"/>
      <c r="DJ285" s="198"/>
      <c r="DK285" s="198"/>
      <c r="DL285" s="198"/>
      <c r="DM285" s="198"/>
      <c r="DN285" s="198"/>
      <c r="DO285" s="198"/>
      <c r="DP285" s="198"/>
      <c r="DQ285" s="198"/>
      <c r="DR285" s="198"/>
      <c r="DS285" s="198"/>
      <c r="DT285" s="198"/>
      <c r="DU285" s="198"/>
      <c r="DV285" s="198"/>
      <c r="DW285" s="198"/>
      <c r="DX285" s="198"/>
      <c r="DY285" s="198"/>
      <c r="DZ285" s="198"/>
      <c r="EA285" s="198"/>
      <c r="EB285" s="198"/>
      <c r="EC285" s="198"/>
      <c r="ED285" s="198"/>
      <c r="EE285" s="198"/>
      <c r="EF285" s="198"/>
      <c r="EG285" s="198"/>
      <c r="EH285" s="198"/>
      <c r="EI285" s="198"/>
      <c r="EJ285" s="198"/>
      <c r="EK285" s="198"/>
      <c r="EL285" s="198"/>
      <c r="EM285" s="198"/>
      <c r="EN285" s="198"/>
      <c r="EO285" s="198"/>
      <c r="EP285" s="198"/>
      <c r="EQ285" s="198"/>
      <c r="ER285" s="198"/>
      <c r="ES285" s="198"/>
      <c r="ET285" s="198"/>
      <c r="EU285" s="198"/>
      <c r="EV285" s="198"/>
      <c r="EW285" s="198"/>
      <c r="EX285" s="198"/>
      <c r="EY285" s="198"/>
      <c r="EZ285" s="198"/>
      <c r="FA285" s="198"/>
      <c r="FB285" s="198"/>
      <c r="FC285" s="198"/>
      <c r="FD285" s="198"/>
      <c r="FE285" s="198"/>
      <c r="FF285" s="198"/>
      <c r="FG285" s="198"/>
      <c r="FH285" s="198"/>
      <c r="FI285" s="198"/>
      <c r="FJ285" s="198"/>
      <c r="FK285" s="198"/>
      <c r="FL285" s="198"/>
      <c r="FM285" s="198"/>
      <c r="FN285" s="198"/>
      <c r="FO285" s="198"/>
      <c r="FP285" s="198"/>
      <c r="FQ285" s="198"/>
      <c r="FR285" s="198"/>
      <c r="FS285" s="198"/>
      <c r="FT285" s="198"/>
      <c r="FU285" s="198"/>
      <c r="FV285" s="198"/>
      <c r="FW285" s="198"/>
      <c r="FX285" s="198"/>
      <c r="FY285" s="198"/>
      <c r="FZ285" s="198"/>
      <c r="GA285" s="198"/>
      <c r="GB285" s="198"/>
      <c r="GC285" s="198"/>
      <c r="GD285" s="198"/>
      <c r="GE285" s="198"/>
      <c r="GF285" s="198"/>
      <c r="GG285" s="198"/>
      <c r="GH285" s="198"/>
      <c r="GI285" s="198"/>
      <c r="GJ285" s="198"/>
      <c r="GK285" s="198"/>
      <c r="GL285" s="198"/>
      <c r="GM285" s="198"/>
      <c r="GN285" s="198"/>
      <c r="GO285" s="198"/>
      <c r="GP285" s="198"/>
      <c r="GQ285" s="198"/>
      <c r="GR285" s="198"/>
      <c r="GS285" s="198"/>
      <c r="GT285" s="198"/>
      <c r="GU285" s="198"/>
      <c r="GV285" s="198"/>
      <c r="GW285" s="198"/>
      <c r="GX285" s="198"/>
      <c r="GY285" s="198"/>
      <c r="GZ285" s="198"/>
      <c r="HA285" s="198"/>
      <c r="HB285" s="198"/>
      <c r="HC285" s="198"/>
      <c r="HD285" s="198"/>
      <c r="HE285" s="198"/>
      <c r="HF285" s="198"/>
      <c r="HG285" s="198"/>
      <c r="HH285" s="198"/>
      <c r="HI285" s="198"/>
      <c r="HJ285" s="198"/>
      <c r="HK285" s="198"/>
      <c r="HL285" s="198"/>
      <c r="HM285" s="198"/>
      <c r="HN285" s="198"/>
      <c r="HO285" s="198"/>
      <c r="HP285" s="198"/>
      <c r="HQ285" s="198"/>
      <c r="HR285" s="198"/>
      <c r="HS285" s="198"/>
      <c r="HT285" s="198"/>
      <c r="HU285" s="198"/>
      <c r="HV285" s="198"/>
      <c r="HW285" s="198"/>
      <c r="HX285" s="198"/>
      <c r="HY285" s="198"/>
      <c r="HZ285" s="198"/>
      <c r="IA285" s="198"/>
      <c r="IB285" s="198"/>
      <c r="IC285" s="198"/>
      <c r="ID285" s="198"/>
      <c r="IE285" s="198"/>
      <c r="IF285" s="198"/>
      <c r="IG285" s="198"/>
      <c r="IH285" s="198"/>
      <c r="II285" s="198"/>
      <c r="IJ285" s="198"/>
      <c r="IK285" s="198"/>
      <c r="IL285" s="198"/>
      <c r="IM285" s="198"/>
      <c r="IN285" s="198"/>
      <c r="IO285" s="198"/>
      <c r="IP285" s="198"/>
      <c r="IQ285" s="198"/>
      <c r="IR285" s="198"/>
      <c r="IS285" s="198"/>
      <c r="IT285" s="198"/>
      <c r="IU285" s="198"/>
      <c r="IV285" s="198"/>
      <c r="IW285" s="198"/>
      <c r="IX285" s="198"/>
      <c r="IY285" s="198"/>
      <c r="IZ285" s="198"/>
      <c r="JA285" s="198"/>
      <c r="JB285" s="198"/>
      <c r="JC285" s="198"/>
      <c r="JD285" s="198"/>
      <c r="JE285" s="198"/>
      <c r="JF285" s="198"/>
      <c r="JG285" s="198"/>
      <c r="JH285" s="198"/>
      <c r="JI285" s="198"/>
      <c r="JJ285" s="198"/>
      <c r="JK285" s="198"/>
      <c r="JL285" s="198"/>
      <c r="JM285" s="198"/>
      <c r="JN285" s="198"/>
      <c r="JO285" s="198"/>
      <c r="JP285" s="198"/>
      <c r="JQ285" s="198"/>
      <c r="JR285" s="198"/>
      <c r="JS285" s="198"/>
      <c r="JT285" s="198"/>
      <c r="JU285" s="198"/>
      <c r="JV285" s="198"/>
      <c r="JW285" s="198"/>
      <c r="JX285" s="198"/>
      <c r="JY285" s="198"/>
      <c r="JZ285" s="198"/>
      <c r="KA285" s="198"/>
      <c r="KB285" s="198"/>
      <c r="KC285" s="198"/>
      <c r="KD285" s="198"/>
      <c r="KE285" s="198"/>
      <c r="KF285" s="198"/>
      <c r="KG285" s="198"/>
      <c r="KH285" s="198"/>
      <c r="KI285" s="198"/>
      <c r="KJ285" s="198"/>
      <c r="KK285" s="198"/>
      <c r="KL285" s="198"/>
      <c r="KM285" s="198"/>
      <c r="KN285" s="198"/>
      <c r="KO285" s="198"/>
      <c r="KP285" s="198"/>
      <c r="KQ285" s="198"/>
      <c r="KR285" s="198"/>
      <c r="KS285" s="198"/>
      <c r="KT285" s="198"/>
      <c r="KU285" s="198"/>
      <c r="KV285" s="198"/>
      <c r="KW285" s="198"/>
      <c r="KX285" s="198"/>
      <c r="KY285" s="198"/>
      <c r="KZ285" s="198"/>
    </row>
    <row r="286" spans="2:312" x14ac:dyDescent="0.3">
      <c r="B286" s="198"/>
      <c r="C286" s="198"/>
      <c r="D286" s="198"/>
      <c r="E286" s="198"/>
      <c r="F286" s="198"/>
      <c r="G286" s="198"/>
      <c r="H286" s="198"/>
      <c r="I286" s="198"/>
      <c r="J286" s="198"/>
      <c r="K286" s="198"/>
      <c r="L286" s="198"/>
      <c r="M286" s="198"/>
      <c r="N286" s="198"/>
      <c r="O286" s="198"/>
      <c r="P286" s="198"/>
      <c r="Q286" s="202"/>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c r="CW286" s="198"/>
      <c r="CX286" s="198"/>
      <c r="CY286" s="198"/>
      <c r="CZ286" s="198"/>
      <c r="DA286" s="198"/>
      <c r="DB286" s="198"/>
      <c r="DC286" s="198"/>
      <c r="DD286" s="198"/>
      <c r="DE286" s="198"/>
      <c r="DF286" s="198"/>
      <c r="DG286" s="198"/>
      <c r="DH286" s="198"/>
      <c r="DI286" s="198"/>
      <c r="DJ286" s="198"/>
      <c r="DK286" s="198"/>
      <c r="DL286" s="198"/>
      <c r="DM286" s="198"/>
      <c r="DN286" s="198"/>
      <c r="DO286" s="198"/>
      <c r="DP286" s="198"/>
      <c r="DQ286" s="198"/>
      <c r="DR286" s="198"/>
      <c r="DS286" s="198"/>
      <c r="DT286" s="198"/>
      <c r="DU286" s="198"/>
      <c r="DV286" s="198"/>
      <c r="DW286" s="198"/>
      <c r="DX286" s="198"/>
      <c r="DY286" s="198"/>
      <c r="DZ286" s="198"/>
      <c r="EA286" s="198"/>
      <c r="EB286" s="198"/>
      <c r="EC286" s="198"/>
      <c r="ED286" s="198"/>
      <c r="EE286" s="198"/>
      <c r="EF286" s="198"/>
      <c r="EG286" s="198"/>
      <c r="EH286" s="198"/>
      <c r="EI286" s="198"/>
      <c r="EJ286" s="198"/>
      <c r="EK286" s="198"/>
      <c r="EL286" s="198"/>
      <c r="EM286" s="198"/>
      <c r="EN286" s="198"/>
      <c r="EO286" s="198"/>
      <c r="EP286" s="198"/>
      <c r="EQ286" s="198"/>
      <c r="ER286" s="198"/>
      <c r="ES286" s="198"/>
      <c r="ET286" s="198"/>
      <c r="EU286" s="198"/>
      <c r="EV286" s="198"/>
      <c r="EW286" s="198"/>
      <c r="EX286" s="198"/>
      <c r="EY286" s="198"/>
      <c r="EZ286" s="198"/>
      <c r="FA286" s="198"/>
      <c r="FB286" s="198"/>
      <c r="FC286" s="198"/>
      <c r="FD286" s="198"/>
      <c r="FE286" s="198"/>
      <c r="FF286" s="198"/>
      <c r="FG286" s="198"/>
      <c r="FH286" s="198"/>
      <c r="FI286" s="198"/>
      <c r="FJ286" s="198"/>
      <c r="FK286" s="198"/>
      <c r="FL286" s="198"/>
      <c r="FM286" s="198"/>
      <c r="FN286" s="198"/>
      <c r="FO286" s="198"/>
      <c r="FP286" s="198"/>
      <c r="FQ286" s="198"/>
      <c r="FR286" s="198"/>
      <c r="FS286" s="198"/>
      <c r="FT286" s="198"/>
      <c r="FU286" s="198"/>
      <c r="FV286" s="198"/>
      <c r="FW286" s="198"/>
      <c r="FX286" s="198"/>
      <c r="FY286" s="198"/>
      <c r="FZ286" s="198"/>
      <c r="GA286" s="198"/>
      <c r="GB286" s="198"/>
      <c r="GC286" s="198"/>
      <c r="GD286" s="198"/>
      <c r="GE286" s="198"/>
      <c r="GF286" s="198"/>
      <c r="GG286" s="198"/>
      <c r="GH286" s="198"/>
      <c r="GI286" s="198"/>
      <c r="GJ286" s="198"/>
      <c r="GK286" s="198"/>
      <c r="GL286" s="198"/>
      <c r="GM286" s="198"/>
      <c r="GN286" s="198"/>
      <c r="GO286" s="198"/>
      <c r="GP286" s="198"/>
      <c r="GQ286" s="198"/>
      <c r="GR286" s="198"/>
      <c r="GS286" s="198"/>
      <c r="GT286" s="198"/>
      <c r="GU286" s="198"/>
      <c r="GV286" s="198"/>
      <c r="GW286" s="198"/>
      <c r="GX286" s="198"/>
      <c r="GY286" s="198"/>
      <c r="GZ286" s="198"/>
      <c r="HA286" s="198"/>
      <c r="HB286" s="198"/>
      <c r="HC286" s="198"/>
      <c r="HD286" s="198"/>
      <c r="HE286" s="198"/>
      <c r="HF286" s="198"/>
      <c r="HG286" s="198"/>
      <c r="HH286" s="198"/>
      <c r="HI286" s="198"/>
      <c r="HJ286" s="198"/>
      <c r="HK286" s="198"/>
      <c r="HL286" s="198"/>
      <c r="HM286" s="198"/>
      <c r="HN286" s="198"/>
      <c r="HO286" s="198"/>
      <c r="HP286" s="198"/>
      <c r="HQ286" s="198"/>
      <c r="HR286" s="198"/>
      <c r="HS286" s="198"/>
      <c r="HT286" s="198"/>
      <c r="HU286" s="198"/>
      <c r="HV286" s="198"/>
      <c r="HW286" s="198"/>
      <c r="HX286" s="198"/>
      <c r="HY286" s="198"/>
      <c r="HZ286" s="198"/>
      <c r="IA286" s="198"/>
      <c r="IB286" s="198"/>
      <c r="IC286" s="198"/>
      <c r="ID286" s="198"/>
      <c r="IE286" s="198"/>
      <c r="IF286" s="198"/>
      <c r="IG286" s="198"/>
      <c r="IH286" s="198"/>
      <c r="II286" s="198"/>
      <c r="IJ286" s="198"/>
      <c r="IK286" s="198"/>
      <c r="IL286" s="198"/>
      <c r="IM286" s="198"/>
      <c r="IN286" s="198"/>
      <c r="IO286" s="198"/>
      <c r="IP286" s="198"/>
      <c r="IQ286" s="198"/>
      <c r="IR286" s="198"/>
      <c r="IS286" s="198"/>
      <c r="IT286" s="198"/>
      <c r="IU286" s="198"/>
      <c r="IV286" s="198"/>
      <c r="IW286" s="198"/>
      <c r="IX286" s="198"/>
      <c r="IY286" s="198"/>
      <c r="IZ286" s="198"/>
      <c r="JA286" s="198"/>
      <c r="JB286" s="198"/>
      <c r="JC286" s="198"/>
      <c r="JD286" s="198"/>
      <c r="JE286" s="198"/>
      <c r="JF286" s="198"/>
      <c r="JG286" s="198"/>
      <c r="JH286" s="198"/>
      <c r="JI286" s="198"/>
      <c r="JJ286" s="198"/>
      <c r="JK286" s="198"/>
      <c r="JL286" s="198"/>
      <c r="JM286" s="198"/>
      <c r="JN286" s="198"/>
      <c r="JO286" s="198"/>
      <c r="JP286" s="198"/>
      <c r="JQ286" s="198"/>
      <c r="JR286" s="198"/>
      <c r="JS286" s="198"/>
      <c r="JT286" s="198"/>
      <c r="JU286" s="198"/>
      <c r="JV286" s="198"/>
      <c r="JW286" s="198"/>
      <c r="JX286" s="198"/>
      <c r="JY286" s="198"/>
      <c r="JZ286" s="198"/>
      <c r="KA286" s="198"/>
      <c r="KB286" s="198"/>
      <c r="KC286" s="198"/>
      <c r="KD286" s="198"/>
      <c r="KE286" s="198"/>
      <c r="KF286" s="198"/>
      <c r="KG286" s="198"/>
      <c r="KH286" s="198"/>
      <c r="KI286" s="198"/>
      <c r="KJ286" s="198"/>
      <c r="KK286" s="198"/>
      <c r="KL286" s="198"/>
      <c r="KM286" s="198"/>
      <c r="KN286" s="198"/>
      <c r="KO286" s="198"/>
      <c r="KP286" s="198"/>
      <c r="KQ286" s="198"/>
      <c r="KR286" s="198"/>
      <c r="KS286" s="198"/>
      <c r="KT286" s="198"/>
      <c r="KU286" s="198"/>
      <c r="KV286" s="198"/>
      <c r="KW286" s="198"/>
      <c r="KX286" s="198"/>
      <c r="KY286" s="198"/>
      <c r="KZ286" s="198"/>
    </row>
    <row r="287" spans="2:312" x14ac:dyDescent="0.3">
      <c r="B287" s="198"/>
      <c r="C287" s="198"/>
      <c r="D287" s="198"/>
      <c r="E287" s="198"/>
      <c r="F287" s="198"/>
      <c r="G287" s="198"/>
      <c r="H287" s="198"/>
      <c r="I287" s="198"/>
      <c r="J287" s="198"/>
      <c r="K287" s="198"/>
      <c r="L287" s="198"/>
      <c r="M287" s="198"/>
      <c r="N287" s="198"/>
      <c r="O287" s="198"/>
      <c r="P287" s="198"/>
      <c r="Q287" s="202"/>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c r="AS287" s="198"/>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c r="CW287" s="198"/>
      <c r="CX287" s="198"/>
      <c r="CY287" s="198"/>
      <c r="CZ287" s="198"/>
      <c r="DA287" s="198"/>
      <c r="DB287" s="198"/>
      <c r="DC287" s="198"/>
      <c r="DD287" s="198"/>
      <c r="DE287" s="198"/>
      <c r="DF287" s="198"/>
      <c r="DG287" s="198"/>
      <c r="DH287" s="198"/>
      <c r="DI287" s="198"/>
      <c r="DJ287" s="198"/>
      <c r="DK287" s="198"/>
      <c r="DL287" s="198"/>
      <c r="DM287" s="198"/>
      <c r="DN287" s="198"/>
      <c r="DO287" s="198"/>
      <c r="DP287" s="198"/>
      <c r="DQ287" s="198"/>
      <c r="DR287" s="198"/>
      <c r="DS287" s="198"/>
      <c r="DT287" s="198"/>
      <c r="DU287" s="198"/>
      <c r="DV287" s="198"/>
      <c r="DW287" s="198"/>
      <c r="DX287" s="198"/>
      <c r="DY287" s="198"/>
      <c r="DZ287" s="198"/>
      <c r="EA287" s="198"/>
      <c r="EB287" s="198"/>
      <c r="EC287" s="198"/>
      <c r="ED287" s="198"/>
      <c r="EE287" s="198"/>
      <c r="EF287" s="198"/>
      <c r="EG287" s="198"/>
      <c r="EH287" s="198"/>
      <c r="EI287" s="198"/>
      <c r="EJ287" s="198"/>
      <c r="EK287" s="198"/>
      <c r="EL287" s="198"/>
      <c r="EM287" s="198"/>
      <c r="EN287" s="198"/>
      <c r="EO287" s="198"/>
      <c r="EP287" s="198"/>
      <c r="EQ287" s="198"/>
      <c r="ER287" s="198"/>
      <c r="ES287" s="198"/>
      <c r="ET287" s="198"/>
      <c r="EU287" s="198"/>
      <c r="EV287" s="198"/>
      <c r="EW287" s="198"/>
      <c r="EX287" s="198"/>
      <c r="EY287" s="198"/>
      <c r="EZ287" s="198"/>
      <c r="FA287" s="198"/>
      <c r="FB287" s="198"/>
      <c r="FC287" s="198"/>
      <c r="FD287" s="198"/>
      <c r="FE287" s="198"/>
      <c r="FF287" s="198"/>
      <c r="FG287" s="198"/>
      <c r="FH287" s="198"/>
      <c r="FI287" s="198"/>
      <c r="FJ287" s="198"/>
      <c r="FK287" s="198"/>
      <c r="FL287" s="198"/>
      <c r="FM287" s="198"/>
      <c r="FN287" s="198"/>
      <c r="FO287" s="198"/>
      <c r="FP287" s="198"/>
      <c r="FQ287" s="198"/>
      <c r="FR287" s="198"/>
      <c r="FS287" s="198"/>
      <c r="FT287" s="198"/>
      <c r="FU287" s="198"/>
      <c r="FV287" s="198"/>
      <c r="FW287" s="198"/>
      <c r="FX287" s="198"/>
      <c r="FY287" s="198"/>
      <c r="FZ287" s="198"/>
      <c r="GA287" s="198"/>
      <c r="GB287" s="198"/>
      <c r="GC287" s="198"/>
      <c r="GD287" s="198"/>
      <c r="GE287" s="198"/>
      <c r="GF287" s="198"/>
      <c r="GG287" s="198"/>
      <c r="GH287" s="198"/>
      <c r="GI287" s="198"/>
      <c r="GJ287" s="198"/>
      <c r="GK287" s="198"/>
      <c r="GL287" s="198"/>
      <c r="GM287" s="198"/>
      <c r="GN287" s="198"/>
      <c r="GO287" s="198"/>
      <c r="GP287" s="198"/>
      <c r="GQ287" s="198"/>
      <c r="GR287" s="198"/>
      <c r="GS287" s="198"/>
      <c r="GT287" s="198"/>
      <c r="GU287" s="198"/>
      <c r="GV287" s="198"/>
      <c r="GW287" s="198"/>
      <c r="GX287" s="198"/>
      <c r="GY287" s="198"/>
      <c r="GZ287" s="198"/>
      <c r="HA287" s="198"/>
      <c r="HB287" s="198"/>
      <c r="HC287" s="198"/>
      <c r="HD287" s="198"/>
      <c r="HE287" s="198"/>
      <c r="HF287" s="198"/>
      <c r="HG287" s="198"/>
      <c r="HH287" s="198"/>
      <c r="HI287" s="198"/>
      <c r="HJ287" s="198"/>
      <c r="HK287" s="198"/>
      <c r="HL287" s="198"/>
      <c r="HM287" s="198"/>
      <c r="HN287" s="198"/>
      <c r="HO287" s="198"/>
      <c r="HP287" s="198"/>
      <c r="HQ287" s="198"/>
      <c r="HR287" s="198"/>
      <c r="HS287" s="198"/>
      <c r="HT287" s="198"/>
      <c r="HU287" s="198"/>
      <c r="HV287" s="198"/>
      <c r="HW287" s="198"/>
      <c r="HX287" s="198"/>
      <c r="HY287" s="198"/>
      <c r="HZ287" s="198"/>
      <c r="IA287" s="198"/>
      <c r="IB287" s="198"/>
      <c r="IC287" s="198"/>
      <c r="ID287" s="198"/>
      <c r="IE287" s="198"/>
      <c r="IF287" s="198"/>
      <c r="IG287" s="198"/>
      <c r="IH287" s="198"/>
      <c r="II287" s="198"/>
      <c r="IJ287" s="198"/>
      <c r="IK287" s="198"/>
      <c r="IL287" s="198"/>
      <c r="IM287" s="198"/>
      <c r="IN287" s="198"/>
      <c r="IO287" s="198"/>
      <c r="IP287" s="198"/>
      <c r="IQ287" s="198"/>
      <c r="IR287" s="198"/>
      <c r="IS287" s="198"/>
      <c r="IT287" s="198"/>
      <c r="IU287" s="198"/>
      <c r="IV287" s="198"/>
      <c r="IW287" s="198"/>
      <c r="IX287" s="198"/>
      <c r="IY287" s="198"/>
      <c r="IZ287" s="198"/>
      <c r="JA287" s="198"/>
      <c r="JB287" s="198"/>
      <c r="JC287" s="198"/>
      <c r="JD287" s="198"/>
      <c r="JE287" s="198"/>
      <c r="JF287" s="198"/>
      <c r="JG287" s="198"/>
      <c r="JH287" s="198"/>
      <c r="JI287" s="198"/>
      <c r="JJ287" s="198"/>
      <c r="JK287" s="198"/>
      <c r="JL287" s="198"/>
      <c r="JM287" s="198"/>
      <c r="JN287" s="198"/>
      <c r="JO287" s="198"/>
      <c r="JP287" s="198"/>
      <c r="JQ287" s="198"/>
      <c r="JR287" s="198"/>
      <c r="JS287" s="198"/>
      <c r="JT287" s="198"/>
      <c r="JU287" s="198"/>
      <c r="JV287" s="198"/>
      <c r="JW287" s="198"/>
      <c r="JX287" s="198"/>
      <c r="JY287" s="198"/>
      <c r="JZ287" s="198"/>
      <c r="KA287" s="198"/>
      <c r="KB287" s="198"/>
      <c r="KC287" s="198"/>
      <c r="KD287" s="198"/>
      <c r="KE287" s="198"/>
      <c r="KF287" s="198"/>
      <c r="KG287" s="198"/>
      <c r="KH287" s="198"/>
      <c r="KI287" s="198"/>
      <c r="KJ287" s="198"/>
      <c r="KK287" s="198"/>
      <c r="KL287" s="198"/>
      <c r="KM287" s="198"/>
      <c r="KN287" s="198"/>
      <c r="KO287" s="198"/>
      <c r="KP287" s="198"/>
      <c r="KQ287" s="198"/>
      <c r="KR287" s="198"/>
      <c r="KS287" s="198"/>
      <c r="KT287" s="198"/>
      <c r="KU287" s="198"/>
      <c r="KV287" s="198"/>
      <c r="KW287" s="198"/>
      <c r="KX287" s="198"/>
      <c r="KY287" s="198"/>
      <c r="KZ287" s="198"/>
    </row>
    <row r="288" spans="2:312" x14ac:dyDescent="0.3">
      <c r="B288" s="198"/>
      <c r="C288" s="198"/>
      <c r="D288" s="198"/>
      <c r="E288" s="198"/>
      <c r="F288" s="198"/>
      <c r="G288" s="198"/>
      <c r="H288" s="198"/>
      <c r="I288" s="198"/>
      <c r="J288" s="198"/>
      <c r="K288" s="198"/>
      <c r="L288" s="198"/>
      <c r="M288" s="198"/>
      <c r="N288" s="198"/>
      <c r="O288" s="198"/>
      <c r="P288" s="198"/>
      <c r="Q288" s="202"/>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c r="CW288" s="198"/>
      <c r="CX288" s="198"/>
      <c r="CY288" s="198"/>
      <c r="CZ288" s="198"/>
      <c r="DA288" s="198"/>
      <c r="DB288" s="198"/>
      <c r="DC288" s="198"/>
      <c r="DD288" s="198"/>
      <c r="DE288" s="198"/>
      <c r="DF288" s="198"/>
      <c r="DG288" s="198"/>
      <c r="DH288" s="198"/>
      <c r="DI288" s="198"/>
      <c r="DJ288" s="198"/>
      <c r="DK288" s="198"/>
      <c r="DL288" s="198"/>
      <c r="DM288" s="198"/>
      <c r="DN288" s="198"/>
      <c r="DO288" s="198"/>
      <c r="DP288" s="198"/>
      <c r="DQ288" s="198"/>
      <c r="DR288" s="198"/>
      <c r="DS288" s="198"/>
      <c r="DT288" s="198"/>
      <c r="DU288" s="198"/>
      <c r="DV288" s="198"/>
      <c r="DW288" s="198"/>
      <c r="DX288" s="198"/>
      <c r="DY288" s="198"/>
      <c r="DZ288" s="198"/>
      <c r="EA288" s="198"/>
      <c r="EB288" s="198"/>
      <c r="EC288" s="198"/>
      <c r="ED288" s="198"/>
      <c r="EE288" s="198"/>
      <c r="EF288" s="198"/>
      <c r="EG288" s="198"/>
      <c r="EH288" s="198"/>
      <c r="EI288" s="198"/>
      <c r="EJ288" s="198"/>
      <c r="EK288" s="198"/>
      <c r="EL288" s="198"/>
      <c r="EM288" s="198"/>
      <c r="EN288" s="198"/>
      <c r="EO288" s="198"/>
      <c r="EP288" s="198"/>
      <c r="EQ288" s="198"/>
      <c r="ER288" s="198"/>
      <c r="ES288" s="198"/>
      <c r="ET288" s="198"/>
      <c r="EU288" s="198"/>
      <c r="EV288" s="198"/>
      <c r="EW288" s="198"/>
      <c r="EX288" s="198"/>
      <c r="EY288" s="198"/>
      <c r="EZ288" s="198"/>
      <c r="FA288" s="198"/>
      <c r="FB288" s="198"/>
      <c r="FC288" s="198"/>
      <c r="FD288" s="198"/>
      <c r="FE288" s="198"/>
      <c r="FF288" s="198"/>
      <c r="FG288" s="198"/>
      <c r="FH288" s="198"/>
      <c r="FI288" s="198"/>
      <c r="FJ288" s="198"/>
      <c r="FK288" s="198"/>
      <c r="FL288" s="198"/>
      <c r="FM288" s="198"/>
      <c r="FN288" s="198"/>
      <c r="FO288" s="198"/>
      <c r="FP288" s="198"/>
      <c r="FQ288" s="198"/>
      <c r="FR288" s="198"/>
      <c r="FS288" s="198"/>
      <c r="FT288" s="198"/>
      <c r="FU288" s="198"/>
      <c r="FV288" s="198"/>
      <c r="FW288" s="198"/>
      <c r="FX288" s="198"/>
      <c r="FY288" s="198"/>
      <c r="FZ288" s="198"/>
      <c r="GA288" s="198"/>
      <c r="GB288" s="198"/>
      <c r="GC288" s="198"/>
      <c r="GD288" s="198"/>
      <c r="GE288" s="198"/>
      <c r="GF288" s="198"/>
      <c r="GG288" s="198"/>
      <c r="GH288" s="198"/>
      <c r="GI288" s="198"/>
      <c r="GJ288" s="198"/>
      <c r="GK288" s="198"/>
      <c r="GL288" s="198"/>
      <c r="GM288" s="198"/>
      <c r="GN288" s="198"/>
      <c r="GO288" s="198"/>
      <c r="GP288" s="198"/>
      <c r="GQ288" s="198"/>
      <c r="GR288" s="198"/>
      <c r="GS288" s="198"/>
      <c r="GT288" s="198"/>
      <c r="GU288" s="198"/>
      <c r="GV288" s="198"/>
      <c r="GW288" s="198"/>
      <c r="GX288" s="198"/>
      <c r="GY288" s="198"/>
      <c r="GZ288" s="198"/>
      <c r="HA288" s="198"/>
      <c r="HB288" s="198"/>
      <c r="HC288" s="198"/>
      <c r="HD288" s="198"/>
      <c r="HE288" s="198"/>
      <c r="HF288" s="198"/>
      <c r="HG288" s="198"/>
      <c r="HH288" s="198"/>
      <c r="HI288" s="198"/>
      <c r="HJ288" s="198"/>
      <c r="HK288" s="198"/>
      <c r="HL288" s="198"/>
      <c r="HM288" s="198"/>
      <c r="HN288" s="198"/>
      <c r="HO288" s="198"/>
      <c r="HP288" s="198"/>
      <c r="HQ288" s="198"/>
      <c r="HR288" s="198"/>
      <c r="HS288" s="198"/>
      <c r="HT288" s="198"/>
      <c r="HU288" s="198"/>
      <c r="HV288" s="198"/>
      <c r="HW288" s="198"/>
      <c r="HX288" s="198"/>
      <c r="HY288" s="198"/>
      <c r="HZ288" s="198"/>
      <c r="IA288" s="198"/>
      <c r="IB288" s="198"/>
      <c r="IC288" s="198"/>
      <c r="ID288" s="198"/>
      <c r="IE288" s="198"/>
      <c r="IF288" s="198"/>
      <c r="IG288" s="198"/>
      <c r="IH288" s="198"/>
      <c r="II288" s="198"/>
      <c r="IJ288" s="198"/>
      <c r="IK288" s="198"/>
      <c r="IL288" s="198"/>
      <c r="IM288" s="198"/>
      <c r="IN288" s="198"/>
      <c r="IO288" s="198"/>
      <c r="IP288" s="198"/>
      <c r="IQ288" s="198"/>
      <c r="IR288" s="198"/>
      <c r="IS288" s="198"/>
      <c r="IT288" s="198"/>
      <c r="IU288" s="198"/>
      <c r="IV288" s="198"/>
      <c r="IW288" s="198"/>
      <c r="IX288" s="198"/>
      <c r="IY288" s="198"/>
      <c r="IZ288" s="198"/>
      <c r="JA288" s="198"/>
      <c r="JB288" s="198"/>
      <c r="JC288" s="198"/>
      <c r="JD288" s="198"/>
      <c r="JE288" s="198"/>
      <c r="JF288" s="198"/>
      <c r="JG288" s="198"/>
      <c r="JH288" s="198"/>
      <c r="JI288" s="198"/>
      <c r="JJ288" s="198"/>
      <c r="JK288" s="198"/>
      <c r="JL288" s="198"/>
      <c r="JM288" s="198"/>
      <c r="JN288" s="198"/>
      <c r="JO288" s="198"/>
      <c r="JP288" s="198"/>
      <c r="JQ288" s="198"/>
      <c r="JR288" s="198"/>
      <c r="JS288" s="198"/>
      <c r="JT288" s="198"/>
      <c r="JU288" s="198"/>
      <c r="JV288" s="198"/>
      <c r="JW288" s="198"/>
      <c r="JX288" s="198"/>
      <c r="JY288" s="198"/>
      <c r="JZ288" s="198"/>
      <c r="KA288" s="198"/>
      <c r="KB288" s="198"/>
      <c r="KC288" s="198"/>
      <c r="KD288" s="198"/>
      <c r="KE288" s="198"/>
      <c r="KF288" s="198"/>
      <c r="KG288" s="198"/>
      <c r="KH288" s="198"/>
      <c r="KI288" s="198"/>
      <c r="KJ288" s="198"/>
      <c r="KK288" s="198"/>
      <c r="KL288" s="198"/>
      <c r="KM288" s="198"/>
      <c r="KN288" s="198"/>
      <c r="KO288" s="198"/>
      <c r="KP288" s="198"/>
      <c r="KQ288" s="198"/>
      <c r="KR288" s="198"/>
      <c r="KS288" s="198"/>
      <c r="KT288" s="198"/>
      <c r="KU288" s="198"/>
      <c r="KV288" s="198"/>
      <c r="KW288" s="198"/>
      <c r="KX288" s="198"/>
      <c r="KY288" s="198"/>
      <c r="KZ288" s="198"/>
    </row>
    <row r="289" spans="2:312" x14ac:dyDescent="0.3">
      <c r="B289" s="198"/>
      <c r="C289" s="198"/>
      <c r="D289" s="198"/>
      <c r="E289" s="198"/>
      <c r="F289" s="198"/>
      <c r="G289" s="198"/>
      <c r="H289" s="198"/>
      <c r="I289" s="198"/>
      <c r="J289" s="198"/>
      <c r="K289" s="198"/>
      <c r="L289" s="198"/>
      <c r="M289" s="198"/>
      <c r="N289" s="198"/>
      <c r="O289" s="198"/>
      <c r="P289" s="198"/>
      <c r="Q289" s="202"/>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c r="CW289" s="198"/>
      <c r="CX289" s="198"/>
      <c r="CY289" s="198"/>
      <c r="CZ289" s="198"/>
      <c r="DA289" s="198"/>
      <c r="DB289" s="198"/>
      <c r="DC289" s="198"/>
      <c r="DD289" s="198"/>
      <c r="DE289" s="198"/>
      <c r="DF289" s="198"/>
      <c r="DG289" s="198"/>
      <c r="DH289" s="198"/>
      <c r="DI289" s="198"/>
      <c r="DJ289" s="198"/>
      <c r="DK289" s="198"/>
      <c r="DL289" s="198"/>
      <c r="DM289" s="198"/>
      <c r="DN289" s="198"/>
      <c r="DO289" s="198"/>
      <c r="DP289" s="198"/>
      <c r="DQ289" s="198"/>
      <c r="DR289" s="198"/>
      <c r="DS289" s="198"/>
      <c r="DT289" s="198"/>
      <c r="DU289" s="198"/>
      <c r="DV289" s="198"/>
      <c r="DW289" s="198"/>
      <c r="DX289" s="198"/>
      <c r="DY289" s="198"/>
      <c r="DZ289" s="198"/>
      <c r="EA289" s="198"/>
      <c r="EB289" s="198"/>
      <c r="EC289" s="198"/>
      <c r="ED289" s="198"/>
      <c r="EE289" s="198"/>
      <c r="EF289" s="198"/>
      <c r="EG289" s="198"/>
      <c r="EH289" s="198"/>
      <c r="EI289" s="198"/>
      <c r="EJ289" s="198"/>
      <c r="EK289" s="198"/>
      <c r="EL289" s="198"/>
      <c r="EM289" s="198"/>
      <c r="EN289" s="198"/>
      <c r="EO289" s="198"/>
      <c r="EP289" s="198"/>
      <c r="EQ289" s="198"/>
      <c r="ER289" s="198"/>
      <c r="ES289" s="198"/>
      <c r="ET289" s="198"/>
      <c r="EU289" s="198"/>
      <c r="EV289" s="198"/>
      <c r="EW289" s="198"/>
      <c r="EX289" s="198"/>
      <c r="EY289" s="198"/>
      <c r="EZ289" s="198"/>
      <c r="FA289" s="198"/>
      <c r="FB289" s="198"/>
      <c r="FC289" s="198"/>
      <c r="FD289" s="198"/>
      <c r="FE289" s="198"/>
      <c r="FF289" s="198"/>
      <c r="FG289" s="198"/>
      <c r="FH289" s="198"/>
      <c r="FI289" s="198"/>
      <c r="FJ289" s="198"/>
      <c r="FK289" s="198"/>
      <c r="FL289" s="198"/>
      <c r="FM289" s="198"/>
      <c r="FN289" s="198"/>
      <c r="FO289" s="198"/>
      <c r="FP289" s="198"/>
      <c r="FQ289" s="198"/>
      <c r="FR289" s="198"/>
      <c r="FS289" s="198"/>
      <c r="FT289" s="198"/>
      <c r="FU289" s="198"/>
      <c r="FV289" s="198"/>
      <c r="FW289" s="198"/>
      <c r="FX289" s="198"/>
      <c r="FY289" s="198"/>
      <c r="FZ289" s="198"/>
      <c r="GA289" s="198"/>
      <c r="GB289" s="198"/>
      <c r="GC289" s="198"/>
      <c r="GD289" s="198"/>
      <c r="GE289" s="198"/>
      <c r="GF289" s="198"/>
      <c r="GG289" s="198"/>
      <c r="GH289" s="198"/>
      <c r="GI289" s="198"/>
      <c r="GJ289" s="198"/>
      <c r="GK289" s="198"/>
      <c r="GL289" s="198"/>
      <c r="GM289" s="198"/>
      <c r="GN289" s="198"/>
      <c r="GO289" s="198"/>
      <c r="GP289" s="198"/>
      <c r="GQ289" s="198"/>
      <c r="GR289" s="198"/>
      <c r="GS289" s="198"/>
      <c r="GT289" s="198"/>
      <c r="GU289" s="198"/>
      <c r="GV289" s="198"/>
      <c r="GW289" s="198"/>
      <c r="GX289" s="198"/>
      <c r="GY289" s="198"/>
      <c r="GZ289" s="198"/>
      <c r="HA289" s="198"/>
      <c r="HB289" s="198"/>
      <c r="HC289" s="198"/>
      <c r="HD289" s="198"/>
      <c r="HE289" s="198"/>
      <c r="HF289" s="198"/>
      <c r="HG289" s="198"/>
      <c r="HH289" s="198"/>
      <c r="HI289" s="198"/>
      <c r="HJ289" s="198"/>
      <c r="HK289" s="198"/>
      <c r="HL289" s="198"/>
      <c r="HM289" s="198"/>
      <c r="HN289" s="198"/>
      <c r="HO289" s="198"/>
      <c r="HP289" s="198"/>
      <c r="HQ289" s="198"/>
      <c r="HR289" s="198"/>
      <c r="HS289" s="198"/>
      <c r="HT289" s="198"/>
      <c r="HU289" s="198"/>
      <c r="HV289" s="198"/>
      <c r="HW289" s="198"/>
      <c r="HX289" s="198"/>
      <c r="HY289" s="198"/>
      <c r="HZ289" s="198"/>
      <c r="IA289" s="198"/>
      <c r="IB289" s="198"/>
      <c r="IC289" s="198"/>
      <c r="ID289" s="198"/>
      <c r="IE289" s="198"/>
      <c r="IF289" s="198"/>
      <c r="IG289" s="198"/>
      <c r="IH289" s="198"/>
      <c r="II289" s="198"/>
      <c r="IJ289" s="198"/>
      <c r="IK289" s="198"/>
      <c r="IL289" s="198"/>
      <c r="IM289" s="198"/>
      <c r="IN289" s="198"/>
      <c r="IO289" s="198"/>
      <c r="IP289" s="198"/>
      <c r="IQ289" s="198"/>
      <c r="IR289" s="198"/>
      <c r="IS289" s="198"/>
      <c r="IT289" s="198"/>
      <c r="IU289" s="198"/>
      <c r="IV289" s="198"/>
      <c r="IW289" s="198"/>
      <c r="IX289" s="198"/>
      <c r="IY289" s="198"/>
      <c r="IZ289" s="198"/>
      <c r="JA289" s="198"/>
      <c r="JB289" s="198"/>
      <c r="JC289" s="198"/>
      <c r="JD289" s="198"/>
      <c r="JE289" s="198"/>
      <c r="JF289" s="198"/>
      <c r="JG289" s="198"/>
      <c r="JH289" s="198"/>
      <c r="JI289" s="198"/>
      <c r="JJ289" s="198"/>
      <c r="JK289" s="198"/>
      <c r="JL289" s="198"/>
      <c r="JM289" s="198"/>
      <c r="JN289" s="198"/>
      <c r="JO289" s="198"/>
      <c r="JP289" s="198"/>
      <c r="JQ289" s="198"/>
      <c r="JR289" s="198"/>
      <c r="JS289" s="198"/>
      <c r="JT289" s="198"/>
      <c r="JU289" s="198"/>
      <c r="JV289" s="198"/>
      <c r="JW289" s="198"/>
      <c r="JX289" s="198"/>
      <c r="JY289" s="198"/>
      <c r="JZ289" s="198"/>
      <c r="KA289" s="198"/>
      <c r="KB289" s="198"/>
      <c r="KC289" s="198"/>
      <c r="KD289" s="198"/>
      <c r="KE289" s="198"/>
      <c r="KF289" s="198"/>
      <c r="KG289" s="198"/>
      <c r="KH289" s="198"/>
      <c r="KI289" s="198"/>
      <c r="KJ289" s="198"/>
      <c r="KK289" s="198"/>
      <c r="KL289" s="198"/>
      <c r="KM289" s="198"/>
      <c r="KN289" s="198"/>
      <c r="KO289" s="198"/>
      <c r="KP289" s="198"/>
      <c r="KQ289" s="198"/>
      <c r="KR289" s="198"/>
      <c r="KS289" s="198"/>
      <c r="KT289" s="198"/>
      <c r="KU289" s="198"/>
      <c r="KV289" s="198"/>
      <c r="KW289" s="198"/>
      <c r="KX289" s="198"/>
      <c r="KY289" s="198"/>
      <c r="KZ289" s="198"/>
    </row>
    <row r="290" spans="2:312" x14ac:dyDescent="0.3">
      <c r="B290" s="198"/>
      <c r="C290" s="198"/>
      <c r="D290" s="198"/>
      <c r="E290" s="198"/>
      <c r="F290" s="198"/>
      <c r="G290" s="198"/>
      <c r="H290" s="198"/>
      <c r="I290" s="198"/>
      <c r="J290" s="198"/>
      <c r="K290" s="198"/>
      <c r="L290" s="198"/>
      <c r="M290" s="198"/>
      <c r="N290" s="198"/>
      <c r="O290" s="198"/>
      <c r="P290" s="198"/>
      <c r="Q290" s="202"/>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c r="CW290" s="198"/>
      <c r="CX290" s="198"/>
      <c r="CY290" s="198"/>
      <c r="CZ290" s="198"/>
      <c r="DA290" s="198"/>
      <c r="DB290" s="198"/>
      <c r="DC290" s="198"/>
      <c r="DD290" s="198"/>
      <c r="DE290" s="198"/>
      <c r="DF290" s="198"/>
      <c r="DG290" s="198"/>
      <c r="DH290" s="198"/>
      <c r="DI290" s="198"/>
      <c r="DJ290" s="198"/>
      <c r="DK290" s="198"/>
      <c r="DL290" s="198"/>
      <c r="DM290" s="198"/>
      <c r="DN290" s="198"/>
      <c r="DO290" s="198"/>
      <c r="DP290" s="198"/>
      <c r="DQ290" s="198"/>
      <c r="DR290" s="198"/>
      <c r="DS290" s="198"/>
      <c r="DT290" s="198"/>
      <c r="DU290" s="198"/>
      <c r="DV290" s="198"/>
      <c r="DW290" s="198"/>
      <c r="DX290" s="198"/>
      <c r="DY290" s="198"/>
      <c r="DZ290" s="198"/>
      <c r="EA290" s="198"/>
      <c r="EB290" s="198"/>
      <c r="EC290" s="198"/>
      <c r="ED290" s="198"/>
      <c r="EE290" s="198"/>
      <c r="EF290" s="198"/>
      <c r="EG290" s="198"/>
      <c r="EH290" s="198"/>
      <c r="EI290" s="198"/>
      <c r="EJ290" s="198"/>
      <c r="EK290" s="198"/>
      <c r="EL290" s="198"/>
      <c r="EM290" s="198"/>
      <c r="EN290" s="198"/>
      <c r="EO290" s="198"/>
      <c r="EP290" s="198"/>
      <c r="EQ290" s="198"/>
      <c r="ER290" s="198"/>
      <c r="ES290" s="198"/>
      <c r="ET290" s="198"/>
      <c r="EU290" s="198"/>
      <c r="EV290" s="198"/>
      <c r="EW290" s="198"/>
      <c r="EX290" s="198"/>
      <c r="EY290" s="198"/>
      <c r="EZ290" s="198"/>
      <c r="FA290" s="198"/>
      <c r="FB290" s="198"/>
      <c r="FC290" s="198"/>
      <c r="FD290" s="198"/>
      <c r="FE290" s="198"/>
      <c r="FF290" s="198"/>
      <c r="FG290" s="198"/>
      <c r="FH290" s="198"/>
      <c r="FI290" s="198"/>
      <c r="FJ290" s="198"/>
      <c r="FK290" s="198"/>
      <c r="FL290" s="198"/>
      <c r="FM290" s="198"/>
      <c r="FN290" s="198"/>
      <c r="FO290" s="198"/>
      <c r="FP290" s="198"/>
      <c r="FQ290" s="198"/>
      <c r="FR290" s="198"/>
      <c r="FS290" s="198"/>
      <c r="FT290" s="198"/>
      <c r="FU290" s="198"/>
      <c r="FV290" s="198"/>
      <c r="FW290" s="198"/>
      <c r="FX290" s="198"/>
      <c r="FY290" s="198"/>
      <c r="FZ290" s="198"/>
      <c r="GA290" s="198"/>
      <c r="GB290" s="198"/>
      <c r="GC290" s="198"/>
      <c r="GD290" s="198"/>
      <c r="GE290" s="198"/>
      <c r="GF290" s="198"/>
      <c r="GG290" s="198"/>
      <c r="GH290" s="198"/>
      <c r="GI290" s="198"/>
      <c r="GJ290" s="198"/>
      <c r="GK290" s="198"/>
      <c r="GL290" s="198"/>
      <c r="GM290" s="198"/>
      <c r="GN290" s="198"/>
      <c r="GO290" s="198"/>
      <c r="GP290" s="198"/>
      <c r="GQ290" s="198"/>
      <c r="GR290" s="198"/>
      <c r="GS290" s="198"/>
      <c r="GT290" s="198"/>
      <c r="GU290" s="198"/>
      <c r="GV290" s="198"/>
      <c r="GW290" s="198"/>
      <c r="GX290" s="198"/>
      <c r="GY290" s="198"/>
      <c r="GZ290" s="198"/>
      <c r="HA290" s="198"/>
      <c r="HB290" s="198"/>
      <c r="HC290" s="198"/>
      <c r="HD290" s="198"/>
      <c r="HE290" s="198"/>
      <c r="HF290" s="198"/>
      <c r="HG290" s="198"/>
      <c r="HH290" s="198"/>
      <c r="HI290" s="198"/>
      <c r="HJ290" s="198"/>
      <c r="HK290" s="198"/>
      <c r="HL290" s="198"/>
      <c r="HM290" s="198"/>
      <c r="HN290" s="198"/>
      <c r="HO290" s="198"/>
      <c r="HP290" s="198"/>
      <c r="HQ290" s="198"/>
      <c r="HR290" s="198"/>
      <c r="HS290" s="198"/>
      <c r="HT290" s="198"/>
      <c r="HU290" s="198"/>
      <c r="HV290" s="198"/>
      <c r="HW290" s="198"/>
      <c r="HX290" s="198"/>
      <c r="HY290" s="198"/>
      <c r="HZ290" s="198"/>
      <c r="IA290" s="198"/>
      <c r="IB290" s="198"/>
      <c r="IC290" s="198"/>
      <c r="ID290" s="198"/>
      <c r="IE290" s="198"/>
      <c r="IF290" s="198"/>
      <c r="IG290" s="198"/>
      <c r="IH290" s="198"/>
      <c r="II290" s="198"/>
      <c r="IJ290" s="198"/>
      <c r="IK290" s="198"/>
      <c r="IL290" s="198"/>
      <c r="IM290" s="198"/>
      <c r="IN290" s="198"/>
      <c r="IO290" s="198"/>
      <c r="IP290" s="198"/>
      <c r="IQ290" s="198"/>
      <c r="IR290" s="198"/>
      <c r="IS290" s="198"/>
      <c r="IT290" s="198"/>
      <c r="IU290" s="198"/>
      <c r="IV290" s="198"/>
      <c r="IW290" s="198"/>
      <c r="IX290" s="198"/>
      <c r="IY290" s="198"/>
      <c r="IZ290" s="198"/>
      <c r="JA290" s="198"/>
      <c r="JB290" s="198"/>
      <c r="JC290" s="198"/>
      <c r="JD290" s="198"/>
      <c r="JE290" s="198"/>
      <c r="JF290" s="198"/>
      <c r="JG290" s="198"/>
      <c r="JH290" s="198"/>
      <c r="JI290" s="198"/>
      <c r="JJ290" s="198"/>
      <c r="JK290" s="198"/>
      <c r="JL290" s="198"/>
      <c r="JM290" s="198"/>
      <c r="JN290" s="198"/>
      <c r="JO290" s="198"/>
      <c r="JP290" s="198"/>
      <c r="JQ290" s="198"/>
      <c r="JR290" s="198"/>
      <c r="JS290" s="198"/>
      <c r="JT290" s="198"/>
      <c r="JU290" s="198"/>
      <c r="JV290" s="198"/>
      <c r="JW290" s="198"/>
      <c r="JX290" s="198"/>
      <c r="JY290" s="198"/>
      <c r="JZ290" s="198"/>
      <c r="KA290" s="198"/>
      <c r="KB290" s="198"/>
      <c r="KC290" s="198"/>
      <c r="KD290" s="198"/>
      <c r="KE290" s="198"/>
      <c r="KF290" s="198"/>
      <c r="KG290" s="198"/>
      <c r="KH290" s="198"/>
      <c r="KI290" s="198"/>
      <c r="KJ290" s="198"/>
      <c r="KK290" s="198"/>
      <c r="KL290" s="198"/>
      <c r="KM290" s="198"/>
      <c r="KN290" s="198"/>
      <c r="KO290" s="198"/>
      <c r="KP290" s="198"/>
      <c r="KQ290" s="198"/>
      <c r="KR290" s="198"/>
      <c r="KS290" s="198"/>
      <c r="KT290" s="198"/>
      <c r="KU290" s="198"/>
      <c r="KV290" s="198"/>
      <c r="KW290" s="198"/>
      <c r="KX290" s="198"/>
      <c r="KY290" s="198"/>
      <c r="KZ290" s="198"/>
    </row>
    <row r="291" spans="2:312" x14ac:dyDescent="0.3">
      <c r="B291" s="198"/>
      <c r="C291" s="198"/>
      <c r="D291" s="198"/>
      <c r="E291" s="198"/>
      <c r="F291" s="198"/>
      <c r="G291" s="198"/>
      <c r="H291" s="198"/>
      <c r="I291" s="198"/>
      <c r="J291" s="198"/>
      <c r="K291" s="198"/>
      <c r="L291" s="198"/>
      <c r="M291" s="198"/>
      <c r="N291" s="198"/>
      <c r="O291" s="198"/>
      <c r="P291" s="198"/>
      <c r="Q291" s="202"/>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c r="BV291" s="198"/>
      <c r="BW291" s="198"/>
      <c r="BX291" s="198"/>
      <c r="BY291" s="198"/>
      <c r="BZ291" s="198"/>
      <c r="CA291" s="198"/>
      <c r="CB291" s="198"/>
      <c r="CC291" s="198"/>
      <c r="CD291" s="198"/>
      <c r="CE291" s="198"/>
      <c r="CF291" s="198"/>
      <c r="CG291" s="198"/>
      <c r="CH291" s="198"/>
      <c r="CI291" s="198"/>
      <c r="CJ291" s="198"/>
      <c r="CK291" s="198"/>
      <c r="CL291" s="198"/>
      <c r="CM291" s="198"/>
      <c r="CN291" s="198"/>
      <c r="CO291" s="198"/>
      <c r="CP291" s="198"/>
      <c r="CQ291" s="198"/>
      <c r="CR291" s="198"/>
      <c r="CS291" s="198"/>
      <c r="CT291" s="198"/>
      <c r="CU291" s="198"/>
      <c r="CV291" s="198"/>
      <c r="CW291" s="198"/>
      <c r="CX291" s="198"/>
      <c r="CY291" s="198"/>
      <c r="CZ291" s="198"/>
      <c r="DA291" s="198"/>
      <c r="DB291" s="198"/>
      <c r="DC291" s="198"/>
      <c r="DD291" s="198"/>
      <c r="DE291" s="198"/>
      <c r="DF291" s="198"/>
      <c r="DG291" s="198"/>
      <c r="DH291" s="198"/>
      <c r="DI291" s="198"/>
      <c r="DJ291" s="198"/>
      <c r="DK291" s="198"/>
      <c r="DL291" s="198"/>
      <c r="DM291" s="198"/>
      <c r="DN291" s="198"/>
      <c r="DO291" s="198"/>
      <c r="DP291" s="198"/>
      <c r="DQ291" s="198"/>
      <c r="DR291" s="198"/>
      <c r="DS291" s="198"/>
      <c r="DT291" s="198"/>
      <c r="DU291" s="198"/>
      <c r="DV291" s="198"/>
      <c r="DW291" s="198"/>
      <c r="DX291" s="198"/>
      <c r="DY291" s="198"/>
      <c r="DZ291" s="198"/>
      <c r="EA291" s="198"/>
      <c r="EB291" s="198"/>
      <c r="EC291" s="198"/>
      <c r="ED291" s="198"/>
      <c r="EE291" s="198"/>
      <c r="EF291" s="198"/>
      <c r="EG291" s="198"/>
      <c r="EH291" s="198"/>
      <c r="EI291" s="198"/>
      <c r="EJ291" s="198"/>
      <c r="EK291" s="198"/>
      <c r="EL291" s="198"/>
      <c r="EM291" s="198"/>
      <c r="EN291" s="198"/>
      <c r="EO291" s="198"/>
      <c r="EP291" s="198"/>
      <c r="EQ291" s="198"/>
      <c r="ER291" s="198"/>
      <c r="ES291" s="198"/>
      <c r="ET291" s="198"/>
      <c r="EU291" s="198"/>
      <c r="EV291" s="198"/>
      <c r="EW291" s="198"/>
      <c r="EX291" s="198"/>
      <c r="EY291" s="198"/>
      <c r="EZ291" s="198"/>
      <c r="FA291" s="198"/>
      <c r="FB291" s="198"/>
      <c r="FC291" s="198"/>
      <c r="FD291" s="198"/>
      <c r="FE291" s="198"/>
      <c r="FF291" s="198"/>
      <c r="FG291" s="198"/>
      <c r="FH291" s="198"/>
      <c r="FI291" s="198"/>
      <c r="FJ291" s="198"/>
      <c r="FK291" s="198"/>
      <c r="FL291" s="198"/>
      <c r="FM291" s="198"/>
      <c r="FN291" s="198"/>
      <c r="FO291" s="198"/>
      <c r="FP291" s="198"/>
      <c r="FQ291" s="198"/>
      <c r="FR291" s="198"/>
      <c r="FS291" s="198"/>
      <c r="FT291" s="198"/>
      <c r="FU291" s="198"/>
      <c r="FV291" s="198"/>
      <c r="FW291" s="198"/>
      <c r="FX291" s="198"/>
      <c r="FY291" s="198"/>
      <c r="FZ291" s="198"/>
      <c r="GA291" s="198"/>
      <c r="GB291" s="198"/>
      <c r="GC291" s="198"/>
      <c r="GD291" s="198"/>
      <c r="GE291" s="198"/>
      <c r="GF291" s="198"/>
      <c r="GG291" s="198"/>
      <c r="GH291" s="198"/>
      <c r="GI291" s="198"/>
      <c r="GJ291" s="198"/>
      <c r="GK291" s="198"/>
      <c r="GL291" s="198"/>
      <c r="GM291" s="198"/>
      <c r="GN291" s="198"/>
      <c r="GO291" s="198"/>
      <c r="GP291" s="198"/>
      <c r="GQ291" s="198"/>
      <c r="GR291" s="198"/>
      <c r="GS291" s="198"/>
      <c r="GT291" s="198"/>
      <c r="GU291" s="198"/>
      <c r="GV291" s="198"/>
      <c r="GW291" s="198"/>
      <c r="GX291" s="198"/>
      <c r="GY291" s="198"/>
      <c r="GZ291" s="198"/>
      <c r="HA291" s="198"/>
      <c r="HB291" s="198"/>
      <c r="HC291" s="198"/>
      <c r="HD291" s="198"/>
      <c r="HE291" s="198"/>
      <c r="HF291" s="198"/>
      <c r="HG291" s="198"/>
      <c r="HH291" s="198"/>
      <c r="HI291" s="198"/>
      <c r="HJ291" s="198"/>
      <c r="HK291" s="198"/>
      <c r="HL291" s="198"/>
      <c r="HM291" s="198"/>
      <c r="HN291" s="198"/>
      <c r="HO291" s="198"/>
      <c r="HP291" s="198"/>
      <c r="HQ291" s="198"/>
      <c r="HR291" s="198"/>
      <c r="HS291" s="198"/>
      <c r="HT291" s="198"/>
      <c r="HU291" s="198"/>
      <c r="HV291" s="198"/>
      <c r="HW291" s="198"/>
      <c r="HX291" s="198"/>
      <c r="HY291" s="198"/>
      <c r="HZ291" s="198"/>
      <c r="IA291" s="198"/>
      <c r="IB291" s="198"/>
      <c r="IC291" s="198"/>
      <c r="ID291" s="198"/>
      <c r="IE291" s="198"/>
      <c r="IF291" s="198"/>
      <c r="IG291" s="198"/>
      <c r="IH291" s="198"/>
      <c r="II291" s="198"/>
      <c r="IJ291" s="198"/>
      <c r="IK291" s="198"/>
      <c r="IL291" s="198"/>
      <c r="IM291" s="198"/>
      <c r="IN291" s="198"/>
      <c r="IO291" s="198"/>
      <c r="IP291" s="198"/>
      <c r="IQ291" s="198"/>
      <c r="IR291" s="198"/>
      <c r="IS291" s="198"/>
      <c r="IT291" s="198"/>
      <c r="IU291" s="198"/>
      <c r="IV291" s="198"/>
      <c r="IW291" s="198"/>
      <c r="IX291" s="198"/>
      <c r="IY291" s="198"/>
      <c r="IZ291" s="198"/>
      <c r="JA291" s="198"/>
      <c r="JB291" s="198"/>
      <c r="JC291" s="198"/>
      <c r="JD291" s="198"/>
      <c r="JE291" s="198"/>
      <c r="JF291" s="198"/>
      <c r="JG291" s="198"/>
      <c r="JH291" s="198"/>
      <c r="JI291" s="198"/>
      <c r="JJ291" s="198"/>
      <c r="JK291" s="198"/>
      <c r="JL291" s="198"/>
      <c r="JM291" s="198"/>
      <c r="JN291" s="198"/>
      <c r="JO291" s="198"/>
      <c r="JP291" s="198"/>
      <c r="JQ291" s="198"/>
      <c r="JR291" s="198"/>
      <c r="JS291" s="198"/>
      <c r="JT291" s="198"/>
      <c r="JU291" s="198"/>
      <c r="JV291" s="198"/>
      <c r="JW291" s="198"/>
      <c r="JX291" s="198"/>
      <c r="JY291" s="198"/>
      <c r="JZ291" s="198"/>
      <c r="KA291" s="198"/>
      <c r="KB291" s="198"/>
      <c r="KC291" s="198"/>
      <c r="KD291" s="198"/>
      <c r="KE291" s="198"/>
      <c r="KF291" s="198"/>
      <c r="KG291" s="198"/>
      <c r="KH291" s="198"/>
      <c r="KI291" s="198"/>
      <c r="KJ291" s="198"/>
      <c r="KK291" s="198"/>
      <c r="KL291" s="198"/>
      <c r="KM291" s="198"/>
      <c r="KN291" s="198"/>
      <c r="KO291" s="198"/>
      <c r="KP291" s="198"/>
      <c r="KQ291" s="198"/>
      <c r="KR291" s="198"/>
      <c r="KS291" s="198"/>
      <c r="KT291" s="198"/>
      <c r="KU291" s="198"/>
      <c r="KV291" s="198"/>
      <c r="KW291" s="198"/>
      <c r="KX291" s="198"/>
      <c r="KY291" s="198"/>
      <c r="KZ291" s="198"/>
    </row>
    <row r="292" spans="2:312" x14ac:dyDescent="0.3">
      <c r="B292" s="198"/>
      <c r="C292" s="198"/>
      <c r="D292" s="198"/>
      <c r="E292" s="198"/>
      <c r="F292" s="198"/>
      <c r="G292" s="198"/>
      <c r="H292" s="198"/>
      <c r="I292" s="198"/>
      <c r="J292" s="198"/>
      <c r="K292" s="198"/>
      <c r="L292" s="198"/>
      <c r="M292" s="198"/>
      <c r="N292" s="198"/>
      <c r="O292" s="198"/>
      <c r="P292" s="198"/>
      <c r="Q292" s="202"/>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c r="BV292" s="198"/>
      <c r="BW292" s="198"/>
      <c r="BX292" s="198"/>
      <c r="BY292" s="198"/>
      <c r="BZ292" s="198"/>
      <c r="CA292" s="198"/>
      <c r="CB292" s="198"/>
      <c r="CC292" s="198"/>
      <c r="CD292" s="198"/>
      <c r="CE292" s="198"/>
      <c r="CF292" s="198"/>
      <c r="CG292" s="198"/>
      <c r="CH292" s="198"/>
      <c r="CI292" s="198"/>
      <c r="CJ292" s="198"/>
      <c r="CK292" s="198"/>
      <c r="CL292" s="198"/>
      <c r="CM292" s="198"/>
      <c r="CN292" s="198"/>
      <c r="CO292" s="198"/>
      <c r="CP292" s="198"/>
      <c r="CQ292" s="198"/>
      <c r="CR292" s="198"/>
      <c r="CS292" s="198"/>
      <c r="CT292" s="198"/>
      <c r="CU292" s="198"/>
      <c r="CV292" s="198"/>
      <c r="CW292" s="198"/>
      <c r="CX292" s="198"/>
      <c r="CY292" s="198"/>
      <c r="CZ292" s="198"/>
      <c r="DA292" s="198"/>
      <c r="DB292" s="198"/>
      <c r="DC292" s="198"/>
      <c r="DD292" s="198"/>
      <c r="DE292" s="198"/>
      <c r="DF292" s="198"/>
      <c r="DG292" s="198"/>
      <c r="DH292" s="198"/>
      <c r="DI292" s="198"/>
      <c r="DJ292" s="198"/>
      <c r="DK292" s="198"/>
      <c r="DL292" s="198"/>
      <c r="DM292" s="198"/>
      <c r="DN292" s="198"/>
      <c r="DO292" s="198"/>
      <c r="DP292" s="198"/>
      <c r="DQ292" s="198"/>
      <c r="DR292" s="198"/>
      <c r="DS292" s="198"/>
      <c r="DT292" s="198"/>
      <c r="DU292" s="198"/>
      <c r="DV292" s="198"/>
      <c r="DW292" s="198"/>
      <c r="DX292" s="198"/>
      <c r="DY292" s="198"/>
      <c r="DZ292" s="198"/>
      <c r="EA292" s="198"/>
      <c r="EB292" s="198"/>
      <c r="EC292" s="198"/>
      <c r="ED292" s="198"/>
      <c r="EE292" s="198"/>
      <c r="EF292" s="198"/>
      <c r="EG292" s="198"/>
      <c r="EH292" s="198"/>
      <c r="EI292" s="198"/>
      <c r="EJ292" s="198"/>
      <c r="EK292" s="198"/>
      <c r="EL292" s="198"/>
      <c r="EM292" s="198"/>
      <c r="EN292" s="198"/>
      <c r="EO292" s="198"/>
      <c r="EP292" s="198"/>
      <c r="EQ292" s="198"/>
      <c r="ER292" s="198"/>
      <c r="ES292" s="198"/>
      <c r="ET292" s="198"/>
      <c r="EU292" s="198"/>
      <c r="EV292" s="198"/>
      <c r="EW292" s="198"/>
      <c r="EX292" s="198"/>
      <c r="EY292" s="198"/>
      <c r="EZ292" s="198"/>
      <c r="FA292" s="198"/>
      <c r="FB292" s="198"/>
      <c r="FC292" s="198"/>
      <c r="FD292" s="198"/>
      <c r="FE292" s="198"/>
      <c r="FF292" s="198"/>
      <c r="FG292" s="198"/>
      <c r="FH292" s="198"/>
      <c r="FI292" s="198"/>
      <c r="FJ292" s="198"/>
      <c r="FK292" s="198"/>
      <c r="FL292" s="198"/>
      <c r="FM292" s="198"/>
      <c r="FN292" s="198"/>
      <c r="FO292" s="198"/>
      <c r="FP292" s="198"/>
      <c r="FQ292" s="198"/>
      <c r="FR292" s="198"/>
      <c r="FS292" s="198"/>
      <c r="FT292" s="198"/>
      <c r="FU292" s="198"/>
      <c r="FV292" s="198"/>
      <c r="FW292" s="198"/>
      <c r="FX292" s="198"/>
      <c r="FY292" s="198"/>
      <c r="FZ292" s="198"/>
      <c r="GA292" s="198"/>
      <c r="GB292" s="198"/>
      <c r="GC292" s="198"/>
      <c r="GD292" s="198"/>
      <c r="GE292" s="198"/>
      <c r="GF292" s="198"/>
      <c r="GG292" s="198"/>
      <c r="GH292" s="198"/>
      <c r="GI292" s="198"/>
      <c r="GJ292" s="198"/>
      <c r="GK292" s="198"/>
      <c r="GL292" s="198"/>
      <c r="GM292" s="198"/>
      <c r="GN292" s="198"/>
      <c r="GO292" s="198"/>
      <c r="GP292" s="198"/>
      <c r="GQ292" s="198"/>
      <c r="GR292" s="198"/>
      <c r="GS292" s="198"/>
      <c r="GT292" s="198"/>
      <c r="GU292" s="198"/>
      <c r="GV292" s="198"/>
      <c r="GW292" s="198"/>
      <c r="GX292" s="198"/>
      <c r="GY292" s="198"/>
      <c r="GZ292" s="198"/>
      <c r="HA292" s="198"/>
      <c r="HB292" s="198"/>
      <c r="HC292" s="198"/>
      <c r="HD292" s="198"/>
      <c r="HE292" s="198"/>
      <c r="HF292" s="198"/>
      <c r="HG292" s="198"/>
      <c r="HH292" s="198"/>
      <c r="HI292" s="198"/>
      <c r="HJ292" s="198"/>
      <c r="HK292" s="198"/>
      <c r="HL292" s="198"/>
      <c r="HM292" s="198"/>
      <c r="HN292" s="198"/>
      <c r="HO292" s="198"/>
      <c r="HP292" s="198"/>
      <c r="HQ292" s="198"/>
      <c r="HR292" s="198"/>
      <c r="HS292" s="198"/>
      <c r="HT292" s="198"/>
      <c r="HU292" s="198"/>
      <c r="HV292" s="198"/>
      <c r="HW292" s="198"/>
      <c r="HX292" s="198"/>
      <c r="HY292" s="198"/>
      <c r="HZ292" s="198"/>
      <c r="IA292" s="198"/>
      <c r="IB292" s="198"/>
      <c r="IC292" s="198"/>
      <c r="ID292" s="198"/>
      <c r="IE292" s="198"/>
      <c r="IF292" s="198"/>
      <c r="IG292" s="198"/>
      <c r="IH292" s="198"/>
      <c r="II292" s="198"/>
      <c r="IJ292" s="198"/>
      <c r="IK292" s="198"/>
      <c r="IL292" s="198"/>
      <c r="IM292" s="198"/>
      <c r="IN292" s="198"/>
      <c r="IO292" s="198"/>
      <c r="IP292" s="198"/>
      <c r="IQ292" s="198"/>
      <c r="IR292" s="198"/>
      <c r="IS292" s="198"/>
      <c r="IT292" s="198"/>
      <c r="IU292" s="198"/>
      <c r="IV292" s="198"/>
      <c r="IW292" s="198"/>
      <c r="IX292" s="198"/>
      <c r="IY292" s="198"/>
      <c r="IZ292" s="198"/>
      <c r="JA292" s="198"/>
      <c r="JB292" s="198"/>
      <c r="JC292" s="198"/>
      <c r="JD292" s="198"/>
      <c r="JE292" s="198"/>
      <c r="JF292" s="198"/>
      <c r="JG292" s="198"/>
      <c r="JH292" s="198"/>
      <c r="JI292" s="198"/>
      <c r="JJ292" s="198"/>
      <c r="JK292" s="198"/>
      <c r="JL292" s="198"/>
      <c r="JM292" s="198"/>
      <c r="JN292" s="198"/>
      <c r="JO292" s="198"/>
      <c r="JP292" s="198"/>
      <c r="JQ292" s="198"/>
      <c r="JR292" s="198"/>
      <c r="JS292" s="198"/>
      <c r="JT292" s="198"/>
      <c r="JU292" s="198"/>
      <c r="JV292" s="198"/>
      <c r="JW292" s="198"/>
      <c r="JX292" s="198"/>
      <c r="JY292" s="198"/>
      <c r="JZ292" s="198"/>
      <c r="KA292" s="198"/>
      <c r="KB292" s="198"/>
      <c r="KC292" s="198"/>
      <c r="KD292" s="198"/>
      <c r="KE292" s="198"/>
      <c r="KF292" s="198"/>
      <c r="KG292" s="198"/>
      <c r="KH292" s="198"/>
      <c r="KI292" s="198"/>
      <c r="KJ292" s="198"/>
      <c r="KK292" s="198"/>
      <c r="KL292" s="198"/>
      <c r="KM292" s="198"/>
      <c r="KN292" s="198"/>
      <c r="KO292" s="198"/>
      <c r="KP292" s="198"/>
      <c r="KQ292" s="198"/>
      <c r="KR292" s="198"/>
      <c r="KS292" s="198"/>
      <c r="KT292" s="198"/>
      <c r="KU292" s="198"/>
      <c r="KV292" s="198"/>
      <c r="KW292" s="198"/>
      <c r="KX292" s="198"/>
      <c r="KY292" s="198"/>
      <c r="KZ292" s="198"/>
    </row>
    <row r="293" spans="2:312" x14ac:dyDescent="0.3">
      <c r="B293" s="198"/>
      <c r="C293" s="198"/>
      <c r="D293" s="198"/>
      <c r="E293" s="198"/>
      <c r="F293" s="198"/>
      <c r="G293" s="198"/>
      <c r="H293" s="198"/>
      <c r="I293" s="198"/>
      <c r="J293" s="198"/>
      <c r="K293" s="198"/>
      <c r="L293" s="198"/>
      <c r="M293" s="198"/>
      <c r="N293" s="198"/>
      <c r="O293" s="198"/>
      <c r="P293" s="198"/>
      <c r="Q293" s="202"/>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c r="AS293" s="198"/>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c r="BV293" s="198"/>
      <c r="BW293" s="198"/>
      <c r="BX293" s="198"/>
      <c r="BY293" s="198"/>
      <c r="BZ293" s="198"/>
      <c r="CA293" s="198"/>
      <c r="CB293" s="198"/>
      <c r="CC293" s="198"/>
      <c r="CD293" s="198"/>
      <c r="CE293" s="198"/>
      <c r="CF293" s="198"/>
      <c r="CG293" s="198"/>
      <c r="CH293" s="198"/>
      <c r="CI293" s="198"/>
      <c r="CJ293" s="198"/>
      <c r="CK293" s="198"/>
      <c r="CL293" s="198"/>
      <c r="CM293" s="198"/>
      <c r="CN293" s="198"/>
      <c r="CO293" s="198"/>
      <c r="CP293" s="198"/>
      <c r="CQ293" s="198"/>
      <c r="CR293" s="198"/>
      <c r="CS293" s="198"/>
      <c r="CT293" s="198"/>
      <c r="CU293" s="198"/>
      <c r="CV293" s="198"/>
      <c r="CW293" s="198"/>
      <c r="CX293" s="198"/>
      <c r="CY293" s="198"/>
      <c r="CZ293" s="198"/>
      <c r="DA293" s="198"/>
      <c r="DB293" s="198"/>
      <c r="DC293" s="198"/>
      <c r="DD293" s="198"/>
      <c r="DE293" s="198"/>
      <c r="DF293" s="198"/>
      <c r="DG293" s="198"/>
      <c r="DH293" s="198"/>
      <c r="DI293" s="198"/>
      <c r="DJ293" s="198"/>
      <c r="DK293" s="198"/>
      <c r="DL293" s="198"/>
      <c r="DM293" s="198"/>
      <c r="DN293" s="198"/>
      <c r="DO293" s="198"/>
      <c r="DP293" s="198"/>
      <c r="DQ293" s="198"/>
      <c r="DR293" s="198"/>
      <c r="DS293" s="198"/>
      <c r="DT293" s="198"/>
      <c r="DU293" s="198"/>
      <c r="DV293" s="198"/>
      <c r="DW293" s="198"/>
      <c r="DX293" s="198"/>
      <c r="DY293" s="198"/>
      <c r="DZ293" s="198"/>
      <c r="EA293" s="198"/>
      <c r="EB293" s="198"/>
      <c r="EC293" s="198"/>
      <c r="ED293" s="198"/>
      <c r="EE293" s="198"/>
      <c r="EF293" s="198"/>
      <c r="EG293" s="198"/>
      <c r="EH293" s="198"/>
      <c r="EI293" s="198"/>
      <c r="EJ293" s="198"/>
      <c r="EK293" s="198"/>
      <c r="EL293" s="198"/>
      <c r="EM293" s="198"/>
      <c r="EN293" s="198"/>
      <c r="EO293" s="198"/>
      <c r="EP293" s="198"/>
      <c r="EQ293" s="198"/>
      <c r="ER293" s="198"/>
      <c r="ES293" s="198"/>
      <c r="ET293" s="198"/>
      <c r="EU293" s="198"/>
      <c r="EV293" s="198"/>
      <c r="EW293" s="198"/>
      <c r="EX293" s="198"/>
      <c r="EY293" s="198"/>
      <c r="EZ293" s="198"/>
      <c r="FA293" s="198"/>
      <c r="FB293" s="198"/>
      <c r="FC293" s="198"/>
      <c r="FD293" s="198"/>
      <c r="FE293" s="198"/>
      <c r="FF293" s="198"/>
      <c r="FG293" s="198"/>
      <c r="FH293" s="198"/>
      <c r="FI293" s="198"/>
      <c r="FJ293" s="198"/>
      <c r="FK293" s="198"/>
      <c r="FL293" s="198"/>
      <c r="FM293" s="198"/>
      <c r="FN293" s="198"/>
      <c r="FO293" s="198"/>
      <c r="FP293" s="198"/>
      <c r="FQ293" s="198"/>
      <c r="FR293" s="198"/>
      <c r="FS293" s="198"/>
      <c r="FT293" s="198"/>
      <c r="FU293" s="198"/>
      <c r="FV293" s="198"/>
      <c r="FW293" s="198"/>
      <c r="FX293" s="198"/>
      <c r="FY293" s="198"/>
      <c r="FZ293" s="198"/>
      <c r="GA293" s="198"/>
      <c r="GB293" s="198"/>
      <c r="GC293" s="198"/>
      <c r="GD293" s="198"/>
      <c r="GE293" s="198"/>
      <c r="GF293" s="198"/>
      <c r="GG293" s="198"/>
      <c r="GH293" s="198"/>
      <c r="GI293" s="198"/>
      <c r="GJ293" s="198"/>
      <c r="GK293" s="198"/>
      <c r="GL293" s="198"/>
      <c r="GM293" s="198"/>
      <c r="GN293" s="198"/>
      <c r="GO293" s="198"/>
      <c r="GP293" s="198"/>
      <c r="GQ293" s="198"/>
      <c r="GR293" s="198"/>
      <c r="GS293" s="198"/>
      <c r="GT293" s="198"/>
      <c r="GU293" s="198"/>
      <c r="GV293" s="198"/>
      <c r="GW293" s="198"/>
      <c r="GX293" s="198"/>
      <c r="GY293" s="198"/>
      <c r="GZ293" s="198"/>
      <c r="HA293" s="198"/>
      <c r="HB293" s="198"/>
      <c r="HC293" s="198"/>
      <c r="HD293" s="198"/>
      <c r="HE293" s="198"/>
      <c r="HF293" s="198"/>
      <c r="HG293" s="198"/>
      <c r="HH293" s="198"/>
      <c r="HI293" s="198"/>
      <c r="HJ293" s="198"/>
      <c r="HK293" s="198"/>
      <c r="HL293" s="198"/>
      <c r="HM293" s="198"/>
      <c r="HN293" s="198"/>
      <c r="HO293" s="198"/>
      <c r="HP293" s="198"/>
      <c r="HQ293" s="198"/>
      <c r="HR293" s="198"/>
      <c r="HS293" s="198"/>
      <c r="HT293" s="198"/>
      <c r="HU293" s="198"/>
      <c r="HV293" s="198"/>
      <c r="HW293" s="198"/>
      <c r="HX293" s="198"/>
      <c r="HY293" s="198"/>
      <c r="HZ293" s="198"/>
      <c r="IA293" s="198"/>
      <c r="IB293" s="198"/>
      <c r="IC293" s="198"/>
      <c r="ID293" s="198"/>
      <c r="IE293" s="198"/>
      <c r="IF293" s="198"/>
      <c r="IG293" s="198"/>
      <c r="IH293" s="198"/>
      <c r="II293" s="198"/>
      <c r="IJ293" s="198"/>
      <c r="IK293" s="198"/>
      <c r="IL293" s="198"/>
      <c r="IM293" s="198"/>
      <c r="IN293" s="198"/>
      <c r="IO293" s="198"/>
      <c r="IP293" s="198"/>
      <c r="IQ293" s="198"/>
      <c r="IR293" s="198"/>
      <c r="IS293" s="198"/>
      <c r="IT293" s="198"/>
      <c r="IU293" s="198"/>
      <c r="IV293" s="198"/>
      <c r="IW293" s="198"/>
      <c r="IX293" s="198"/>
      <c r="IY293" s="198"/>
      <c r="IZ293" s="198"/>
      <c r="JA293" s="198"/>
      <c r="JB293" s="198"/>
      <c r="JC293" s="198"/>
      <c r="JD293" s="198"/>
      <c r="JE293" s="198"/>
      <c r="JF293" s="198"/>
      <c r="JG293" s="198"/>
      <c r="JH293" s="198"/>
      <c r="JI293" s="198"/>
      <c r="JJ293" s="198"/>
      <c r="JK293" s="198"/>
      <c r="JL293" s="198"/>
      <c r="JM293" s="198"/>
      <c r="JN293" s="198"/>
      <c r="JO293" s="198"/>
      <c r="JP293" s="198"/>
      <c r="JQ293" s="198"/>
      <c r="JR293" s="198"/>
      <c r="JS293" s="198"/>
      <c r="JT293" s="198"/>
      <c r="JU293" s="198"/>
      <c r="JV293" s="198"/>
      <c r="JW293" s="198"/>
      <c r="JX293" s="198"/>
      <c r="JY293" s="198"/>
      <c r="JZ293" s="198"/>
      <c r="KA293" s="198"/>
      <c r="KB293" s="198"/>
      <c r="KC293" s="198"/>
      <c r="KD293" s="198"/>
      <c r="KE293" s="198"/>
      <c r="KF293" s="198"/>
      <c r="KG293" s="198"/>
      <c r="KH293" s="198"/>
      <c r="KI293" s="198"/>
      <c r="KJ293" s="198"/>
      <c r="KK293" s="198"/>
      <c r="KL293" s="198"/>
      <c r="KM293" s="198"/>
      <c r="KN293" s="198"/>
      <c r="KO293" s="198"/>
      <c r="KP293" s="198"/>
      <c r="KQ293" s="198"/>
      <c r="KR293" s="198"/>
      <c r="KS293" s="198"/>
      <c r="KT293" s="198"/>
      <c r="KU293" s="198"/>
      <c r="KV293" s="198"/>
      <c r="KW293" s="198"/>
      <c r="KX293" s="198"/>
      <c r="KY293" s="198"/>
      <c r="KZ293" s="198"/>
    </row>
    <row r="294" spans="2:312" x14ac:dyDescent="0.3">
      <c r="B294" s="198"/>
      <c r="C294" s="198"/>
      <c r="D294" s="198"/>
      <c r="E294" s="198"/>
      <c r="F294" s="198"/>
      <c r="G294" s="198"/>
      <c r="H294" s="198"/>
      <c r="I294" s="198"/>
      <c r="J294" s="198"/>
      <c r="K294" s="198"/>
      <c r="L294" s="198"/>
      <c r="M294" s="198"/>
      <c r="N294" s="198"/>
      <c r="O294" s="198"/>
      <c r="P294" s="198"/>
      <c r="Q294" s="202"/>
      <c r="R294" s="198"/>
      <c r="S294" s="198"/>
      <c r="T294" s="198"/>
      <c r="U294" s="198"/>
      <c r="V294" s="198"/>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c r="AS294" s="198"/>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c r="BV294" s="198"/>
      <c r="BW294" s="198"/>
      <c r="BX294" s="198"/>
      <c r="BY294" s="198"/>
      <c r="BZ294" s="198"/>
      <c r="CA294" s="198"/>
      <c r="CB294" s="198"/>
      <c r="CC294" s="198"/>
      <c r="CD294" s="198"/>
      <c r="CE294" s="198"/>
      <c r="CF294" s="198"/>
      <c r="CG294" s="198"/>
      <c r="CH294" s="198"/>
      <c r="CI294" s="198"/>
      <c r="CJ294" s="198"/>
      <c r="CK294" s="198"/>
      <c r="CL294" s="198"/>
      <c r="CM294" s="198"/>
      <c r="CN294" s="198"/>
      <c r="CO294" s="198"/>
      <c r="CP294" s="198"/>
      <c r="CQ294" s="198"/>
      <c r="CR294" s="198"/>
      <c r="CS294" s="198"/>
      <c r="CT294" s="198"/>
      <c r="CU294" s="198"/>
      <c r="CV294" s="198"/>
      <c r="CW294" s="198"/>
      <c r="CX294" s="198"/>
      <c r="CY294" s="198"/>
      <c r="CZ294" s="198"/>
      <c r="DA294" s="198"/>
      <c r="DB294" s="198"/>
      <c r="DC294" s="198"/>
      <c r="DD294" s="198"/>
      <c r="DE294" s="198"/>
      <c r="DF294" s="198"/>
      <c r="DG294" s="198"/>
      <c r="DH294" s="198"/>
      <c r="DI294" s="198"/>
      <c r="DJ294" s="198"/>
      <c r="DK294" s="198"/>
      <c r="DL294" s="198"/>
      <c r="DM294" s="198"/>
      <c r="DN294" s="198"/>
      <c r="DO294" s="198"/>
      <c r="DP294" s="198"/>
      <c r="DQ294" s="198"/>
      <c r="DR294" s="198"/>
      <c r="DS294" s="198"/>
      <c r="DT294" s="198"/>
      <c r="DU294" s="198"/>
      <c r="DV294" s="198"/>
      <c r="DW294" s="198"/>
      <c r="DX294" s="198"/>
      <c r="DY294" s="198"/>
      <c r="DZ294" s="198"/>
      <c r="EA294" s="198"/>
      <c r="EB294" s="198"/>
      <c r="EC294" s="198"/>
      <c r="ED294" s="198"/>
      <c r="EE294" s="198"/>
      <c r="EF294" s="198"/>
      <c r="EG294" s="198"/>
      <c r="EH294" s="198"/>
      <c r="EI294" s="198"/>
      <c r="EJ294" s="198"/>
      <c r="EK294" s="198"/>
      <c r="EL294" s="198"/>
      <c r="EM294" s="198"/>
      <c r="EN294" s="198"/>
      <c r="EO294" s="198"/>
      <c r="EP294" s="198"/>
      <c r="EQ294" s="198"/>
      <c r="ER294" s="198"/>
      <c r="ES294" s="198"/>
      <c r="ET294" s="198"/>
      <c r="EU294" s="198"/>
      <c r="EV294" s="198"/>
      <c r="EW294" s="198"/>
      <c r="EX294" s="198"/>
      <c r="EY294" s="198"/>
      <c r="EZ294" s="198"/>
      <c r="FA294" s="198"/>
      <c r="FB294" s="198"/>
      <c r="FC294" s="198"/>
      <c r="FD294" s="198"/>
      <c r="FE294" s="198"/>
      <c r="FF294" s="198"/>
      <c r="FG294" s="198"/>
      <c r="FH294" s="198"/>
      <c r="FI294" s="198"/>
      <c r="FJ294" s="198"/>
      <c r="FK294" s="198"/>
      <c r="FL294" s="198"/>
      <c r="FM294" s="198"/>
      <c r="FN294" s="198"/>
      <c r="FO294" s="198"/>
      <c r="FP294" s="198"/>
      <c r="FQ294" s="198"/>
      <c r="FR294" s="198"/>
      <c r="FS294" s="198"/>
      <c r="FT294" s="198"/>
      <c r="FU294" s="198"/>
      <c r="FV294" s="198"/>
      <c r="FW294" s="198"/>
      <c r="FX294" s="198"/>
      <c r="FY294" s="198"/>
      <c r="FZ294" s="198"/>
      <c r="GA294" s="198"/>
      <c r="GB294" s="198"/>
      <c r="GC294" s="198"/>
      <c r="GD294" s="198"/>
      <c r="GE294" s="198"/>
      <c r="GF294" s="198"/>
      <c r="GG294" s="198"/>
      <c r="GH294" s="198"/>
      <c r="GI294" s="198"/>
      <c r="GJ294" s="198"/>
      <c r="GK294" s="198"/>
      <c r="GL294" s="198"/>
      <c r="GM294" s="198"/>
      <c r="GN294" s="198"/>
      <c r="GO294" s="198"/>
      <c r="GP294" s="198"/>
      <c r="GQ294" s="198"/>
      <c r="GR294" s="198"/>
      <c r="GS294" s="198"/>
      <c r="GT294" s="198"/>
      <c r="GU294" s="198"/>
      <c r="GV294" s="198"/>
      <c r="GW294" s="198"/>
      <c r="GX294" s="198"/>
      <c r="GY294" s="198"/>
      <c r="GZ294" s="198"/>
      <c r="HA294" s="198"/>
      <c r="HB294" s="198"/>
      <c r="HC294" s="198"/>
      <c r="HD294" s="198"/>
      <c r="HE294" s="198"/>
      <c r="HF294" s="198"/>
      <c r="HG294" s="198"/>
      <c r="HH294" s="198"/>
      <c r="HI294" s="198"/>
      <c r="HJ294" s="198"/>
      <c r="HK294" s="198"/>
      <c r="HL294" s="198"/>
      <c r="HM294" s="198"/>
      <c r="HN294" s="198"/>
      <c r="HO294" s="198"/>
      <c r="HP294" s="198"/>
      <c r="HQ294" s="198"/>
      <c r="HR294" s="198"/>
      <c r="HS294" s="198"/>
      <c r="HT294" s="198"/>
      <c r="HU294" s="198"/>
      <c r="HV294" s="198"/>
      <c r="HW294" s="198"/>
      <c r="HX294" s="198"/>
      <c r="HY294" s="198"/>
      <c r="HZ294" s="198"/>
      <c r="IA294" s="198"/>
      <c r="IB294" s="198"/>
      <c r="IC294" s="198"/>
      <c r="ID294" s="198"/>
      <c r="IE294" s="198"/>
      <c r="IF294" s="198"/>
      <c r="IG294" s="198"/>
      <c r="IH294" s="198"/>
      <c r="II294" s="198"/>
      <c r="IJ294" s="198"/>
      <c r="IK294" s="198"/>
      <c r="IL294" s="198"/>
      <c r="IM294" s="198"/>
      <c r="IN294" s="198"/>
      <c r="IO294" s="198"/>
      <c r="IP294" s="198"/>
      <c r="IQ294" s="198"/>
      <c r="IR294" s="198"/>
      <c r="IS294" s="198"/>
      <c r="IT294" s="198"/>
      <c r="IU294" s="198"/>
      <c r="IV294" s="198"/>
      <c r="IW294" s="198"/>
      <c r="IX294" s="198"/>
      <c r="IY294" s="198"/>
      <c r="IZ294" s="198"/>
      <c r="JA294" s="198"/>
      <c r="JB294" s="198"/>
      <c r="JC294" s="198"/>
      <c r="JD294" s="198"/>
      <c r="JE294" s="198"/>
      <c r="JF294" s="198"/>
      <c r="JG294" s="198"/>
      <c r="JH294" s="198"/>
      <c r="JI294" s="198"/>
      <c r="JJ294" s="198"/>
      <c r="JK294" s="198"/>
      <c r="JL294" s="198"/>
      <c r="JM294" s="198"/>
      <c r="JN294" s="198"/>
      <c r="JO294" s="198"/>
      <c r="JP294" s="198"/>
      <c r="JQ294" s="198"/>
      <c r="JR294" s="198"/>
      <c r="JS294" s="198"/>
      <c r="JT294" s="198"/>
      <c r="JU294" s="198"/>
      <c r="JV294" s="198"/>
      <c r="JW294" s="198"/>
      <c r="JX294" s="198"/>
      <c r="JY294" s="198"/>
      <c r="JZ294" s="198"/>
      <c r="KA294" s="198"/>
      <c r="KB294" s="198"/>
      <c r="KC294" s="198"/>
      <c r="KD294" s="198"/>
      <c r="KE294" s="198"/>
      <c r="KF294" s="198"/>
      <c r="KG294" s="198"/>
      <c r="KH294" s="198"/>
      <c r="KI294" s="198"/>
      <c r="KJ294" s="198"/>
      <c r="KK294" s="198"/>
      <c r="KL294" s="198"/>
      <c r="KM294" s="198"/>
      <c r="KN294" s="198"/>
      <c r="KO294" s="198"/>
      <c r="KP294" s="198"/>
      <c r="KQ294" s="198"/>
      <c r="KR294" s="198"/>
      <c r="KS294" s="198"/>
      <c r="KT294" s="198"/>
      <c r="KU294" s="198"/>
      <c r="KV294" s="198"/>
      <c r="KW294" s="198"/>
      <c r="KX294" s="198"/>
      <c r="KY294" s="198"/>
      <c r="KZ294" s="198"/>
    </row>
    <row r="295" spans="2:312" x14ac:dyDescent="0.3">
      <c r="B295" s="198"/>
      <c r="C295" s="198"/>
      <c r="D295" s="198"/>
      <c r="E295" s="198"/>
      <c r="F295" s="198"/>
      <c r="G295" s="198"/>
      <c r="H295" s="198"/>
      <c r="I295" s="198"/>
      <c r="J295" s="198"/>
      <c r="K295" s="198"/>
      <c r="L295" s="198"/>
      <c r="M295" s="198"/>
      <c r="N295" s="198"/>
      <c r="O295" s="198"/>
      <c r="P295" s="198"/>
      <c r="Q295" s="202"/>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c r="AS295" s="198"/>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c r="BV295" s="198"/>
      <c r="BW295" s="198"/>
      <c r="BX295" s="198"/>
      <c r="BY295" s="198"/>
      <c r="BZ295" s="198"/>
      <c r="CA295" s="198"/>
      <c r="CB295" s="198"/>
      <c r="CC295" s="198"/>
      <c r="CD295" s="198"/>
      <c r="CE295" s="198"/>
      <c r="CF295" s="198"/>
      <c r="CG295" s="198"/>
      <c r="CH295" s="198"/>
      <c r="CI295" s="198"/>
      <c r="CJ295" s="198"/>
      <c r="CK295" s="198"/>
      <c r="CL295" s="198"/>
      <c r="CM295" s="198"/>
      <c r="CN295" s="198"/>
      <c r="CO295" s="198"/>
      <c r="CP295" s="198"/>
      <c r="CQ295" s="198"/>
      <c r="CR295" s="198"/>
      <c r="CS295" s="198"/>
      <c r="CT295" s="198"/>
      <c r="CU295" s="198"/>
      <c r="CV295" s="198"/>
      <c r="CW295" s="198"/>
      <c r="CX295" s="198"/>
      <c r="CY295" s="198"/>
      <c r="CZ295" s="198"/>
      <c r="DA295" s="198"/>
      <c r="DB295" s="198"/>
      <c r="DC295" s="198"/>
      <c r="DD295" s="198"/>
      <c r="DE295" s="198"/>
      <c r="DF295" s="198"/>
      <c r="DG295" s="198"/>
      <c r="DH295" s="198"/>
      <c r="DI295" s="198"/>
      <c r="DJ295" s="198"/>
      <c r="DK295" s="198"/>
      <c r="DL295" s="198"/>
      <c r="DM295" s="198"/>
      <c r="DN295" s="198"/>
      <c r="DO295" s="198"/>
      <c r="DP295" s="198"/>
      <c r="DQ295" s="198"/>
      <c r="DR295" s="198"/>
      <c r="DS295" s="198"/>
      <c r="DT295" s="198"/>
      <c r="DU295" s="198"/>
      <c r="DV295" s="198"/>
      <c r="DW295" s="198"/>
      <c r="DX295" s="198"/>
      <c r="DY295" s="198"/>
      <c r="DZ295" s="198"/>
      <c r="EA295" s="198"/>
      <c r="EB295" s="198"/>
      <c r="EC295" s="198"/>
      <c r="ED295" s="198"/>
      <c r="EE295" s="198"/>
      <c r="EF295" s="198"/>
      <c r="EG295" s="198"/>
      <c r="EH295" s="198"/>
      <c r="EI295" s="198"/>
      <c r="EJ295" s="198"/>
      <c r="EK295" s="198"/>
      <c r="EL295" s="198"/>
      <c r="EM295" s="198"/>
      <c r="EN295" s="198"/>
      <c r="EO295" s="198"/>
      <c r="EP295" s="198"/>
      <c r="EQ295" s="198"/>
      <c r="ER295" s="198"/>
      <c r="ES295" s="198"/>
      <c r="ET295" s="198"/>
      <c r="EU295" s="198"/>
      <c r="EV295" s="198"/>
      <c r="EW295" s="198"/>
      <c r="EX295" s="198"/>
      <c r="EY295" s="198"/>
      <c r="EZ295" s="198"/>
      <c r="FA295" s="198"/>
      <c r="FB295" s="198"/>
      <c r="FC295" s="198"/>
      <c r="FD295" s="198"/>
      <c r="FE295" s="198"/>
      <c r="FF295" s="198"/>
      <c r="FG295" s="198"/>
      <c r="FH295" s="198"/>
      <c r="FI295" s="198"/>
      <c r="FJ295" s="198"/>
      <c r="FK295" s="198"/>
      <c r="FL295" s="198"/>
      <c r="FM295" s="198"/>
      <c r="FN295" s="198"/>
      <c r="FO295" s="198"/>
      <c r="FP295" s="198"/>
      <c r="FQ295" s="198"/>
      <c r="FR295" s="198"/>
      <c r="FS295" s="198"/>
      <c r="FT295" s="198"/>
      <c r="FU295" s="198"/>
      <c r="FV295" s="198"/>
      <c r="FW295" s="198"/>
      <c r="FX295" s="198"/>
      <c r="FY295" s="198"/>
      <c r="FZ295" s="198"/>
      <c r="GA295" s="198"/>
      <c r="GB295" s="198"/>
      <c r="GC295" s="198"/>
      <c r="GD295" s="198"/>
      <c r="GE295" s="198"/>
      <c r="GF295" s="198"/>
      <c r="GG295" s="198"/>
      <c r="GH295" s="198"/>
      <c r="GI295" s="198"/>
      <c r="GJ295" s="198"/>
      <c r="GK295" s="198"/>
      <c r="GL295" s="198"/>
      <c r="GM295" s="198"/>
      <c r="GN295" s="198"/>
      <c r="GO295" s="198"/>
      <c r="GP295" s="198"/>
      <c r="GQ295" s="198"/>
      <c r="GR295" s="198"/>
      <c r="GS295" s="198"/>
      <c r="GT295" s="198"/>
      <c r="GU295" s="198"/>
      <c r="GV295" s="198"/>
      <c r="GW295" s="198"/>
      <c r="GX295" s="198"/>
      <c r="GY295" s="198"/>
      <c r="GZ295" s="198"/>
      <c r="HA295" s="198"/>
      <c r="HB295" s="198"/>
      <c r="HC295" s="198"/>
      <c r="HD295" s="198"/>
      <c r="HE295" s="198"/>
      <c r="HF295" s="198"/>
      <c r="HG295" s="198"/>
      <c r="HH295" s="198"/>
      <c r="HI295" s="198"/>
      <c r="HJ295" s="198"/>
      <c r="HK295" s="198"/>
      <c r="HL295" s="198"/>
      <c r="HM295" s="198"/>
      <c r="HN295" s="198"/>
      <c r="HO295" s="198"/>
      <c r="HP295" s="198"/>
      <c r="HQ295" s="198"/>
      <c r="HR295" s="198"/>
      <c r="HS295" s="198"/>
      <c r="HT295" s="198"/>
      <c r="HU295" s="198"/>
      <c r="HV295" s="198"/>
      <c r="HW295" s="198"/>
      <c r="HX295" s="198"/>
      <c r="HY295" s="198"/>
      <c r="HZ295" s="198"/>
      <c r="IA295" s="198"/>
      <c r="IB295" s="198"/>
      <c r="IC295" s="198"/>
      <c r="ID295" s="198"/>
      <c r="IE295" s="198"/>
      <c r="IF295" s="198"/>
      <c r="IG295" s="198"/>
      <c r="IH295" s="198"/>
      <c r="II295" s="198"/>
      <c r="IJ295" s="198"/>
      <c r="IK295" s="198"/>
      <c r="IL295" s="198"/>
      <c r="IM295" s="198"/>
      <c r="IN295" s="198"/>
      <c r="IO295" s="198"/>
      <c r="IP295" s="198"/>
      <c r="IQ295" s="198"/>
      <c r="IR295" s="198"/>
      <c r="IS295" s="198"/>
      <c r="IT295" s="198"/>
      <c r="IU295" s="198"/>
      <c r="IV295" s="198"/>
      <c r="IW295" s="198"/>
      <c r="IX295" s="198"/>
      <c r="IY295" s="198"/>
      <c r="IZ295" s="198"/>
      <c r="JA295" s="198"/>
      <c r="JB295" s="198"/>
      <c r="JC295" s="198"/>
      <c r="JD295" s="198"/>
      <c r="JE295" s="198"/>
      <c r="JF295" s="198"/>
      <c r="JG295" s="198"/>
      <c r="JH295" s="198"/>
      <c r="JI295" s="198"/>
      <c r="JJ295" s="198"/>
      <c r="JK295" s="198"/>
      <c r="JL295" s="198"/>
      <c r="JM295" s="198"/>
      <c r="JN295" s="198"/>
      <c r="JO295" s="198"/>
      <c r="JP295" s="198"/>
      <c r="JQ295" s="198"/>
      <c r="JR295" s="198"/>
      <c r="JS295" s="198"/>
      <c r="JT295" s="198"/>
      <c r="JU295" s="198"/>
      <c r="JV295" s="198"/>
      <c r="JW295" s="198"/>
      <c r="JX295" s="198"/>
      <c r="JY295" s="198"/>
      <c r="JZ295" s="198"/>
      <c r="KA295" s="198"/>
      <c r="KB295" s="198"/>
      <c r="KC295" s="198"/>
      <c r="KD295" s="198"/>
      <c r="KE295" s="198"/>
      <c r="KF295" s="198"/>
      <c r="KG295" s="198"/>
      <c r="KH295" s="198"/>
      <c r="KI295" s="198"/>
      <c r="KJ295" s="198"/>
      <c r="KK295" s="198"/>
      <c r="KL295" s="198"/>
      <c r="KM295" s="198"/>
      <c r="KN295" s="198"/>
      <c r="KO295" s="198"/>
      <c r="KP295" s="198"/>
      <c r="KQ295" s="198"/>
      <c r="KR295" s="198"/>
      <c r="KS295" s="198"/>
      <c r="KT295" s="198"/>
      <c r="KU295" s="198"/>
      <c r="KV295" s="198"/>
      <c r="KW295" s="198"/>
      <c r="KX295" s="198"/>
      <c r="KY295" s="198"/>
      <c r="KZ295" s="198"/>
    </row>
    <row r="296" spans="2:312" x14ac:dyDescent="0.3">
      <c r="B296" s="198"/>
      <c r="C296" s="198"/>
      <c r="D296" s="198"/>
      <c r="E296" s="198"/>
      <c r="F296" s="198"/>
      <c r="G296" s="198"/>
      <c r="H296" s="198"/>
      <c r="I296" s="198"/>
      <c r="J296" s="198"/>
      <c r="K296" s="198"/>
      <c r="L296" s="198"/>
      <c r="M296" s="198"/>
      <c r="N296" s="198"/>
      <c r="O296" s="198"/>
      <c r="P296" s="198"/>
      <c r="Q296" s="202"/>
      <c r="R296" s="198"/>
      <c r="S296" s="198"/>
      <c r="T296" s="198"/>
      <c r="U296" s="198"/>
      <c r="V296" s="198"/>
      <c r="W296" s="198"/>
      <c r="X296" s="198"/>
      <c r="Y296" s="198"/>
      <c r="Z296" s="198"/>
      <c r="AA296" s="198"/>
      <c r="AB296" s="198"/>
      <c r="AC296" s="198"/>
      <c r="AD296" s="198"/>
      <c r="AE296" s="198"/>
      <c r="AF296" s="198"/>
      <c r="AG296" s="198"/>
      <c r="AH296" s="198"/>
      <c r="AI296" s="198"/>
      <c r="AJ296" s="198"/>
      <c r="AK296" s="198"/>
      <c r="AL296" s="198"/>
      <c r="AM296" s="198"/>
      <c r="AN296" s="198"/>
      <c r="AO296" s="198"/>
      <c r="AP296" s="198"/>
      <c r="AQ296" s="198"/>
      <c r="AR296" s="198"/>
      <c r="AS296" s="198"/>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c r="EO296" s="198"/>
      <c r="EP296" s="198"/>
      <c r="EQ296" s="198"/>
      <c r="ER296" s="198"/>
      <c r="ES296" s="198"/>
      <c r="ET296" s="198"/>
      <c r="EU296" s="198"/>
      <c r="EV296" s="198"/>
      <c r="EW296" s="198"/>
      <c r="EX296" s="198"/>
      <c r="EY296" s="198"/>
      <c r="EZ296" s="198"/>
      <c r="FA296" s="198"/>
      <c r="FB296" s="198"/>
      <c r="FC296" s="198"/>
      <c r="FD296" s="198"/>
      <c r="FE296" s="198"/>
      <c r="FF296" s="198"/>
      <c r="FG296" s="198"/>
      <c r="FH296" s="198"/>
      <c r="FI296" s="198"/>
      <c r="FJ296" s="198"/>
      <c r="FK296" s="198"/>
      <c r="FL296" s="198"/>
      <c r="FM296" s="198"/>
      <c r="FN296" s="198"/>
      <c r="FO296" s="198"/>
      <c r="FP296" s="198"/>
      <c r="FQ296" s="198"/>
      <c r="FR296" s="198"/>
      <c r="FS296" s="198"/>
      <c r="FT296" s="198"/>
      <c r="FU296" s="198"/>
      <c r="FV296" s="198"/>
      <c r="FW296" s="198"/>
      <c r="FX296" s="198"/>
      <c r="FY296" s="198"/>
      <c r="FZ296" s="198"/>
      <c r="GA296" s="198"/>
      <c r="GB296" s="198"/>
      <c r="GC296" s="198"/>
      <c r="GD296" s="198"/>
      <c r="GE296" s="198"/>
      <c r="GF296" s="198"/>
      <c r="GG296" s="198"/>
      <c r="GH296" s="198"/>
      <c r="GI296" s="198"/>
      <c r="GJ296" s="198"/>
      <c r="GK296" s="198"/>
      <c r="GL296" s="198"/>
      <c r="GM296" s="198"/>
      <c r="GN296" s="198"/>
      <c r="GO296" s="198"/>
      <c r="GP296" s="198"/>
      <c r="GQ296" s="198"/>
      <c r="GR296" s="198"/>
      <c r="GS296" s="198"/>
      <c r="GT296" s="198"/>
      <c r="GU296" s="198"/>
      <c r="GV296" s="198"/>
      <c r="GW296" s="198"/>
      <c r="GX296" s="198"/>
      <c r="GY296" s="198"/>
      <c r="GZ296" s="198"/>
      <c r="HA296" s="198"/>
      <c r="HB296" s="198"/>
      <c r="HC296" s="198"/>
      <c r="HD296" s="198"/>
      <c r="HE296" s="198"/>
      <c r="HF296" s="198"/>
      <c r="HG296" s="198"/>
      <c r="HH296" s="198"/>
      <c r="HI296" s="198"/>
      <c r="HJ296" s="198"/>
      <c r="HK296" s="198"/>
      <c r="HL296" s="198"/>
      <c r="HM296" s="198"/>
      <c r="HN296" s="198"/>
      <c r="HO296" s="198"/>
      <c r="HP296" s="198"/>
      <c r="HQ296" s="198"/>
      <c r="HR296" s="198"/>
      <c r="HS296" s="198"/>
      <c r="HT296" s="198"/>
      <c r="HU296" s="198"/>
      <c r="HV296" s="198"/>
      <c r="HW296" s="198"/>
      <c r="HX296" s="198"/>
      <c r="HY296" s="198"/>
      <c r="HZ296" s="198"/>
      <c r="IA296" s="198"/>
      <c r="IB296" s="198"/>
      <c r="IC296" s="198"/>
      <c r="ID296" s="198"/>
      <c r="IE296" s="198"/>
      <c r="IF296" s="198"/>
      <c r="IG296" s="198"/>
      <c r="IH296" s="198"/>
      <c r="II296" s="198"/>
      <c r="IJ296" s="198"/>
      <c r="IK296" s="198"/>
      <c r="IL296" s="198"/>
      <c r="IM296" s="198"/>
      <c r="IN296" s="198"/>
      <c r="IO296" s="198"/>
      <c r="IP296" s="198"/>
      <c r="IQ296" s="198"/>
      <c r="IR296" s="198"/>
      <c r="IS296" s="198"/>
      <c r="IT296" s="198"/>
      <c r="IU296" s="198"/>
      <c r="IV296" s="198"/>
      <c r="IW296" s="198"/>
      <c r="IX296" s="198"/>
      <c r="IY296" s="198"/>
      <c r="IZ296" s="198"/>
      <c r="JA296" s="198"/>
      <c r="JB296" s="198"/>
      <c r="JC296" s="198"/>
      <c r="JD296" s="198"/>
      <c r="JE296" s="198"/>
      <c r="JF296" s="198"/>
      <c r="JG296" s="198"/>
      <c r="JH296" s="198"/>
      <c r="JI296" s="198"/>
      <c r="JJ296" s="198"/>
      <c r="JK296" s="198"/>
      <c r="JL296" s="198"/>
      <c r="JM296" s="198"/>
      <c r="JN296" s="198"/>
      <c r="JO296" s="198"/>
      <c r="JP296" s="198"/>
      <c r="JQ296" s="198"/>
      <c r="JR296" s="198"/>
      <c r="JS296" s="198"/>
      <c r="JT296" s="198"/>
      <c r="JU296" s="198"/>
      <c r="JV296" s="198"/>
      <c r="JW296" s="198"/>
      <c r="JX296" s="198"/>
      <c r="JY296" s="198"/>
      <c r="JZ296" s="198"/>
      <c r="KA296" s="198"/>
      <c r="KB296" s="198"/>
      <c r="KC296" s="198"/>
      <c r="KD296" s="198"/>
      <c r="KE296" s="198"/>
      <c r="KF296" s="198"/>
      <c r="KG296" s="198"/>
      <c r="KH296" s="198"/>
      <c r="KI296" s="198"/>
      <c r="KJ296" s="198"/>
      <c r="KK296" s="198"/>
      <c r="KL296" s="198"/>
      <c r="KM296" s="198"/>
      <c r="KN296" s="198"/>
      <c r="KO296" s="198"/>
      <c r="KP296" s="198"/>
      <c r="KQ296" s="198"/>
      <c r="KR296" s="198"/>
      <c r="KS296" s="198"/>
      <c r="KT296" s="198"/>
      <c r="KU296" s="198"/>
      <c r="KV296" s="198"/>
      <c r="KW296" s="198"/>
      <c r="KX296" s="198"/>
      <c r="KY296" s="198"/>
      <c r="KZ296" s="198"/>
    </row>
    <row r="297" spans="2:312" x14ac:dyDescent="0.3">
      <c r="B297" s="198"/>
      <c r="C297" s="198"/>
      <c r="D297" s="198"/>
      <c r="E297" s="198"/>
      <c r="F297" s="198"/>
      <c r="G297" s="198"/>
      <c r="H297" s="198"/>
      <c r="I297" s="198"/>
      <c r="J297" s="198"/>
      <c r="K297" s="198"/>
      <c r="L297" s="198"/>
      <c r="M297" s="198"/>
      <c r="N297" s="198"/>
      <c r="O297" s="198"/>
      <c r="P297" s="198"/>
      <c r="Q297" s="202"/>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c r="CW297" s="198"/>
      <c r="CX297" s="198"/>
      <c r="CY297" s="198"/>
      <c r="CZ297" s="198"/>
      <c r="DA297" s="198"/>
      <c r="DB297" s="198"/>
      <c r="DC297" s="198"/>
      <c r="DD297" s="198"/>
      <c r="DE297" s="198"/>
      <c r="DF297" s="198"/>
      <c r="DG297" s="198"/>
      <c r="DH297" s="198"/>
      <c r="DI297" s="198"/>
      <c r="DJ297" s="198"/>
      <c r="DK297" s="198"/>
      <c r="DL297" s="198"/>
      <c r="DM297" s="198"/>
      <c r="DN297" s="198"/>
      <c r="DO297" s="198"/>
      <c r="DP297" s="198"/>
      <c r="DQ297" s="198"/>
      <c r="DR297" s="198"/>
      <c r="DS297" s="198"/>
      <c r="DT297" s="198"/>
      <c r="DU297" s="198"/>
      <c r="DV297" s="198"/>
      <c r="DW297" s="198"/>
      <c r="DX297" s="198"/>
      <c r="DY297" s="198"/>
      <c r="DZ297" s="198"/>
      <c r="EA297" s="198"/>
      <c r="EB297" s="198"/>
      <c r="EC297" s="198"/>
      <c r="ED297" s="198"/>
      <c r="EE297" s="198"/>
      <c r="EF297" s="198"/>
      <c r="EG297" s="198"/>
      <c r="EH297" s="198"/>
      <c r="EI297" s="198"/>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8"/>
      <c r="FU297" s="198"/>
      <c r="FV297" s="198"/>
      <c r="FW297" s="198"/>
      <c r="FX297" s="198"/>
      <c r="FY297" s="198"/>
      <c r="FZ297" s="198"/>
      <c r="GA297" s="198"/>
      <c r="GB297" s="198"/>
      <c r="GC297" s="198"/>
      <c r="GD297" s="198"/>
      <c r="GE297" s="198"/>
      <c r="GF297" s="198"/>
      <c r="GG297" s="198"/>
      <c r="GH297" s="198"/>
      <c r="GI297" s="198"/>
      <c r="GJ297" s="198"/>
      <c r="GK297" s="198"/>
      <c r="GL297" s="198"/>
      <c r="GM297" s="198"/>
      <c r="GN297" s="198"/>
      <c r="GO297" s="198"/>
      <c r="GP297" s="198"/>
      <c r="GQ297" s="198"/>
      <c r="GR297" s="198"/>
      <c r="GS297" s="198"/>
      <c r="GT297" s="198"/>
      <c r="GU297" s="198"/>
      <c r="GV297" s="198"/>
      <c r="GW297" s="198"/>
      <c r="GX297" s="198"/>
      <c r="GY297" s="198"/>
      <c r="GZ297" s="198"/>
      <c r="HA297" s="198"/>
      <c r="HB297" s="198"/>
      <c r="HC297" s="198"/>
      <c r="HD297" s="198"/>
      <c r="HE297" s="198"/>
      <c r="HF297" s="198"/>
      <c r="HG297" s="198"/>
      <c r="HH297" s="198"/>
      <c r="HI297" s="198"/>
      <c r="HJ297" s="198"/>
      <c r="HK297" s="198"/>
      <c r="HL297" s="198"/>
      <c r="HM297" s="198"/>
      <c r="HN297" s="198"/>
      <c r="HO297" s="198"/>
      <c r="HP297" s="198"/>
      <c r="HQ297" s="198"/>
      <c r="HR297" s="198"/>
      <c r="HS297" s="198"/>
      <c r="HT297" s="198"/>
      <c r="HU297" s="198"/>
      <c r="HV297" s="198"/>
      <c r="HW297" s="198"/>
      <c r="HX297" s="198"/>
      <c r="HY297" s="198"/>
      <c r="HZ297" s="198"/>
      <c r="IA297" s="198"/>
      <c r="IB297" s="198"/>
      <c r="IC297" s="198"/>
      <c r="ID297" s="198"/>
      <c r="IE297" s="198"/>
      <c r="IF297" s="198"/>
      <c r="IG297" s="198"/>
      <c r="IH297" s="198"/>
      <c r="II297" s="198"/>
      <c r="IJ297" s="198"/>
      <c r="IK297" s="198"/>
      <c r="IL297" s="198"/>
      <c r="IM297" s="198"/>
      <c r="IN297" s="198"/>
      <c r="IO297" s="198"/>
      <c r="IP297" s="198"/>
      <c r="IQ297" s="198"/>
      <c r="IR297" s="198"/>
      <c r="IS297" s="198"/>
      <c r="IT297" s="198"/>
      <c r="IU297" s="198"/>
      <c r="IV297" s="198"/>
      <c r="IW297" s="198"/>
      <c r="IX297" s="198"/>
      <c r="IY297" s="198"/>
      <c r="IZ297" s="198"/>
      <c r="JA297" s="198"/>
      <c r="JB297" s="198"/>
      <c r="JC297" s="198"/>
      <c r="JD297" s="198"/>
      <c r="JE297" s="198"/>
      <c r="JF297" s="198"/>
      <c r="JG297" s="198"/>
      <c r="JH297" s="198"/>
      <c r="JI297" s="198"/>
      <c r="JJ297" s="198"/>
      <c r="JK297" s="198"/>
      <c r="JL297" s="198"/>
      <c r="JM297" s="198"/>
      <c r="JN297" s="198"/>
      <c r="JO297" s="198"/>
      <c r="JP297" s="198"/>
      <c r="JQ297" s="198"/>
      <c r="JR297" s="198"/>
      <c r="JS297" s="198"/>
      <c r="JT297" s="198"/>
      <c r="JU297" s="198"/>
      <c r="JV297" s="198"/>
      <c r="JW297" s="198"/>
      <c r="JX297" s="198"/>
      <c r="JY297" s="198"/>
      <c r="JZ297" s="198"/>
      <c r="KA297" s="198"/>
      <c r="KB297" s="198"/>
      <c r="KC297" s="198"/>
      <c r="KD297" s="198"/>
      <c r="KE297" s="198"/>
      <c r="KF297" s="198"/>
      <c r="KG297" s="198"/>
      <c r="KH297" s="198"/>
      <c r="KI297" s="198"/>
      <c r="KJ297" s="198"/>
      <c r="KK297" s="198"/>
      <c r="KL297" s="198"/>
      <c r="KM297" s="198"/>
      <c r="KN297" s="198"/>
      <c r="KO297" s="198"/>
      <c r="KP297" s="198"/>
      <c r="KQ297" s="198"/>
      <c r="KR297" s="198"/>
      <c r="KS297" s="198"/>
      <c r="KT297" s="198"/>
      <c r="KU297" s="198"/>
      <c r="KV297" s="198"/>
      <c r="KW297" s="198"/>
      <c r="KX297" s="198"/>
      <c r="KY297" s="198"/>
      <c r="KZ297" s="198"/>
    </row>
    <row r="298" spans="2:312" x14ac:dyDescent="0.3">
      <c r="B298" s="198"/>
      <c r="C298" s="198"/>
      <c r="D298" s="198"/>
      <c r="E298" s="198"/>
      <c r="F298" s="198"/>
      <c r="G298" s="198"/>
      <c r="H298" s="198"/>
      <c r="I298" s="198"/>
      <c r="J298" s="198"/>
      <c r="K298" s="198"/>
      <c r="L298" s="198"/>
      <c r="M298" s="198"/>
      <c r="N298" s="198"/>
      <c r="O298" s="198"/>
      <c r="P298" s="198"/>
      <c r="Q298" s="202"/>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c r="CW298" s="198"/>
      <c r="CX298" s="198"/>
      <c r="CY298" s="198"/>
      <c r="CZ298" s="198"/>
      <c r="DA298" s="198"/>
      <c r="DB298" s="198"/>
      <c r="DC298" s="198"/>
      <c r="DD298" s="198"/>
      <c r="DE298" s="198"/>
      <c r="DF298" s="198"/>
      <c r="DG298" s="198"/>
      <c r="DH298" s="198"/>
      <c r="DI298" s="198"/>
      <c r="DJ298" s="198"/>
      <c r="DK298" s="198"/>
      <c r="DL298" s="198"/>
      <c r="DM298" s="198"/>
      <c r="DN298" s="198"/>
      <c r="DO298" s="198"/>
      <c r="DP298" s="198"/>
      <c r="DQ298" s="198"/>
      <c r="DR298" s="198"/>
      <c r="DS298" s="198"/>
      <c r="DT298" s="198"/>
      <c r="DU298" s="198"/>
      <c r="DV298" s="198"/>
      <c r="DW298" s="198"/>
      <c r="DX298" s="198"/>
      <c r="DY298" s="198"/>
      <c r="DZ298" s="198"/>
      <c r="EA298" s="198"/>
      <c r="EB298" s="198"/>
      <c r="EC298" s="198"/>
      <c r="ED298" s="198"/>
      <c r="EE298" s="198"/>
      <c r="EF298" s="198"/>
      <c r="EG298" s="198"/>
      <c r="EH298" s="198"/>
      <c r="EI298" s="198"/>
      <c r="EJ298" s="198"/>
      <c r="EK298" s="198"/>
      <c r="EL298" s="198"/>
      <c r="EM298" s="198"/>
      <c r="EN298" s="198"/>
      <c r="EO298" s="198"/>
      <c r="EP298" s="198"/>
      <c r="EQ298" s="198"/>
      <c r="ER298" s="198"/>
      <c r="ES298" s="198"/>
      <c r="ET298" s="198"/>
      <c r="EU298" s="198"/>
      <c r="EV298" s="198"/>
      <c r="EW298" s="198"/>
      <c r="EX298" s="198"/>
      <c r="EY298" s="198"/>
      <c r="EZ298" s="198"/>
      <c r="FA298" s="198"/>
      <c r="FB298" s="198"/>
      <c r="FC298" s="198"/>
      <c r="FD298" s="198"/>
      <c r="FE298" s="198"/>
      <c r="FF298" s="198"/>
      <c r="FG298" s="198"/>
      <c r="FH298" s="198"/>
      <c r="FI298" s="198"/>
      <c r="FJ298" s="198"/>
      <c r="FK298" s="198"/>
      <c r="FL298" s="198"/>
      <c r="FM298" s="198"/>
      <c r="FN298" s="198"/>
      <c r="FO298" s="198"/>
      <c r="FP298" s="198"/>
      <c r="FQ298" s="198"/>
      <c r="FR298" s="198"/>
      <c r="FS298" s="198"/>
      <c r="FT298" s="198"/>
      <c r="FU298" s="198"/>
      <c r="FV298" s="198"/>
      <c r="FW298" s="198"/>
      <c r="FX298" s="198"/>
      <c r="FY298" s="198"/>
      <c r="FZ298" s="198"/>
      <c r="GA298" s="198"/>
      <c r="GB298" s="198"/>
      <c r="GC298" s="198"/>
      <c r="GD298" s="198"/>
      <c r="GE298" s="198"/>
      <c r="GF298" s="198"/>
      <c r="GG298" s="198"/>
      <c r="GH298" s="198"/>
      <c r="GI298" s="198"/>
      <c r="GJ298" s="198"/>
      <c r="GK298" s="198"/>
      <c r="GL298" s="198"/>
      <c r="GM298" s="198"/>
      <c r="GN298" s="198"/>
      <c r="GO298" s="198"/>
      <c r="GP298" s="198"/>
      <c r="GQ298" s="198"/>
      <c r="GR298" s="198"/>
      <c r="GS298" s="198"/>
      <c r="GT298" s="198"/>
      <c r="GU298" s="198"/>
      <c r="GV298" s="198"/>
      <c r="GW298" s="198"/>
      <c r="GX298" s="198"/>
      <c r="GY298" s="198"/>
      <c r="GZ298" s="198"/>
      <c r="HA298" s="198"/>
      <c r="HB298" s="198"/>
      <c r="HC298" s="198"/>
      <c r="HD298" s="198"/>
      <c r="HE298" s="198"/>
      <c r="HF298" s="198"/>
      <c r="HG298" s="198"/>
      <c r="HH298" s="198"/>
      <c r="HI298" s="198"/>
      <c r="HJ298" s="198"/>
      <c r="HK298" s="198"/>
      <c r="HL298" s="198"/>
      <c r="HM298" s="198"/>
      <c r="HN298" s="198"/>
      <c r="HO298" s="198"/>
      <c r="HP298" s="198"/>
      <c r="HQ298" s="198"/>
      <c r="HR298" s="198"/>
      <c r="HS298" s="198"/>
      <c r="HT298" s="198"/>
      <c r="HU298" s="198"/>
      <c r="HV298" s="198"/>
      <c r="HW298" s="198"/>
      <c r="HX298" s="198"/>
      <c r="HY298" s="198"/>
      <c r="HZ298" s="198"/>
      <c r="IA298" s="198"/>
      <c r="IB298" s="198"/>
      <c r="IC298" s="198"/>
      <c r="ID298" s="198"/>
      <c r="IE298" s="198"/>
      <c r="IF298" s="198"/>
      <c r="IG298" s="198"/>
      <c r="IH298" s="198"/>
      <c r="II298" s="198"/>
      <c r="IJ298" s="198"/>
      <c r="IK298" s="198"/>
      <c r="IL298" s="198"/>
      <c r="IM298" s="198"/>
      <c r="IN298" s="198"/>
      <c r="IO298" s="198"/>
      <c r="IP298" s="198"/>
      <c r="IQ298" s="198"/>
      <c r="IR298" s="198"/>
      <c r="IS298" s="198"/>
      <c r="IT298" s="198"/>
      <c r="IU298" s="198"/>
      <c r="IV298" s="198"/>
      <c r="IW298" s="198"/>
      <c r="IX298" s="198"/>
      <c r="IY298" s="198"/>
      <c r="IZ298" s="198"/>
      <c r="JA298" s="198"/>
      <c r="JB298" s="198"/>
      <c r="JC298" s="198"/>
      <c r="JD298" s="198"/>
      <c r="JE298" s="198"/>
      <c r="JF298" s="198"/>
      <c r="JG298" s="198"/>
      <c r="JH298" s="198"/>
      <c r="JI298" s="198"/>
      <c r="JJ298" s="198"/>
      <c r="JK298" s="198"/>
      <c r="JL298" s="198"/>
      <c r="JM298" s="198"/>
      <c r="JN298" s="198"/>
      <c r="JO298" s="198"/>
      <c r="JP298" s="198"/>
      <c r="JQ298" s="198"/>
      <c r="JR298" s="198"/>
      <c r="JS298" s="198"/>
      <c r="JT298" s="198"/>
      <c r="JU298" s="198"/>
      <c r="JV298" s="198"/>
      <c r="JW298" s="198"/>
      <c r="JX298" s="198"/>
      <c r="JY298" s="198"/>
      <c r="JZ298" s="198"/>
      <c r="KA298" s="198"/>
      <c r="KB298" s="198"/>
      <c r="KC298" s="198"/>
      <c r="KD298" s="198"/>
      <c r="KE298" s="198"/>
      <c r="KF298" s="198"/>
      <c r="KG298" s="198"/>
      <c r="KH298" s="198"/>
      <c r="KI298" s="198"/>
      <c r="KJ298" s="198"/>
      <c r="KK298" s="198"/>
      <c r="KL298" s="198"/>
      <c r="KM298" s="198"/>
      <c r="KN298" s="198"/>
      <c r="KO298" s="198"/>
      <c r="KP298" s="198"/>
      <c r="KQ298" s="198"/>
      <c r="KR298" s="198"/>
      <c r="KS298" s="198"/>
      <c r="KT298" s="198"/>
      <c r="KU298" s="198"/>
      <c r="KV298" s="198"/>
      <c r="KW298" s="198"/>
      <c r="KX298" s="198"/>
      <c r="KY298" s="198"/>
      <c r="KZ298" s="198"/>
    </row>
    <row r="299" spans="2:312" x14ac:dyDescent="0.3">
      <c r="B299" s="198"/>
      <c r="C299" s="198"/>
      <c r="D299" s="198"/>
      <c r="E299" s="198"/>
      <c r="F299" s="198"/>
      <c r="G299" s="198"/>
      <c r="H299" s="198"/>
      <c r="I299" s="198"/>
      <c r="J299" s="198"/>
      <c r="K299" s="198"/>
      <c r="L299" s="198"/>
      <c r="M299" s="198"/>
      <c r="N299" s="198"/>
      <c r="O299" s="198"/>
      <c r="P299" s="198"/>
      <c r="Q299" s="202"/>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c r="CW299" s="198"/>
      <c r="CX299" s="198"/>
      <c r="CY299" s="198"/>
      <c r="CZ299" s="198"/>
      <c r="DA299" s="198"/>
      <c r="DB299" s="198"/>
      <c r="DC299" s="198"/>
      <c r="DD299" s="198"/>
      <c r="DE299" s="198"/>
      <c r="DF299" s="198"/>
      <c r="DG299" s="198"/>
      <c r="DH299" s="198"/>
      <c r="DI299" s="198"/>
      <c r="DJ299" s="198"/>
      <c r="DK299" s="198"/>
      <c r="DL299" s="198"/>
      <c r="DM299" s="198"/>
      <c r="DN299" s="198"/>
      <c r="DO299" s="198"/>
      <c r="DP299" s="198"/>
      <c r="DQ299" s="198"/>
      <c r="DR299" s="198"/>
      <c r="DS299" s="198"/>
      <c r="DT299" s="198"/>
      <c r="DU299" s="198"/>
      <c r="DV299" s="198"/>
      <c r="DW299" s="198"/>
      <c r="DX299" s="198"/>
      <c r="DY299" s="198"/>
      <c r="DZ299" s="198"/>
      <c r="EA299" s="198"/>
      <c r="EB299" s="198"/>
      <c r="EC299" s="198"/>
      <c r="ED299" s="198"/>
      <c r="EE299" s="198"/>
      <c r="EF299" s="198"/>
      <c r="EG299" s="198"/>
      <c r="EH299" s="198"/>
      <c r="EI299" s="198"/>
      <c r="EJ299" s="198"/>
      <c r="EK299" s="198"/>
      <c r="EL299" s="198"/>
      <c r="EM299" s="198"/>
      <c r="EN299" s="198"/>
      <c r="EO299" s="198"/>
      <c r="EP299" s="198"/>
      <c r="EQ299" s="198"/>
      <c r="ER299" s="198"/>
      <c r="ES299" s="198"/>
      <c r="ET299" s="198"/>
      <c r="EU299" s="198"/>
      <c r="EV299" s="198"/>
      <c r="EW299" s="198"/>
      <c r="EX299" s="198"/>
      <c r="EY299" s="198"/>
      <c r="EZ299" s="198"/>
      <c r="FA299" s="198"/>
      <c r="FB299" s="198"/>
      <c r="FC299" s="198"/>
      <c r="FD299" s="198"/>
      <c r="FE299" s="198"/>
      <c r="FF299" s="198"/>
      <c r="FG299" s="198"/>
      <c r="FH299" s="198"/>
      <c r="FI299" s="198"/>
      <c r="FJ299" s="198"/>
      <c r="FK299" s="198"/>
      <c r="FL299" s="198"/>
      <c r="FM299" s="198"/>
      <c r="FN299" s="198"/>
      <c r="FO299" s="198"/>
      <c r="FP299" s="198"/>
      <c r="FQ299" s="198"/>
      <c r="FR299" s="198"/>
      <c r="FS299" s="198"/>
      <c r="FT299" s="198"/>
      <c r="FU299" s="198"/>
      <c r="FV299" s="198"/>
      <c r="FW299" s="198"/>
      <c r="FX299" s="198"/>
      <c r="FY299" s="198"/>
      <c r="FZ299" s="198"/>
      <c r="GA299" s="198"/>
      <c r="GB299" s="198"/>
      <c r="GC299" s="198"/>
      <c r="GD299" s="198"/>
      <c r="GE299" s="198"/>
      <c r="GF299" s="198"/>
      <c r="GG299" s="198"/>
      <c r="GH299" s="198"/>
      <c r="GI299" s="198"/>
      <c r="GJ299" s="198"/>
      <c r="GK299" s="198"/>
      <c r="GL299" s="198"/>
      <c r="GM299" s="198"/>
      <c r="GN299" s="198"/>
      <c r="GO299" s="198"/>
      <c r="GP299" s="198"/>
      <c r="GQ299" s="198"/>
      <c r="GR299" s="198"/>
      <c r="GS299" s="198"/>
      <c r="GT299" s="198"/>
      <c r="GU299" s="198"/>
      <c r="GV299" s="198"/>
      <c r="GW299" s="198"/>
      <c r="GX299" s="198"/>
      <c r="GY299" s="198"/>
      <c r="GZ299" s="198"/>
      <c r="HA299" s="198"/>
      <c r="HB299" s="198"/>
      <c r="HC299" s="198"/>
      <c r="HD299" s="198"/>
      <c r="HE299" s="198"/>
      <c r="HF299" s="198"/>
      <c r="HG299" s="198"/>
      <c r="HH299" s="198"/>
      <c r="HI299" s="198"/>
      <c r="HJ299" s="198"/>
      <c r="HK299" s="198"/>
      <c r="HL299" s="198"/>
      <c r="HM299" s="198"/>
      <c r="HN299" s="198"/>
      <c r="HO299" s="198"/>
      <c r="HP299" s="198"/>
      <c r="HQ299" s="198"/>
      <c r="HR299" s="198"/>
      <c r="HS299" s="198"/>
      <c r="HT299" s="198"/>
      <c r="HU299" s="198"/>
      <c r="HV299" s="198"/>
      <c r="HW299" s="198"/>
      <c r="HX299" s="198"/>
      <c r="HY299" s="198"/>
      <c r="HZ299" s="198"/>
      <c r="IA299" s="198"/>
      <c r="IB299" s="198"/>
      <c r="IC299" s="198"/>
      <c r="ID299" s="198"/>
      <c r="IE299" s="198"/>
      <c r="IF299" s="198"/>
      <c r="IG299" s="198"/>
      <c r="IH299" s="198"/>
      <c r="II299" s="198"/>
      <c r="IJ299" s="198"/>
      <c r="IK299" s="198"/>
      <c r="IL299" s="198"/>
      <c r="IM299" s="198"/>
      <c r="IN299" s="198"/>
      <c r="IO299" s="198"/>
      <c r="IP299" s="198"/>
      <c r="IQ299" s="198"/>
      <c r="IR299" s="198"/>
      <c r="IS299" s="198"/>
      <c r="IT299" s="198"/>
      <c r="IU299" s="198"/>
      <c r="IV299" s="198"/>
      <c r="IW299" s="198"/>
      <c r="IX299" s="198"/>
      <c r="IY299" s="198"/>
      <c r="IZ299" s="198"/>
      <c r="JA299" s="198"/>
      <c r="JB299" s="198"/>
      <c r="JC299" s="198"/>
      <c r="JD299" s="198"/>
      <c r="JE299" s="198"/>
      <c r="JF299" s="198"/>
      <c r="JG299" s="198"/>
      <c r="JH299" s="198"/>
      <c r="JI299" s="198"/>
      <c r="JJ299" s="198"/>
      <c r="JK299" s="198"/>
      <c r="JL299" s="198"/>
      <c r="JM299" s="198"/>
      <c r="JN299" s="198"/>
      <c r="JO299" s="198"/>
      <c r="JP299" s="198"/>
      <c r="JQ299" s="198"/>
      <c r="JR299" s="198"/>
      <c r="JS299" s="198"/>
      <c r="JT299" s="198"/>
      <c r="JU299" s="198"/>
      <c r="JV299" s="198"/>
      <c r="JW299" s="198"/>
      <c r="JX299" s="198"/>
      <c r="JY299" s="198"/>
      <c r="JZ299" s="198"/>
      <c r="KA299" s="198"/>
      <c r="KB299" s="198"/>
      <c r="KC299" s="198"/>
      <c r="KD299" s="198"/>
      <c r="KE299" s="198"/>
      <c r="KF299" s="198"/>
      <c r="KG299" s="198"/>
      <c r="KH299" s="198"/>
      <c r="KI299" s="198"/>
      <c r="KJ299" s="198"/>
      <c r="KK299" s="198"/>
      <c r="KL299" s="198"/>
      <c r="KM299" s="198"/>
      <c r="KN299" s="198"/>
      <c r="KO299" s="198"/>
      <c r="KP299" s="198"/>
      <c r="KQ299" s="198"/>
      <c r="KR299" s="198"/>
      <c r="KS299" s="198"/>
      <c r="KT299" s="198"/>
      <c r="KU299" s="198"/>
      <c r="KV299" s="198"/>
      <c r="KW299" s="198"/>
      <c r="KX299" s="198"/>
      <c r="KY299" s="198"/>
      <c r="KZ299" s="198"/>
    </row>
    <row r="300" spans="2:312" x14ac:dyDescent="0.3">
      <c r="B300" s="198"/>
      <c r="C300" s="198"/>
      <c r="D300" s="198"/>
      <c r="E300" s="198"/>
      <c r="F300" s="198"/>
      <c r="G300" s="198"/>
      <c r="H300" s="198"/>
      <c r="I300" s="198"/>
      <c r="J300" s="198"/>
      <c r="K300" s="198"/>
      <c r="L300" s="198"/>
      <c r="M300" s="198"/>
      <c r="N300" s="198"/>
      <c r="O300" s="198"/>
      <c r="P300" s="198"/>
      <c r="Q300" s="202"/>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c r="CW300" s="198"/>
      <c r="CX300" s="198"/>
      <c r="CY300" s="198"/>
      <c r="CZ300" s="198"/>
      <c r="DA300" s="198"/>
      <c r="DB300" s="198"/>
      <c r="DC300" s="198"/>
      <c r="DD300" s="198"/>
      <c r="DE300" s="198"/>
      <c r="DF300" s="198"/>
      <c r="DG300" s="198"/>
      <c r="DH300" s="198"/>
      <c r="DI300" s="198"/>
      <c r="DJ300" s="198"/>
      <c r="DK300" s="198"/>
      <c r="DL300" s="198"/>
      <c r="DM300" s="198"/>
      <c r="DN300" s="198"/>
      <c r="DO300" s="198"/>
      <c r="DP300" s="198"/>
      <c r="DQ300" s="198"/>
      <c r="DR300" s="198"/>
      <c r="DS300" s="198"/>
      <c r="DT300" s="198"/>
      <c r="DU300" s="198"/>
      <c r="DV300" s="198"/>
      <c r="DW300" s="198"/>
      <c r="DX300" s="198"/>
      <c r="DY300" s="198"/>
      <c r="DZ300" s="198"/>
      <c r="EA300" s="198"/>
      <c r="EB300" s="198"/>
      <c r="EC300" s="198"/>
      <c r="ED300" s="198"/>
      <c r="EE300" s="198"/>
      <c r="EF300" s="198"/>
      <c r="EG300" s="198"/>
      <c r="EH300" s="198"/>
      <c r="EI300" s="198"/>
      <c r="EJ300" s="198"/>
      <c r="EK300" s="198"/>
      <c r="EL300" s="198"/>
      <c r="EM300" s="198"/>
      <c r="EN300" s="198"/>
      <c r="EO300" s="198"/>
      <c r="EP300" s="198"/>
      <c r="EQ300" s="198"/>
      <c r="ER300" s="198"/>
      <c r="ES300" s="198"/>
      <c r="ET300" s="198"/>
      <c r="EU300" s="198"/>
      <c r="EV300" s="198"/>
      <c r="EW300" s="198"/>
      <c r="EX300" s="198"/>
      <c r="EY300" s="198"/>
      <c r="EZ300" s="198"/>
      <c r="FA300" s="198"/>
      <c r="FB300" s="198"/>
      <c r="FC300" s="198"/>
      <c r="FD300" s="198"/>
      <c r="FE300" s="198"/>
      <c r="FF300" s="198"/>
      <c r="FG300" s="198"/>
      <c r="FH300" s="198"/>
      <c r="FI300" s="198"/>
      <c r="FJ300" s="198"/>
      <c r="FK300" s="198"/>
      <c r="FL300" s="198"/>
      <c r="FM300" s="198"/>
      <c r="FN300" s="198"/>
      <c r="FO300" s="198"/>
      <c r="FP300" s="198"/>
      <c r="FQ300" s="198"/>
      <c r="FR300" s="198"/>
      <c r="FS300" s="198"/>
      <c r="FT300" s="198"/>
      <c r="FU300" s="198"/>
      <c r="FV300" s="198"/>
      <c r="FW300" s="198"/>
      <c r="FX300" s="198"/>
      <c r="FY300" s="198"/>
      <c r="FZ300" s="198"/>
      <c r="GA300" s="198"/>
      <c r="GB300" s="198"/>
      <c r="GC300" s="198"/>
      <c r="GD300" s="198"/>
      <c r="GE300" s="198"/>
      <c r="GF300" s="198"/>
      <c r="GG300" s="198"/>
      <c r="GH300" s="198"/>
      <c r="GI300" s="198"/>
      <c r="GJ300" s="198"/>
      <c r="GK300" s="198"/>
      <c r="GL300" s="198"/>
      <c r="GM300" s="198"/>
      <c r="GN300" s="198"/>
      <c r="GO300" s="198"/>
      <c r="GP300" s="198"/>
      <c r="GQ300" s="198"/>
      <c r="GR300" s="198"/>
      <c r="GS300" s="198"/>
      <c r="GT300" s="198"/>
      <c r="GU300" s="198"/>
      <c r="GV300" s="198"/>
      <c r="GW300" s="198"/>
      <c r="GX300" s="198"/>
      <c r="GY300" s="198"/>
      <c r="GZ300" s="198"/>
      <c r="HA300" s="198"/>
      <c r="HB300" s="198"/>
      <c r="HC300" s="198"/>
      <c r="HD300" s="198"/>
      <c r="HE300" s="198"/>
      <c r="HF300" s="198"/>
      <c r="HG300" s="198"/>
      <c r="HH300" s="198"/>
      <c r="HI300" s="198"/>
      <c r="HJ300" s="198"/>
      <c r="HK300" s="198"/>
      <c r="HL300" s="198"/>
      <c r="HM300" s="198"/>
      <c r="HN300" s="198"/>
      <c r="HO300" s="198"/>
      <c r="HP300" s="198"/>
      <c r="HQ300" s="198"/>
      <c r="HR300" s="198"/>
      <c r="HS300" s="198"/>
      <c r="HT300" s="198"/>
      <c r="HU300" s="198"/>
      <c r="HV300" s="198"/>
      <c r="HW300" s="198"/>
      <c r="HX300" s="198"/>
      <c r="HY300" s="198"/>
      <c r="HZ300" s="198"/>
      <c r="IA300" s="198"/>
      <c r="IB300" s="198"/>
      <c r="IC300" s="198"/>
      <c r="ID300" s="198"/>
      <c r="IE300" s="198"/>
      <c r="IF300" s="198"/>
      <c r="IG300" s="198"/>
      <c r="IH300" s="198"/>
      <c r="II300" s="198"/>
      <c r="IJ300" s="198"/>
      <c r="IK300" s="198"/>
      <c r="IL300" s="198"/>
      <c r="IM300" s="198"/>
      <c r="IN300" s="198"/>
      <c r="IO300" s="198"/>
      <c r="IP300" s="198"/>
      <c r="IQ300" s="198"/>
      <c r="IR300" s="198"/>
      <c r="IS300" s="198"/>
      <c r="IT300" s="198"/>
      <c r="IU300" s="198"/>
      <c r="IV300" s="198"/>
      <c r="IW300" s="198"/>
      <c r="IX300" s="198"/>
      <c r="IY300" s="198"/>
      <c r="IZ300" s="198"/>
      <c r="JA300" s="198"/>
      <c r="JB300" s="198"/>
      <c r="JC300" s="198"/>
      <c r="JD300" s="198"/>
      <c r="JE300" s="198"/>
      <c r="JF300" s="198"/>
      <c r="JG300" s="198"/>
      <c r="JH300" s="198"/>
      <c r="JI300" s="198"/>
      <c r="JJ300" s="198"/>
      <c r="JK300" s="198"/>
      <c r="JL300" s="198"/>
      <c r="JM300" s="198"/>
      <c r="JN300" s="198"/>
      <c r="JO300" s="198"/>
      <c r="JP300" s="198"/>
      <c r="JQ300" s="198"/>
      <c r="JR300" s="198"/>
      <c r="JS300" s="198"/>
      <c r="JT300" s="198"/>
      <c r="JU300" s="198"/>
      <c r="JV300" s="198"/>
      <c r="JW300" s="198"/>
      <c r="JX300" s="198"/>
      <c r="JY300" s="198"/>
      <c r="JZ300" s="198"/>
      <c r="KA300" s="198"/>
      <c r="KB300" s="198"/>
      <c r="KC300" s="198"/>
      <c r="KD300" s="198"/>
      <c r="KE300" s="198"/>
      <c r="KF300" s="198"/>
      <c r="KG300" s="198"/>
      <c r="KH300" s="198"/>
      <c r="KI300" s="198"/>
      <c r="KJ300" s="198"/>
      <c r="KK300" s="198"/>
      <c r="KL300" s="198"/>
      <c r="KM300" s="198"/>
      <c r="KN300" s="198"/>
      <c r="KO300" s="198"/>
      <c r="KP300" s="198"/>
      <c r="KQ300" s="198"/>
      <c r="KR300" s="198"/>
      <c r="KS300" s="198"/>
      <c r="KT300" s="198"/>
      <c r="KU300" s="198"/>
      <c r="KV300" s="198"/>
      <c r="KW300" s="198"/>
      <c r="KX300" s="198"/>
      <c r="KY300" s="198"/>
      <c r="KZ300" s="198"/>
    </row>
    <row r="301" spans="2:312" x14ac:dyDescent="0.3">
      <c r="B301" s="198"/>
      <c r="C301" s="198"/>
      <c r="D301" s="198"/>
      <c r="E301" s="198"/>
      <c r="F301" s="198"/>
      <c r="G301" s="198"/>
      <c r="H301" s="198"/>
      <c r="I301" s="198"/>
      <c r="J301" s="198"/>
      <c r="K301" s="198"/>
      <c r="L301" s="198"/>
      <c r="M301" s="198"/>
      <c r="N301" s="198"/>
      <c r="O301" s="198"/>
      <c r="P301" s="198"/>
      <c r="Q301" s="202"/>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c r="CW301" s="198"/>
      <c r="CX301" s="198"/>
      <c r="CY301" s="198"/>
      <c r="CZ301" s="198"/>
      <c r="DA301" s="198"/>
      <c r="DB301" s="198"/>
      <c r="DC301" s="198"/>
      <c r="DD301" s="198"/>
      <c r="DE301" s="198"/>
      <c r="DF301" s="198"/>
      <c r="DG301" s="198"/>
      <c r="DH301" s="198"/>
      <c r="DI301" s="198"/>
      <c r="DJ301" s="198"/>
      <c r="DK301" s="198"/>
      <c r="DL301" s="198"/>
      <c r="DM301" s="198"/>
      <c r="DN301" s="198"/>
      <c r="DO301" s="198"/>
      <c r="DP301" s="198"/>
      <c r="DQ301" s="198"/>
      <c r="DR301" s="198"/>
      <c r="DS301" s="198"/>
      <c r="DT301" s="198"/>
      <c r="DU301" s="198"/>
      <c r="DV301" s="198"/>
      <c r="DW301" s="198"/>
      <c r="DX301" s="198"/>
      <c r="DY301" s="198"/>
      <c r="DZ301" s="198"/>
      <c r="EA301" s="198"/>
      <c r="EB301" s="198"/>
      <c r="EC301" s="198"/>
      <c r="ED301" s="198"/>
      <c r="EE301" s="198"/>
      <c r="EF301" s="198"/>
      <c r="EG301" s="198"/>
      <c r="EH301" s="198"/>
      <c r="EI301" s="198"/>
      <c r="EJ301" s="198"/>
      <c r="EK301" s="198"/>
      <c r="EL301" s="198"/>
      <c r="EM301" s="198"/>
      <c r="EN301" s="198"/>
      <c r="EO301" s="198"/>
      <c r="EP301" s="198"/>
      <c r="EQ301" s="198"/>
      <c r="ER301" s="198"/>
      <c r="ES301" s="198"/>
      <c r="ET301" s="198"/>
      <c r="EU301" s="198"/>
      <c r="EV301" s="198"/>
      <c r="EW301" s="198"/>
      <c r="EX301" s="198"/>
      <c r="EY301" s="198"/>
      <c r="EZ301" s="198"/>
      <c r="FA301" s="198"/>
      <c r="FB301" s="198"/>
      <c r="FC301" s="198"/>
      <c r="FD301" s="198"/>
      <c r="FE301" s="198"/>
      <c r="FF301" s="198"/>
      <c r="FG301" s="198"/>
      <c r="FH301" s="198"/>
      <c r="FI301" s="198"/>
      <c r="FJ301" s="198"/>
      <c r="FK301" s="198"/>
      <c r="FL301" s="198"/>
      <c r="FM301" s="198"/>
      <c r="FN301" s="198"/>
      <c r="FO301" s="198"/>
      <c r="FP301" s="198"/>
      <c r="FQ301" s="198"/>
      <c r="FR301" s="198"/>
      <c r="FS301" s="198"/>
      <c r="FT301" s="198"/>
      <c r="FU301" s="198"/>
      <c r="FV301" s="198"/>
      <c r="FW301" s="198"/>
      <c r="FX301" s="198"/>
      <c r="FY301" s="198"/>
      <c r="FZ301" s="198"/>
      <c r="GA301" s="198"/>
      <c r="GB301" s="198"/>
      <c r="GC301" s="198"/>
      <c r="GD301" s="198"/>
      <c r="GE301" s="198"/>
      <c r="GF301" s="198"/>
      <c r="GG301" s="198"/>
      <c r="GH301" s="198"/>
      <c r="GI301" s="198"/>
      <c r="GJ301" s="198"/>
      <c r="GK301" s="198"/>
      <c r="GL301" s="198"/>
      <c r="GM301" s="198"/>
      <c r="GN301" s="198"/>
      <c r="GO301" s="198"/>
      <c r="GP301" s="198"/>
      <c r="GQ301" s="198"/>
      <c r="GR301" s="198"/>
      <c r="GS301" s="198"/>
      <c r="GT301" s="198"/>
      <c r="GU301" s="198"/>
      <c r="GV301" s="198"/>
      <c r="GW301" s="198"/>
      <c r="GX301" s="198"/>
      <c r="GY301" s="198"/>
      <c r="GZ301" s="198"/>
      <c r="HA301" s="198"/>
      <c r="HB301" s="198"/>
      <c r="HC301" s="198"/>
      <c r="HD301" s="198"/>
      <c r="HE301" s="198"/>
      <c r="HF301" s="198"/>
      <c r="HG301" s="198"/>
      <c r="HH301" s="198"/>
      <c r="HI301" s="198"/>
      <c r="HJ301" s="198"/>
      <c r="HK301" s="198"/>
      <c r="HL301" s="198"/>
      <c r="HM301" s="198"/>
      <c r="HN301" s="198"/>
      <c r="HO301" s="198"/>
      <c r="HP301" s="198"/>
      <c r="HQ301" s="198"/>
      <c r="HR301" s="198"/>
      <c r="HS301" s="198"/>
      <c r="HT301" s="198"/>
      <c r="HU301" s="198"/>
      <c r="HV301" s="198"/>
      <c r="HW301" s="198"/>
      <c r="HX301" s="198"/>
      <c r="HY301" s="198"/>
      <c r="HZ301" s="198"/>
      <c r="IA301" s="198"/>
      <c r="IB301" s="198"/>
      <c r="IC301" s="198"/>
      <c r="ID301" s="198"/>
      <c r="IE301" s="198"/>
      <c r="IF301" s="198"/>
      <c r="IG301" s="198"/>
      <c r="IH301" s="198"/>
      <c r="II301" s="198"/>
      <c r="IJ301" s="198"/>
      <c r="IK301" s="198"/>
      <c r="IL301" s="198"/>
      <c r="IM301" s="198"/>
      <c r="IN301" s="198"/>
      <c r="IO301" s="198"/>
      <c r="IP301" s="198"/>
      <c r="IQ301" s="198"/>
      <c r="IR301" s="198"/>
      <c r="IS301" s="198"/>
      <c r="IT301" s="198"/>
      <c r="IU301" s="198"/>
      <c r="IV301" s="198"/>
      <c r="IW301" s="198"/>
      <c r="IX301" s="198"/>
      <c r="IY301" s="198"/>
      <c r="IZ301" s="198"/>
      <c r="JA301" s="198"/>
      <c r="JB301" s="198"/>
      <c r="JC301" s="198"/>
      <c r="JD301" s="198"/>
      <c r="JE301" s="198"/>
      <c r="JF301" s="198"/>
      <c r="JG301" s="198"/>
      <c r="JH301" s="198"/>
      <c r="JI301" s="198"/>
      <c r="JJ301" s="198"/>
      <c r="JK301" s="198"/>
      <c r="JL301" s="198"/>
      <c r="JM301" s="198"/>
      <c r="JN301" s="198"/>
      <c r="JO301" s="198"/>
      <c r="JP301" s="198"/>
      <c r="JQ301" s="198"/>
      <c r="JR301" s="198"/>
      <c r="JS301" s="198"/>
      <c r="JT301" s="198"/>
      <c r="JU301" s="198"/>
      <c r="JV301" s="198"/>
      <c r="JW301" s="198"/>
      <c r="JX301" s="198"/>
      <c r="JY301" s="198"/>
      <c r="JZ301" s="198"/>
      <c r="KA301" s="198"/>
      <c r="KB301" s="198"/>
      <c r="KC301" s="198"/>
      <c r="KD301" s="198"/>
      <c r="KE301" s="198"/>
      <c r="KF301" s="198"/>
      <c r="KG301" s="198"/>
      <c r="KH301" s="198"/>
      <c r="KI301" s="198"/>
      <c r="KJ301" s="198"/>
      <c r="KK301" s="198"/>
      <c r="KL301" s="198"/>
      <c r="KM301" s="198"/>
      <c r="KN301" s="198"/>
      <c r="KO301" s="198"/>
      <c r="KP301" s="198"/>
      <c r="KQ301" s="198"/>
      <c r="KR301" s="198"/>
      <c r="KS301" s="198"/>
      <c r="KT301" s="198"/>
      <c r="KU301" s="198"/>
      <c r="KV301" s="198"/>
      <c r="KW301" s="198"/>
      <c r="KX301" s="198"/>
      <c r="KY301" s="198"/>
      <c r="KZ301" s="198"/>
    </row>
    <row r="302" spans="2:312" x14ac:dyDescent="0.3">
      <c r="B302" s="198"/>
      <c r="C302" s="198"/>
      <c r="D302" s="198"/>
      <c r="E302" s="198"/>
      <c r="F302" s="198"/>
      <c r="G302" s="198"/>
      <c r="H302" s="198"/>
      <c r="I302" s="198"/>
      <c r="J302" s="198"/>
      <c r="K302" s="198"/>
      <c r="L302" s="198"/>
      <c r="M302" s="198"/>
      <c r="N302" s="198"/>
      <c r="O302" s="198"/>
      <c r="P302" s="198"/>
      <c r="Q302" s="202"/>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198"/>
      <c r="AQ302" s="198"/>
      <c r="AR302" s="198"/>
      <c r="AS302" s="198"/>
      <c r="AT302" s="198"/>
      <c r="AU302" s="198"/>
      <c r="AV302" s="198"/>
      <c r="AW302" s="198"/>
      <c r="AX302" s="198"/>
      <c r="AY302" s="198"/>
      <c r="AZ302" s="198"/>
      <c r="BA302" s="198"/>
      <c r="BB302" s="198"/>
      <c r="BC302" s="198"/>
      <c r="BD302" s="198"/>
      <c r="BE302" s="198"/>
      <c r="BF302" s="198"/>
      <c r="BG302" s="198"/>
      <c r="BH302" s="198"/>
      <c r="BI302" s="198"/>
      <c r="BJ302" s="198"/>
      <c r="BK302" s="198"/>
      <c r="BL302" s="198"/>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c r="EO302" s="198"/>
      <c r="EP302" s="198"/>
      <c r="EQ302" s="198"/>
      <c r="ER302" s="198"/>
      <c r="ES302" s="198"/>
      <c r="ET302" s="198"/>
      <c r="EU302" s="198"/>
      <c r="EV302" s="198"/>
      <c r="EW302" s="198"/>
      <c r="EX302" s="198"/>
      <c r="EY302" s="198"/>
      <c r="EZ302" s="198"/>
      <c r="FA302" s="198"/>
      <c r="FB302" s="198"/>
      <c r="FC302" s="198"/>
      <c r="FD302" s="198"/>
      <c r="FE302" s="198"/>
      <c r="FF302" s="198"/>
      <c r="FG302" s="198"/>
      <c r="FH302" s="198"/>
      <c r="FI302" s="198"/>
      <c r="FJ302" s="198"/>
      <c r="FK302" s="198"/>
      <c r="FL302" s="198"/>
      <c r="FM302" s="198"/>
      <c r="FN302" s="198"/>
      <c r="FO302" s="198"/>
      <c r="FP302" s="198"/>
      <c r="FQ302" s="198"/>
      <c r="FR302" s="198"/>
      <c r="FS302" s="198"/>
      <c r="FT302" s="198"/>
      <c r="FU302" s="198"/>
      <c r="FV302" s="198"/>
      <c r="FW302" s="198"/>
      <c r="FX302" s="198"/>
      <c r="FY302" s="198"/>
      <c r="FZ302" s="198"/>
      <c r="GA302" s="198"/>
      <c r="GB302" s="198"/>
      <c r="GC302" s="198"/>
      <c r="GD302" s="198"/>
      <c r="GE302" s="198"/>
      <c r="GF302" s="198"/>
      <c r="GG302" s="198"/>
      <c r="GH302" s="198"/>
      <c r="GI302" s="198"/>
      <c r="GJ302" s="198"/>
      <c r="GK302" s="198"/>
      <c r="GL302" s="198"/>
      <c r="GM302" s="198"/>
      <c r="GN302" s="198"/>
      <c r="GO302" s="198"/>
      <c r="GP302" s="198"/>
      <c r="GQ302" s="198"/>
      <c r="GR302" s="198"/>
      <c r="GS302" s="198"/>
      <c r="GT302" s="198"/>
      <c r="GU302" s="198"/>
      <c r="GV302" s="198"/>
      <c r="GW302" s="198"/>
      <c r="GX302" s="198"/>
      <c r="GY302" s="198"/>
      <c r="GZ302" s="198"/>
      <c r="HA302" s="198"/>
      <c r="HB302" s="198"/>
      <c r="HC302" s="198"/>
      <c r="HD302" s="198"/>
      <c r="HE302" s="198"/>
      <c r="HF302" s="198"/>
      <c r="HG302" s="198"/>
      <c r="HH302" s="198"/>
      <c r="HI302" s="198"/>
      <c r="HJ302" s="198"/>
      <c r="HK302" s="198"/>
      <c r="HL302" s="198"/>
      <c r="HM302" s="198"/>
      <c r="HN302" s="198"/>
      <c r="HO302" s="198"/>
      <c r="HP302" s="198"/>
      <c r="HQ302" s="198"/>
      <c r="HR302" s="198"/>
      <c r="HS302" s="198"/>
      <c r="HT302" s="198"/>
      <c r="HU302" s="198"/>
      <c r="HV302" s="198"/>
      <c r="HW302" s="198"/>
      <c r="HX302" s="198"/>
      <c r="HY302" s="198"/>
      <c r="HZ302" s="198"/>
      <c r="IA302" s="198"/>
      <c r="IB302" s="198"/>
      <c r="IC302" s="198"/>
      <c r="ID302" s="198"/>
      <c r="IE302" s="198"/>
      <c r="IF302" s="198"/>
      <c r="IG302" s="198"/>
      <c r="IH302" s="198"/>
      <c r="II302" s="198"/>
      <c r="IJ302" s="198"/>
      <c r="IK302" s="198"/>
      <c r="IL302" s="198"/>
      <c r="IM302" s="198"/>
      <c r="IN302" s="198"/>
      <c r="IO302" s="198"/>
      <c r="IP302" s="198"/>
      <c r="IQ302" s="198"/>
      <c r="IR302" s="198"/>
      <c r="IS302" s="198"/>
      <c r="IT302" s="198"/>
      <c r="IU302" s="198"/>
      <c r="IV302" s="198"/>
      <c r="IW302" s="198"/>
      <c r="IX302" s="198"/>
      <c r="IY302" s="198"/>
      <c r="IZ302" s="198"/>
      <c r="JA302" s="198"/>
      <c r="JB302" s="198"/>
      <c r="JC302" s="198"/>
      <c r="JD302" s="198"/>
      <c r="JE302" s="198"/>
      <c r="JF302" s="198"/>
      <c r="JG302" s="198"/>
      <c r="JH302" s="198"/>
      <c r="JI302" s="198"/>
      <c r="JJ302" s="198"/>
      <c r="JK302" s="198"/>
      <c r="JL302" s="198"/>
      <c r="JM302" s="198"/>
      <c r="JN302" s="198"/>
      <c r="JO302" s="198"/>
      <c r="JP302" s="198"/>
      <c r="JQ302" s="198"/>
      <c r="JR302" s="198"/>
      <c r="JS302" s="198"/>
      <c r="JT302" s="198"/>
      <c r="JU302" s="198"/>
      <c r="JV302" s="198"/>
      <c r="JW302" s="198"/>
      <c r="JX302" s="198"/>
      <c r="JY302" s="198"/>
      <c r="JZ302" s="198"/>
      <c r="KA302" s="198"/>
      <c r="KB302" s="198"/>
      <c r="KC302" s="198"/>
      <c r="KD302" s="198"/>
      <c r="KE302" s="198"/>
      <c r="KF302" s="198"/>
      <c r="KG302" s="198"/>
      <c r="KH302" s="198"/>
      <c r="KI302" s="198"/>
      <c r="KJ302" s="198"/>
      <c r="KK302" s="198"/>
      <c r="KL302" s="198"/>
      <c r="KM302" s="198"/>
      <c r="KN302" s="198"/>
      <c r="KO302" s="198"/>
      <c r="KP302" s="198"/>
      <c r="KQ302" s="198"/>
      <c r="KR302" s="198"/>
      <c r="KS302" s="198"/>
      <c r="KT302" s="198"/>
      <c r="KU302" s="198"/>
      <c r="KV302" s="198"/>
      <c r="KW302" s="198"/>
      <c r="KX302" s="198"/>
      <c r="KY302" s="198"/>
      <c r="KZ302" s="198"/>
    </row>
    <row r="303" spans="2:312" x14ac:dyDescent="0.3">
      <c r="B303" s="198"/>
      <c r="C303" s="198"/>
      <c r="D303" s="198"/>
      <c r="E303" s="198"/>
      <c r="F303" s="198"/>
      <c r="G303" s="198"/>
      <c r="H303" s="198"/>
      <c r="I303" s="198"/>
      <c r="J303" s="198"/>
      <c r="K303" s="198"/>
      <c r="L303" s="198"/>
      <c r="M303" s="198"/>
      <c r="N303" s="198"/>
      <c r="O303" s="198"/>
      <c r="P303" s="198"/>
      <c r="Q303" s="202"/>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198"/>
      <c r="AQ303" s="198"/>
      <c r="AR303" s="198"/>
      <c r="AS303" s="198"/>
      <c r="AT303" s="198"/>
      <c r="AU303" s="198"/>
      <c r="AV303" s="198"/>
      <c r="AW303" s="198"/>
      <c r="AX303" s="198"/>
      <c r="AY303" s="198"/>
      <c r="AZ303" s="198"/>
      <c r="BA303" s="198"/>
      <c r="BB303" s="198"/>
      <c r="BC303" s="198"/>
      <c r="BD303" s="198"/>
      <c r="BE303" s="198"/>
      <c r="BF303" s="198"/>
      <c r="BG303" s="198"/>
      <c r="BH303" s="198"/>
      <c r="BI303" s="198"/>
      <c r="BJ303" s="198"/>
      <c r="BK303" s="198"/>
      <c r="BL303" s="198"/>
      <c r="BM303" s="198"/>
      <c r="BN303" s="198"/>
      <c r="BO303" s="198"/>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c r="EO303" s="198"/>
      <c r="EP303" s="198"/>
      <c r="EQ303" s="198"/>
      <c r="ER303" s="198"/>
      <c r="ES303" s="198"/>
      <c r="ET303" s="198"/>
      <c r="EU303" s="198"/>
      <c r="EV303" s="198"/>
      <c r="EW303" s="198"/>
      <c r="EX303" s="198"/>
      <c r="EY303" s="198"/>
      <c r="EZ303" s="198"/>
      <c r="FA303" s="198"/>
      <c r="FB303" s="198"/>
      <c r="FC303" s="198"/>
      <c r="FD303" s="198"/>
      <c r="FE303" s="198"/>
      <c r="FF303" s="198"/>
      <c r="FG303" s="198"/>
      <c r="FH303" s="198"/>
      <c r="FI303" s="198"/>
      <c r="FJ303" s="198"/>
      <c r="FK303" s="198"/>
      <c r="FL303" s="198"/>
      <c r="FM303" s="198"/>
      <c r="FN303" s="198"/>
      <c r="FO303" s="198"/>
      <c r="FP303" s="198"/>
      <c r="FQ303" s="198"/>
      <c r="FR303" s="198"/>
      <c r="FS303" s="198"/>
      <c r="FT303" s="198"/>
      <c r="FU303" s="198"/>
      <c r="FV303" s="198"/>
      <c r="FW303" s="198"/>
      <c r="FX303" s="198"/>
      <c r="FY303" s="198"/>
      <c r="FZ303" s="198"/>
      <c r="GA303" s="198"/>
      <c r="GB303" s="198"/>
      <c r="GC303" s="198"/>
      <c r="GD303" s="198"/>
      <c r="GE303" s="198"/>
      <c r="GF303" s="198"/>
      <c r="GG303" s="198"/>
      <c r="GH303" s="198"/>
      <c r="GI303" s="198"/>
      <c r="GJ303" s="198"/>
      <c r="GK303" s="198"/>
      <c r="GL303" s="198"/>
      <c r="GM303" s="198"/>
      <c r="GN303" s="198"/>
      <c r="GO303" s="198"/>
      <c r="GP303" s="198"/>
      <c r="GQ303" s="198"/>
      <c r="GR303" s="198"/>
      <c r="GS303" s="198"/>
      <c r="GT303" s="198"/>
      <c r="GU303" s="198"/>
      <c r="GV303" s="198"/>
      <c r="GW303" s="198"/>
      <c r="GX303" s="198"/>
      <c r="GY303" s="198"/>
      <c r="GZ303" s="198"/>
      <c r="HA303" s="198"/>
      <c r="HB303" s="198"/>
      <c r="HC303" s="198"/>
      <c r="HD303" s="198"/>
      <c r="HE303" s="198"/>
      <c r="HF303" s="198"/>
      <c r="HG303" s="198"/>
      <c r="HH303" s="198"/>
      <c r="HI303" s="198"/>
      <c r="HJ303" s="198"/>
      <c r="HK303" s="198"/>
      <c r="HL303" s="198"/>
      <c r="HM303" s="198"/>
      <c r="HN303" s="198"/>
      <c r="HO303" s="198"/>
      <c r="HP303" s="198"/>
      <c r="HQ303" s="198"/>
      <c r="HR303" s="198"/>
      <c r="HS303" s="198"/>
      <c r="HT303" s="198"/>
      <c r="HU303" s="198"/>
      <c r="HV303" s="198"/>
      <c r="HW303" s="198"/>
      <c r="HX303" s="198"/>
      <c r="HY303" s="198"/>
      <c r="HZ303" s="198"/>
      <c r="IA303" s="198"/>
      <c r="IB303" s="198"/>
      <c r="IC303" s="198"/>
      <c r="ID303" s="198"/>
      <c r="IE303" s="198"/>
      <c r="IF303" s="198"/>
      <c r="IG303" s="198"/>
      <c r="IH303" s="198"/>
      <c r="II303" s="198"/>
      <c r="IJ303" s="198"/>
      <c r="IK303" s="198"/>
      <c r="IL303" s="198"/>
      <c r="IM303" s="198"/>
      <c r="IN303" s="198"/>
      <c r="IO303" s="198"/>
      <c r="IP303" s="198"/>
      <c r="IQ303" s="198"/>
      <c r="IR303" s="198"/>
      <c r="IS303" s="198"/>
      <c r="IT303" s="198"/>
      <c r="IU303" s="198"/>
      <c r="IV303" s="198"/>
      <c r="IW303" s="198"/>
      <c r="IX303" s="198"/>
      <c r="IY303" s="198"/>
      <c r="IZ303" s="198"/>
      <c r="JA303" s="198"/>
      <c r="JB303" s="198"/>
      <c r="JC303" s="198"/>
      <c r="JD303" s="198"/>
      <c r="JE303" s="198"/>
      <c r="JF303" s="198"/>
      <c r="JG303" s="198"/>
      <c r="JH303" s="198"/>
      <c r="JI303" s="198"/>
      <c r="JJ303" s="198"/>
      <c r="JK303" s="198"/>
      <c r="JL303" s="198"/>
      <c r="JM303" s="198"/>
      <c r="JN303" s="198"/>
      <c r="JO303" s="198"/>
      <c r="JP303" s="198"/>
      <c r="JQ303" s="198"/>
      <c r="JR303" s="198"/>
      <c r="JS303" s="198"/>
      <c r="JT303" s="198"/>
      <c r="JU303" s="198"/>
      <c r="JV303" s="198"/>
      <c r="JW303" s="198"/>
      <c r="JX303" s="198"/>
      <c r="JY303" s="198"/>
      <c r="JZ303" s="198"/>
      <c r="KA303" s="198"/>
      <c r="KB303" s="198"/>
      <c r="KC303" s="198"/>
      <c r="KD303" s="198"/>
      <c r="KE303" s="198"/>
      <c r="KF303" s="198"/>
      <c r="KG303" s="198"/>
      <c r="KH303" s="198"/>
      <c r="KI303" s="198"/>
      <c r="KJ303" s="198"/>
      <c r="KK303" s="198"/>
      <c r="KL303" s="198"/>
      <c r="KM303" s="198"/>
      <c r="KN303" s="198"/>
      <c r="KO303" s="198"/>
      <c r="KP303" s="198"/>
      <c r="KQ303" s="198"/>
      <c r="KR303" s="198"/>
      <c r="KS303" s="198"/>
      <c r="KT303" s="198"/>
      <c r="KU303" s="198"/>
      <c r="KV303" s="198"/>
      <c r="KW303" s="198"/>
      <c r="KX303" s="198"/>
      <c r="KY303" s="198"/>
      <c r="KZ303" s="198"/>
    </row>
    <row r="304" spans="2:312" x14ac:dyDescent="0.3">
      <c r="B304" s="198"/>
      <c r="C304" s="198"/>
      <c r="D304" s="198"/>
      <c r="E304" s="198"/>
      <c r="F304" s="198"/>
      <c r="G304" s="198"/>
      <c r="H304" s="198"/>
      <c r="I304" s="198"/>
      <c r="J304" s="198"/>
      <c r="K304" s="198"/>
      <c r="L304" s="198"/>
      <c r="M304" s="198"/>
      <c r="N304" s="198"/>
      <c r="O304" s="198"/>
      <c r="P304" s="198"/>
      <c r="Q304" s="202"/>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c r="AS304" s="198"/>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8"/>
      <c r="FU304" s="198"/>
      <c r="FV304" s="198"/>
      <c r="FW304" s="198"/>
      <c r="FX304" s="198"/>
      <c r="FY304" s="198"/>
      <c r="FZ304" s="198"/>
      <c r="GA304" s="198"/>
      <c r="GB304" s="198"/>
      <c r="GC304" s="198"/>
      <c r="GD304" s="198"/>
      <c r="GE304" s="198"/>
      <c r="GF304" s="198"/>
      <c r="GG304" s="198"/>
      <c r="GH304" s="198"/>
      <c r="GI304" s="198"/>
      <c r="GJ304" s="198"/>
      <c r="GK304" s="198"/>
      <c r="GL304" s="198"/>
      <c r="GM304" s="198"/>
      <c r="GN304" s="198"/>
      <c r="GO304" s="198"/>
      <c r="GP304" s="198"/>
      <c r="GQ304" s="198"/>
      <c r="GR304" s="198"/>
      <c r="GS304" s="198"/>
      <c r="GT304" s="198"/>
      <c r="GU304" s="198"/>
      <c r="GV304" s="198"/>
      <c r="GW304" s="198"/>
      <c r="GX304" s="198"/>
      <c r="GY304" s="198"/>
      <c r="GZ304" s="198"/>
      <c r="HA304" s="198"/>
      <c r="HB304" s="198"/>
      <c r="HC304" s="198"/>
      <c r="HD304" s="198"/>
      <c r="HE304" s="198"/>
      <c r="HF304" s="198"/>
      <c r="HG304" s="198"/>
      <c r="HH304" s="198"/>
      <c r="HI304" s="198"/>
      <c r="HJ304" s="198"/>
      <c r="HK304" s="198"/>
      <c r="HL304" s="198"/>
      <c r="HM304" s="198"/>
      <c r="HN304" s="198"/>
      <c r="HO304" s="198"/>
      <c r="HP304" s="198"/>
      <c r="HQ304" s="198"/>
      <c r="HR304" s="198"/>
      <c r="HS304" s="198"/>
      <c r="HT304" s="198"/>
      <c r="HU304" s="198"/>
      <c r="HV304" s="198"/>
      <c r="HW304" s="198"/>
      <c r="HX304" s="198"/>
      <c r="HY304" s="198"/>
      <c r="HZ304" s="198"/>
      <c r="IA304" s="198"/>
      <c r="IB304" s="198"/>
      <c r="IC304" s="198"/>
      <c r="ID304" s="198"/>
      <c r="IE304" s="198"/>
      <c r="IF304" s="198"/>
      <c r="IG304" s="198"/>
      <c r="IH304" s="198"/>
      <c r="II304" s="198"/>
      <c r="IJ304" s="198"/>
      <c r="IK304" s="198"/>
      <c r="IL304" s="198"/>
      <c r="IM304" s="198"/>
      <c r="IN304" s="198"/>
      <c r="IO304" s="198"/>
      <c r="IP304" s="198"/>
      <c r="IQ304" s="198"/>
      <c r="IR304" s="198"/>
      <c r="IS304" s="198"/>
      <c r="IT304" s="198"/>
      <c r="IU304" s="198"/>
      <c r="IV304" s="198"/>
      <c r="IW304" s="198"/>
      <c r="IX304" s="198"/>
      <c r="IY304" s="198"/>
      <c r="IZ304" s="198"/>
      <c r="JA304" s="198"/>
      <c r="JB304" s="198"/>
      <c r="JC304" s="198"/>
      <c r="JD304" s="198"/>
      <c r="JE304" s="198"/>
      <c r="JF304" s="198"/>
      <c r="JG304" s="198"/>
      <c r="JH304" s="198"/>
      <c r="JI304" s="198"/>
      <c r="JJ304" s="198"/>
      <c r="JK304" s="198"/>
      <c r="JL304" s="198"/>
      <c r="JM304" s="198"/>
      <c r="JN304" s="198"/>
      <c r="JO304" s="198"/>
      <c r="JP304" s="198"/>
      <c r="JQ304" s="198"/>
      <c r="JR304" s="198"/>
      <c r="JS304" s="198"/>
      <c r="JT304" s="198"/>
      <c r="JU304" s="198"/>
      <c r="JV304" s="198"/>
      <c r="JW304" s="198"/>
      <c r="JX304" s="198"/>
      <c r="JY304" s="198"/>
      <c r="JZ304" s="198"/>
      <c r="KA304" s="198"/>
      <c r="KB304" s="198"/>
      <c r="KC304" s="198"/>
      <c r="KD304" s="198"/>
      <c r="KE304" s="198"/>
      <c r="KF304" s="198"/>
      <c r="KG304" s="198"/>
      <c r="KH304" s="198"/>
      <c r="KI304" s="198"/>
      <c r="KJ304" s="198"/>
      <c r="KK304" s="198"/>
      <c r="KL304" s="198"/>
      <c r="KM304" s="198"/>
      <c r="KN304" s="198"/>
      <c r="KO304" s="198"/>
      <c r="KP304" s="198"/>
      <c r="KQ304" s="198"/>
      <c r="KR304" s="198"/>
      <c r="KS304" s="198"/>
      <c r="KT304" s="198"/>
      <c r="KU304" s="198"/>
      <c r="KV304" s="198"/>
      <c r="KW304" s="198"/>
      <c r="KX304" s="198"/>
      <c r="KY304" s="198"/>
      <c r="KZ304" s="198"/>
    </row>
    <row r="305" spans="2:312" x14ac:dyDescent="0.3">
      <c r="B305" s="198"/>
      <c r="C305" s="198"/>
      <c r="D305" s="198"/>
      <c r="E305" s="198"/>
      <c r="F305" s="198"/>
      <c r="G305" s="198"/>
      <c r="H305" s="198"/>
      <c r="I305" s="198"/>
      <c r="J305" s="198"/>
      <c r="K305" s="198"/>
      <c r="L305" s="198"/>
      <c r="M305" s="198"/>
      <c r="N305" s="198"/>
      <c r="O305" s="198"/>
      <c r="P305" s="198"/>
      <c r="Q305" s="202"/>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198"/>
      <c r="AQ305" s="198"/>
      <c r="AR305" s="198"/>
      <c r="AS305" s="198"/>
      <c r="AT305" s="198"/>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c r="CP305" s="198"/>
      <c r="CQ305" s="198"/>
      <c r="CR305" s="198"/>
      <c r="CS305" s="198"/>
      <c r="CT305" s="198"/>
      <c r="CU305" s="198"/>
      <c r="CV305" s="198"/>
      <c r="CW305" s="198"/>
      <c r="CX305" s="198"/>
      <c r="CY305" s="198"/>
      <c r="CZ305" s="198"/>
      <c r="DA305" s="198"/>
      <c r="DB305" s="198"/>
      <c r="DC305" s="198"/>
      <c r="DD305" s="198"/>
      <c r="DE305" s="198"/>
      <c r="DF305" s="198"/>
      <c r="DG305" s="198"/>
      <c r="DH305" s="198"/>
      <c r="DI305" s="198"/>
      <c r="DJ305" s="198"/>
      <c r="DK305" s="198"/>
      <c r="DL305" s="198"/>
      <c r="DM305" s="198"/>
      <c r="DN305" s="198"/>
      <c r="DO305" s="198"/>
      <c r="DP305" s="198"/>
      <c r="DQ305" s="198"/>
      <c r="DR305" s="198"/>
      <c r="DS305" s="198"/>
      <c r="DT305" s="198"/>
      <c r="DU305" s="198"/>
      <c r="DV305" s="198"/>
      <c r="DW305" s="198"/>
      <c r="DX305" s="198"/>
      <c r="DY305" s="198"/>
      <c r="DZ305" s="198"/>
      <c r="EA305" s="198"/>
      <c r="EB305" s="198"/>
      <c r="EC305" s="198"/>
      <c r="ED305" s="198"/>
      <c r="EE305" s="198"/>
      <c r="EF305" s="198"/>
      <c r="EG305" s="198"/>
      <c r="EH305" s="198"/>
      <c r="EI305" s="198"/>
      <c r="EJ305" s="198"/>
      <c r="EK305" s="198"/>
      <c r="EL305" s="198"/>
      <c r="EM305" s="198"/>
      <c r="EN305" s="198"/>
      <c r="EO305" s="198"/>
      <c r="EP305" s="198"/>
      <c r="EQ305" s="198"/>
      <c r="ER305" s="198"/>
      <c r="ES305" s="198"/>
      <c r="ET305" s="198"/>
      <c r="EU305" s="198"/>
      <c r="EV305" s="198"/>
      <c r="EW305" s="198"/>
      <c r="EX305" s="198"/>
      <c r="EY305" s="198"/>
      <c r="EZ305" s="198"/>
      <c r="FA305" s="198"/>
      <c r="FB305" s="198"/>
      <c r="FC305" s="198"/>
      <c r="FD305" s="198"/>
      <c r="FE305" s="198"/>
      <c r="FF305" s="198"/>
      <c r="FG305" s="198"/>
      <c r="FH305" s="198"/>
      <c r="FI305" s="198"/>
      <c r="FJ305" s="198"/>
      <c r="FK305" s="198"/>
      <c r="FL305" s="198"/>
      <c r="FM305" s="198"/>
      <c r="FN305" s="198"/>
      <c r="FO305" s="198"/>
      <c r="FP305" s="198"/>
      <c r="FQ305" s="198"/>
      <c r="FR305" s="198"/>
      <c r="FS305" s="198"/>
      <c r="FT305" s="198"/>
      <c r="FU305" s="198"/>
      <c r="FV305" s="198"/>
      <c r="FW305" s="198"/>
      <c r="FX305" s="198"/>
      <c r="FY305" s="198"/>
      <c r="FZ305" s="198"/>
      <c r="GA305" s="198"/>
      <c r="GB305" s="198"/>
      <c r="GC305" s="198"/>
      <c r="GD305" s="198"/>
      <c r="GE305" s="198"/>
      <c r="GF305" s="198"/>
      <c r="GG305" s="198"/>
      <c r="GH305" s="198"/>
      <c r="GI305" s="198"/>
      <c r="GJ305" s="198"/>
      <c r="GK305" s="198"/>
      <c r="GL305" s="198"/>
      <c r="GM305" s="198"/>
      <c r="GN305" s="198"/>
      <c r="GO305" s="198"/>
      <c r="GP305" s="198"/>
      <c r="GQ305" s="198"/>
      <c r="GR305" s="198"/>
      <c r="GS305" s="198"/>
      <c r="GT305" s="198"/>
      <c r="GU305" s="198"/>
      <c r="GV305" s="198"/>
      <c r="GW305" s="198"/>
      <c r="GX305" s="198"/>
      <c r="GY305" s="198"/>
      <c r="GZ305" s="198"/>
      <c r="HA305" s="198"/>
      <c r="HB305" s="198"/>
      <c r="HC305" s="198"/>
      <c r="HD305" s="198"/>
      <c r="HE305" s="198"/>
      <c r="HF305" s="198"/>
      <c r="HG305" s="198"/>
      <c r="HH305" s="198"/>
      <c r="HI305" s="198"/>
      <c r="HJ305" s="198"/>
      <c r="HK305" s="198"/>
      <c r="HL305" s="198"/>
      <c r="HM305" s="198"/>
      <c r="HN305" s="198"/>
      <c r="HO305" s="198"/>
      <c r="HP305" s="198"/>
      <c r="HQ305" s="198"/>
      <c r="HR305" s="198"/>
      <c r="HS305" s="198"/>
      <c r="HT305" s="198"/>
      <c r="HU305" s="198"/>
      <c r="HV305" s="198"/>
      <c r="HW305" s="198"/>
      <c r="HX305" s="198"/>
      <c r="HY305" s="198"/>
      <c r="HZ305" s="198"/>
      <c r="IA305" s="198"/>
      <c r="IB305" s="198"/>
      <c r="IC305" s="198"/>
      <c r="ID305" s="198"/>
      <c r="IE305" s="198"/>
      <c r="IF305" s="198"/>
      <c r="IG305" s="198"/>
      <c r="IH305" s="198"/>
      <c r="II305" s="198"/>
      <c r="IJ305" s="198"/>
      <c r="IK305" s="198"/>
      <c r="IL305" s="198"/>
      <c r="IM305" s="198"/>
      <c r="IN305" s="198"/>
      <c r="IO305" s="198"/>
      <c r="IP305" s="198"/>
      <c r="IQ305" s="198"/>
      <c r="IR305" s="198"/>
      <c r="IS305" s="198"/>
      <c r="IT305" s="198"/>
      <c r="IU305" s="198"/>
      <c r="IV305" s="198"/>
      <c r="IW305" s="198"/>
      <c r="IX305" s="198"/>
      <c r="IY305" s="198"/>
      <c r="IZ305" s="198"/>
      <c r="JA305" s="198"/>
      <c r="JB305" s="198"/>
      <c r="JC305" s="198"/>
      <c r="JD305" s="198"/>
      <c r="JE305" s="198"/>
      <c r="JF305" s="198"/>
      <c r="JG305" s="198"/>
      <c r="JH305" s="198"/>
      <c r="JI305" s="198"/>
      <c r="JJ305" s="198"/>
      <c r="JK305" s="198"/>
      <c r="JL305" s="198"/>
      <c r="JM305" s="198"/>
      <c r="JN305" s="198"/>
      <c r="JO305" s="198"/>
      <c r="JP305" s="198"/>
      <c r="JQ305" s="198"/>
      <c r="JR305" s="198"/>
      <c r="JS305" s="198"/>
      <c r="JT305" s="198"/>
      <c r="JU305" s="198"/>
      <c r="JV305" s="198"/>
      <c r="JW305" s="198"/>
      <c r="JX305" s="198"/>
      <c r="JY305" s="198"/>
      <c r="JZ305" s="198"/>
      <c r="KA305" s="198"/>
      <c r="KB305" s="198"/>
      <c r="KC305" s="198"/>
      <c r="KD305" s="198"/>
      <c r="KE305" s="198"/>
      <c r="KF305" s="198"/>
      <c r="KG305" s="198"/>
      <c r="KH305" s="198"/>
      <c r="KI305" s="198"/>
      <c r="KJ305" s="198"/>
      <c r="KK305" s="198"/>
      <c r="KL305" s="198"/>
      <c r="KM305" s="198"/>
      <c r="KN305" s="198"/>
      <c r="KO305" s="198"/>
      <c r="KP305" s="198"/>
      <c r="KQ305" s="198"/>
      <c r="KR305" s="198"/>
      <c r="KS305" s="198"/>
      <c r="KT305" s="198"/>
      <c r="KU305" s="198"/>
      <c r="KV305" s="198"/>
      <c r="KW305" s="198"/>
      <c r="KX305" s="198"/>
      <c r="KY305" s="198"/>
      <c r="KZ305" s="198"/>
    </row>
    <row r="306" spans="2:312" x14ac:dyDescent="0.3">
      <c r="B306" s="198"/>
      <c r="C306" s="198"/>
      <c r="D306" s="198"/>
      <c r="E306" s="198"/>
      <c r="F306" s="198"/>
      <c r="G306" s="198"/>
      <c r="H306" s="198"/>
      <c r="I306" s="198"/>
      <c r="J306" s="198"/>
      <c r="K306" s="198"/>
      <c r="L306" s="198"/>
      <c r="M306" s="198"/>
      <c r="N306" s="198"/>
      <c r="O306" s="198"/>
      <c r="P306" s="198"/>
      <c r="Q306" s="202"/>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198"/>
      <c r="AQ306" s="198"/>
      <c r="AR306" s="198"/>
      <c r="AS306" s="198"/>
      <c r="AT306" s="198"/>
      <c r="AU306" s="198"/>
      <c r="AV306" s="198"/>
      <c r="AW306" s="198"/>
      <c r="AX306" s="198"/>
      <c r="AY306" s="198"/>
      <c r="AZ306" s="198"/>
      <c r="BA306" s="198"/>
      <c r="BB306" s="198"/>
      <c r="BC306" s="198"/>
      <c r="BD306" s="198"/>
      <c r="BE306" s="198"/>
      <c r="BF306" s="198"/>
      <c r="BG306" s="198"/>
      <c r="BH306" s="198"/>
      <c r="BI306" s="198"/>
      <c r="BJ306" s="198"/>
      <c r="BK306" s="198"/>
      <c r="BL306" s="198"/>
      <c r="BM306" s="198"/>
      <c r="BN306" s="198"/>
      <c r="BO306" s="198"/>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c r="CP306" s="198"/>
      <c r="CQ306" s="198"/>
      <c r="CR306" s="198"/>
      <c r="CS306" s="198"/>
      <c r="CT306" s="198"/>
      <c r="CU306" s="198"/>
      <c r="CV306" s="198"/>
      <c r="CW306" s="198"/>
      <c r="CX306" s="198"/>
      <c r="CY306" s="198"/>
      <c r="CZ306" s="198"/>
      <c r="DA306" s="198"/>
      <c r="DB306" s="198"/>
      <c r="DC306" s="198"/>
      <c r="DD306" s="198"/>
      <c r="DE306" s="198"/>
      <c r="DF306" s="198"/>
      <c r="DG306" s="198"/>
      <c r="DH306" s="198"/>
      <c r="DI306" s="198"/>
      <c r="DJ306" s="198"/>
      <c r="DK306" s="198"/>
      <c r="DL306" s="198"/>
      <c r="DM306" s="198"/>
      <c r="DN306" s="198"/>
      <c r="DO306" s="198"/>
      <c r="DP306" s="198"/>
      <c r="DQ306" s="198"/>
      <c r="DR306" s="198"/>
      <c r="DS306" s="198"/>
      <c r="DT306" s="198"/>
      <c r="DU306" s="198"/>
      <c r="DV306" s="198"/>
      <c r="DW306" s="198"/>
      <c r="DX306" s="198"/>
      <c r="DY306" s="198"/>
      <c r="DZ306" s="198"/>
      <c r="EA306" s="198"/>
      <c r="EB306" s="198"/>
      <c r="EC306" s="198"/>
      <c r="ED306" s="198"/>
      <c r="EE306" s="198"/>
      <c r="EF306" s="198"/>
      <c r="EG306" s="198"/>
      <c r="EH306" s="198"/>
      <c r="EI306" s="198"/>
      <c r="EJ306" s="198"/>
      <c r="EK306" s="198"/>
      <c r="EL306" s="198"/>
      <c r="EM306" s="198"/>
      <c r="EN306" s="198"/>
      <c r="EO306" s="198"/>
      <c r="EP306" s="198"/>
      <c r="EQ306" s="198"/>
      <c r="ER306" s="198"/>
      <c r="ES306" s="198"/>
      <c r="ET306" s="198"/>
      <c r="EU306" s="198"/>
      <c r="EV306" s="198"/>
      <c r="EW306" s="198"/>
      <c r="EX306" s="198"/>
      <c r="EY306" s="198"/>
      <c r="EZ306" s="198"/>
      <c r="FA306" s="198"/>
      <c r="FB306" s="198"/>
      <c r="FC306" s="198"/>
      <c r="FD306" s="198"/>
      <c r="FE306" s="198"/>
      <c r="FF306" s="198"/>
      <c r="FG306" s="198"/>
      <c r="FH306" s="198"/>
      <c r="FI306" s="198"/>
      <c r="FJ306" s="198"/>
      <c r="FK306" s="198"/>
      <c r="FL306" s="198"/>
      <c r="FM306" s="198"/>
      <c r="FN306" s="198"/>
      <c r="FO306" s="198"/>
      <c r="FP306" s="198"/>
      <c r="FQ306" s="198"/>
      <c r="FR306" s="198"/>
      <c r="FS306" s="198"/>
      <c r="FT306" s="198"/>
      <c r="FU306" s="198"/>
      <c r="FV306" s="198"/>
      <c r="FW306" s="198"/>
      <c r="FX306" s="198"/>
      <c r="FY306" s="198"/>
      <c r="FZ306" s="198"/>
      <c r="GA306" s="198"/>
      <c r="GB306" s="198"/>
      <c r="GC306" s="198"/>
      <c r="GD306" s="198"/>
      <c r="GE306" s="198"/>
      <c r="GF306" s="198"/>
      <c r="GG306" s="198"/>
      <c r="GH306" s="198"/>
      <c r="GI306" s="198"/>
      <c r="GJ306" s="198"/>
      <c r="GK306" s="198"/>
      <c r="GL306" s="198"/>
      <c r="GM306" s="198"/>
      <c r="GN306" s="198"/>
      <c r="GO306" s="198"/>
      <c r="GP306" s="198"/>
      <c r="GQ306" s="198"/>
      <c r="GR306" s="198"/>
      <c r="GS306" s="198"/>
      <c r="GT306" s="198"/>
      <c r="GU306" s="198"/>
      <c r="GV306" s="198"/>
      <c r="GW306" s="198"/>
      <c r="GX306" s="198"/>
      <c r="GY306" s="198"/>
      <c r="GZ306" s="198"/>
      <c r="HA306" s="198"/>
      <c r="HB306" s="198"/>
      <c r="HC306" s="198"/>
      <c r="HD306" s="198"/>
      <c r="HE306" s="198"/>
      <c r="HF306" s="198"/>
      <c r="HG306" s="198"/>
      <c r="HH306" s="198"/>
      <c r="HI306" s="198"/>
      <c r="HJ306" s="198"/>
      <c r="HK306" s="198"/>
      <c r="HL306" s="198"/>
      <c r="HM306" s="198"/>
      <c r="HN306" s="198"/>
      <c r="HO306" s="198"/>
      <c r="HP306" s="198"/>
      <c r="HQ306" s="198"/>
      <c r="HR306" s="198"/>
      <c r="HS306" s="198"/>
      <c r="HT306" s="198"/>
      <c r="HU306" s="198"/>
      <c r="HV306" s="198"/>
      <c r="HW306" s="198"/>
      <c r="HX306" s="198"/>
      <c r="HY306" s="198"/>
      <c r="HZ306" s="198"/>
      <c r="IA306" s="198"/>
      <c r="IB306" s="198"/>
      <c r="IC306" s="198"/>
      <c r="ID306" s="198"/>
      <c r="IE306" s="198"/>
      <c r="IF306" s="198"/>
      <c r="IG306" s="198"/>
      <c r="IH306" s="198"/>
      <c r="II306" s="198"/>
      <c r="IJ306" s="198"/>
      <c r="IK306" s="198"/>
      <c r="IL306" s="198"/>
      <c r="IM306" s="198"/>
      <c r="IN306" s="198"/>
      <c r="IO306" s="198"/>
      <c r="IP306" s="198"/>
      <c r="IQ306" s="198"/>
      <c r="IR306" s="198"/>
      <c r="IS306" s="198"/>
      <c r="IT306" s="198"/>
      <c r="IU306" s="198"/>
      <c r="IV306" s="198"/>
      <c r="IW306" s="198"/>
      <c r="IX306" s="198"/>
      <c r="IY306" s="198"/>
      <c r="IZ306" s="198"/>
      <c r="JA306" s="198"/>
      <c r="JB306" s="198"/>
      <c r="JC306" s="198"/>
      <c r="JD306" s="198"/>
      <c r="JE306" s="198"/>
      <c r="JF306" s="198"/>
      <c r="JG306" s="198"/>
      <c r="JH306" s="198"/>
      <c r="JI306" s="198"/>
      <c r="JJ306" s="198"/>
      <c r="JK306" s="198"/>
      <c r="JL306" s="198"/>
      <c r="JM306" s="198"/>
      <c r="JN306" s="198"/>
      <c r="JO306" s="198"/>
      <c r="JP306" s="198"/>
      <c r="JQ306" s="198"/>
      <c r="JR306" s="198"/>
      <c r="JS306" s="198"/>
      <c r="JT306" s="198"/>
      <c r="JU306" s="198"/>
      <c r="JV306" s="198"/>
      <c r="JW306" s="198"/>
      <c r="JX306" s="198"/>
      <c r="JY306" s="198"/>
      <c r="JZ306" s="198"/>
      <c r="KA306" s="198"/>
      <c r="KB306" s="198"/>
      <c r="KC306" s="198"/>
      <c r="KD306" s="198"/>
      <c r="KE306" s="198"/>
      <c r="KF306" s="198"/>
      <c r="KG306" s="198"/>
      <c r="KH306" s="198"/>
      <c r="KI306" s="198"/>
      <c r="KJ306" s="198"/>
      <c r="KK306" s="198"/>
      <c r="KL306" s="198"/>
      <c r="KM306" s="198"/>
      <c r="KN306" s="198"/>
      <c r="KO306" s="198"/>
      <c r="KP306" s="198"/>
      <c r="KQ306" s="198"/>
      <c r="KR306" s="198"/>
      <c r="KS306" s="198"/>
      <c r="KT306" s="198"/>
      <c r="KU306" s="198"/>
      <c r="KV306" s="198"/>
      <c r="KW306" s="198"/>
      <c r="KX306" s="198"/>
      <c r="KY306" s="198"/>
      <c r="KZ306" s="198"/>
    </row>
    <row r="307" spans="2:312" x14ac:dyDescent="0.3">
      <c r="B307" s="198"/>
      <c r="C307" s="198"/>
      <c r="D307" s="198"/>
      <c r="E307" s="198"/>
      <c r="F307" s="198"/>
      <c r="G307" s="198"/>
      <c r="H307" s="198"/>
      <c r="I307" s="198"/>
      <c r="J307" s="198"/>
      <c r="K307" s="198"/>
      <c r="L307" s="198"/>
      <c r="M307" s="198"/>
      <c r="N307" s="198"/>
      <c r="O307" s="198"/>
      <c r="P307" s="198"/>
      <c r="Q307" s="202"/>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8"/>
      <c r="AY307" s="198"/>
      <c r="AZ307" s="198"/>
      <c r="BA307" s="198"/>
      <c r="BB307" s="198"/>
      <c r="BC307" s="198"/>
      <c r="BD307" s="198"/>
      <c r="BE307" s="198"/>
      <c r="BF307" s="198"/>
      <c r="BG307" s="198"/>
      <c r="BH307" s="198"/>
      <c r="BI307" s="198"/>
      <c r="BJ307" s="198"/>
      <c r="BK307" s="198"/>
      <c r="BL307" s="198"/>
      <c r="BM307" s="198"/>
      <c r="BN307" s="198"/>
      <c r="BO307" s="198"/>
      <c r="BP307" s="198"/>
      <c r="BQ307" s="198"/>
      <c r="BR307" s="198"/>
      <c r="BS307" s="198"/>
      <c r="BT307" s="198"/>
      <c r="BU307" s="198"/>
      <c r="BV307" s="198"/>
      <c r="BW307" s="198"/>
      <c r="BX307" s="198"/>
      <c r="BY307" s="198"/>
      <c r="BZ307" s="198"/>
      <c r="CA307" s="198"/>
      <c r="CB307" s="198"/>
      <c r="CC307" s="198"/>
      <c r="CD307" s="198"/>
      <c r="CE307" s="198"/>
      <c r="CF307" s="198"/>
      <c r="CG307" s="198"/>
      <c r="CH307" s="198"/>
      <c r="CI307" s="198"/>
      <c r="CJ307" s="198"/>
      <c r="CK307" s="198"/>
      <c r="CL307" s="198"/>
      <c r="CM307" s="198"/>
      <c r="CN307" s="198"/>
      <c r="CO307" s="198"/>
      <c r="CP307" s="198"/>
      <c r="CQ307" s="198"/>
      <c r="CR307" s="198"/>
      <c r="CS307" s="198"/>
      <c r="CT307" s="198"/>
      <c r="CU307" s="198"/>
      <c r="CV307" s="198"/>
      <c r="CW307" s="198"/>
      <c r="CX307" s="198"/>
      <c r="CY307" s="198"/>
      <c r="CZ307" s="198"/>
      <c r="DA307" s="198"/>
      <c r="DB307" s="198"/>
      <c r="DC307" s="198"/>
      <c r="DD307" s="198"/>
      <c r="DE307" s="198"/>
      <c r="DF307" s="198"/>
      <c r="DG307" s="198"/>
      <c r="DH307" s="198"/>
      <c r="DI307" s="198"/>
      <c r="DJ307" s="198"/>
      <c r="DK307" s="198"/>
      <c r="DL307" s="198"/>
      <c r="DM307" s="198"/>
      <c r="DN307" s="198"/>
      <c r="DO307" s="198"/>
      <c r="DP307" s="198"/>
      <c r="DQ307" s="198"/>
      <c r="DR307" s="198"/>
      <c r="DS307" s="198"/>
      <c r="DT307" s="198"/>
      <c r="DU307" s="198"/>
      <c r="DV307" s="198"/>
      <c r="DW307" s="198"/>
      <c r="DX307" s="198"/>
      <c r="DY307" s="198"/>
      <c r="DZ307" s="198"/>
      <c r="EA307" s="198"/>
      <c r="EB307" s="198"/>
      <c r="EC307" s="198"/>
      <c r="ED307" s="198"/>
      <c r="EE307" s="198"/>
      <c r="EF307" s="198"/>
      <c r="EG307" s="198"/>
      <c r="EH307" s="198"/>
      <c r="EI307" s="198"/>
      <c r="EJ307" s="198"/>
      <c r="EK307" s="198"/>
      <c r="EL307" s="198"/>
      <c r="EM307" s="198"/>
      <c r="EN307" s="198"/>
      <c r="EO307" s="198"/>
      <c r="EP307" s="198"/>
      <c r="EQ307" s="198"/>
      <c r="ER307" s="198"/>
      <c r="ES307" s="198"/>
      <c r="ET307" s="198"/>
      <c r="EU307" s="198"/>
      <c r="EV307" s="198"/>
      <c r="EW307" s="198"/>
      <c r="EX307" s="198"/>
      <c r="EY307" s="198"/>
      <c r="EZ307" s="198"/>
      <c r="FA307" s="198"/>
      <c r="FB307" s="198"/>
      <c r="FC307" s="198"/>
      <c r="FD307" s="198"/>
      <c r="FE307" s="198"/>
      <c r="FF307" s="198"/>
      <c r="FG307" s="198"/>
      <c r="FH307" s="198"/>
      <c r="FI307" s="198"/>
      <c r="FJ307" s="198"/>
      <c r="FK307" s="198"/>
      <c r="FL307" s="198"/>
      <c r="FM307" s="198"/>
      <c r="FN307" s="198"/>
      <c r="FO307" s="198"/>
      <c r="FP307" s="198"/>
      <c r="FQ307" s="198"/>
      <c r="FR307" s="198"/>
      <c r="FS307" s="198"/>
      <c r="FT307" s="198"/>
      <c r="FU307" s="198"/>
      <c r="FV307" s="198"/>
      <c r="FW307" s="198"/>
      <c r="FX307" s="198"/>
      <c r="FY307" s="198"/>
      <c r="FZ307" s="198"/>
      <c r="GA307" s="198"/>
      <c r="GB307" s="198"/>
      <c r="GC307" s="198"/>
      <c r="GD307" s="198"/>
      <c r="GE307" s="198"/>
      <c r="GF307" s="198"/>
      <c r="GG307" s="198"/>
      <c r="GH307" s="198"/>
      <c r="GI307" s="198"/>
      <c r="GJ307" s="198"/>
      <c r="GK307" s="198"/>
      <c r="GL307" s="198"/>
      <c r="GM307" s="198"/>
      <c r="GN307" s="198"/>
      <c r="GO307" s="198"/>
      <c r="GP307" s="198"/>
      <c r="GQ307" s="198"/>
      <c r="GR307" s="198"/>
      <c r="GS307" s="198"/>
      <c r="GT307" s="198"/>
      <c r="GU307" s="198"/>
      <c r="GV307" s="198"/>
      <c r="GW307" s="198"/>
      <c r="GX307" s="198"/>
      <c r="GY307" s="198"/>
      <c r="GZ307" s="198"/>
      <c r="HA307" s="198"/>
      <c r="HB307" s="198"/>
      <c r="HC307" s="198"/>
      <c r="HD307" s="198"/>
      <c r="HE307" s="198"/>
      <c r="HF307" s="198"/>
      <c r="HG307" s="198"/>
      <c r="HH307" s="198"/>
      <c r="HI307" s="198"/>
      <c r="HJ307" s="198"/>
      <c r="HK307" s="198"/>
      <c r="HL307" s="198"/>
      <c r="HM307" s="198"/>
      <c r="HN307" s="198"/>
      <c r="HO307" s="198"/>
      <c r="HP307" s="198"/>
      <c r="HQ307" s="198"/>
      <c r="HR307" s="198"/>
      <c r="HS307" s="198"/>
      <c r="HT307" s="198"/>
      <c r="HU307" s="198"/>
      <c r="HV307" s="198"/>
      <c r="HW307" s="198"/>
      <c r="HX307" s="198"/>
      <c r="HY307" s="198"/>
      <c r="HZ307" s="198"/>
      <c r="IA307" s="198"/>
      <c r="IB307" s="198"/>
      <c r="IC307" s="198"/>
      <c r="ID307" s="198"/>
      <c r="IE307" s="198"/>
      <c r="IF307" s="198"/>
      <c r="IG307" s="198"/>
      <c r="IH307" s="198"/>
      <c r="II307" s="198"/>
      <c r="IJ307" s="198"/>
      <c r="IK307" s="198"/>
      <c r="IL307" s="198"/>
      <c r="IM307" s="198"/>
      <c r="IN307" s="198"/>
      <c r="IO307" s="198"/>
      <c r="IP307" s="198"/>
      <c r="IQ307" s="198"/>
      <c r="IR307" s="198"/>
      <c r="IS307" s="198"/>
      <c r="IT307" s="198"/>
      <c r="IU307" s="198"/>
      <c r="IV307" s="198"/>
      <c r="IW307" s="198"/>
      <c r="IX307" s="198"/>
      <c r="IY307" s="198"/>
      <c r="IZ307" s="198"/>
      <c r="JA307" s="198"/>
      <c r="JB307" s="198"/>
      <c r="JC307" s="198"/>
      <c r="JD307" s="198"/>
      <c r="JE307" s="198"/>
      <c r="JF307" s="198"/>
      <c r="JG307" s="198"/>
      <c r="JH307" s="198"/>
      <c r="JI307" s="198"/>
      <c r="JJ307" s="198"/>
      <c r="JK307" s="198"/>
      <c r="JL307" s="198"/>
      <c r="JM307" s="198"/>
      <c r="JN307" s="198"/>
      <c r="JO307" s="198"/>
      <c r="JP307" s="198"/>
      <c r="JQ307" s="198"/>
      <c r="JR307" s="198"/>
      <c r="JS307" s="198"/>
      <c r="JT307" s="198"/>
      <c r="JU307" s="198"/>
      <c r="JV307" s="198"/>
      <c r="JW307" s="198"/>
      <c r="JX307" s="198"/>
      <c r="JY307" s="198"/>
      <c r="JZ307" s="198"/>
      <c r="KA307" s="198"/>
      <c r="KB307" s="198"/>
      <c r="KC307" s="198"/>
      <c r="KD307" s="198"/>
      <c r="KE307" s="198"/>
      <c r="KF307" s="198"/>
      <c r="KG307" s="198"/>
      <c r="KH307" s="198"/>
      <c r="KI307" s="198"/>
      <c r="KJ307" s="198"/>
      <c r="KK307" s="198"/>
      <c r="KL307" s="198"/>
      <c r="KM307" s="198"/>
      <c r="KN307" s="198"/>
      <c r="KO307" s="198"/>
      <c r="KP307" s="198"/>
      <c r="KQ307" s="198"/>
      <c r="KR307" s="198"/>
      <c r="KS307" s="198"/>
      <c r="KT307" s="198"/>
      <c r="KU307" s="198"/>
      <c r="KV307" s="198"/>
      <c r="KW307" s="198"/>
      <c r="KX307" s="198"/>
      <c r="KY307" s="198"/>
      <c r="KZ307" s="198"/>
    </row>
    <row r="308" spans="2:312" x14ac:dyDescent="0.3">
      <c r="B308" s="198"/>
      <c r="C308" s="198"/>
      <c r="D308" s="198"/>
      <c r="E308" s="198"/>
      <c r="F308" s="198"/>
      <c r="G308" s="198"/>
      <c r="H308" s="198"/>
      <c r="I308" s="198"/>
      <c r="J308" s="198"/>
      <c r="K308" s="198"/>
      <c r="L308" s="198"/>
      <c r="M308" s="198"/>
      <c r="N308" s="198"/>
      <c r="O308" s="198"/>
      <c r="P308" s="198"/>
      <c r="Q308" s="202"/>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c r="CW308" s="198"/>
      <c r="CX308" s="198"/>
      <c r="CY308" s="198"/>
      <c r="CZ308" s="198"/>
      <c r="DA308" s="198"/>
      <c r="DB308" s="198"/>
      <c r="DC308" s="198"/>
      <c r="DD308" s="198"/>
      <c r="DE308" s="198"/>
      <c r="DF308" s="198"/>
      <c r="DG308" s="198"/>
      <c r="DH308" s="198"/>
      <c r="DI308" s="198"/>
      <c r="DJ308" s="198"/>
      <c r="DK308" s="198"/>
      <c r="DL308" s="198"/>
      <c r="DM308" s="198"/>
      <c r="DN308" s="198"/>
      <c r="DO308" s="198"/>
      <c r="DP308" s="198"/>
      <c r="DQ308" s="198"/>
      <c r="DR308" s="198"/>
      <c r="DS308" s="198"/>
      <c r="DT308" s="198"/>
      <c r="DU308" s="198"/>
      <c r="DV308" s="198"/>
      <c r="DW308" s="198"/>
      <c r="DX308" s="198"/>
      <c r="DY308" s="198"/>
      <c r="DZ308" s="198"/>
      <c r="EA308" s="198"/>
      <c r="EB308" s="198"/>
      <c r="EC308" s="198"/>
      <c r="ED308" s="198"/>
      <c r="EE308" s="198"/>
      <c r="EF308" s="198"/>
      <c r="EG308" s="198"/>
      <c r="EH308" s="198"/>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198"/>
      <c r="FO308" s="198"/>
      <c r="FP308" s="198"/>
      <c r="FQ308" s="198"/>
      <c r="FR308" s="198"/>
      <c r="FS308" s="198"/>
      <c r="FT308" s="198"/>
      <c r="FU308" s="198"/>
      <c r="FV308" s="198"/>
      <c r="FW308" s="198"/>
      <c r="FX308" s="198"/>
      <c r="FY308" s="198"/>
      <c r="FZ308" s="198"/>
      <c r="GA308" s="198"/>
      <c r="GB308" s="198"/>
      <c r="GC308" s="198"/>
      <c r="GD308" s="198"/>
      <c r="GE308" s="198"/>
      <c r="GF308" s="198"/>
      <c r="GG308" s="198"/>
      <c r="GH308" s="198"/>
      <c r="GI308" s="198"/>
      <c r="GJ308" s="198"/>
      <c r="GK308" s="198"/>
      <c r="GL308" s="198"/>
      <c r="GM308" s="198"/>
      <c r="GN308" s="198"/>
      <c r="GO308" s="198"/>
      <c r="GP308" s="198"/>
      <c r="GQ308" s="198"/>
      <c r="GR308" s="198"/>
      <c r="GS308" s="198"/>
      <c r="GT308" s="198"/>
      <c r="GU308" s="198"/>
      <c r="GV308" s="198"/>
      <c r="GW308" s="198"/>
      <c r="GX308" s="198"/>
      <c r="GY308" s="198"/>
      <c r="GZ308" s="198"/>
      <c r="HA308" s="198"/>
      <c r="HB308" s="198"/>
      <c r="HC308" s="198"/>
      <c r="HD308" s="198"/>
      <c r="HE308" s="198"/>
      <c r="HF308" s="198"/>
      <c r="HG308" s="198"/>
      <c r="HH308" s="198"/>
      <c r="HI308" s="198"/>
      <c r="HJ308" s="198"/>
      <c r="HK308" s="198"/>
      <c r="HL308" s="198"/>
      <c r="HM308" s="198"/>
      <c r="HN308" s="198"/>
      <c r="HO308" s="198"/>
      <c r="HP308" s="198"/>
      <c r="HQ308" s="198"/>
      <c r="HR308" s="198"/>
      <c r="HS308" s="198"/>
      <c r="HT308" s="198"/>
      <c r="HU308" s="198"/>
      <c r="HV308" s="198"/>
      <c r="HW308" s="198"/>
      <c r="HX308" s="198"/>
      <c r="HY308" s="198"/>
      <c r="HZ308" s="198"/>
      <c r="IA308" s="198"/>
      <c r="IB308" s="198"/>
      <c r="IC308" s="198"/>
      <c r="ID308" s="198"/>
      <c r="IE308" s="198"/>
      <c r="IF308" s="198"/>
      <c r="IG308" s="198"/>
      <c r="IH308" s="198"/>
      <c r="II308" s="198"/>
      <c r="IJ308" s="198"/>
      <c r="IK308" s="198"/>
      <c r="IL308" s="198"/>
      <c r="IM308" s="198"/>
      <c r="IN308" s="198"/>
      <c r="IO308" s="198"/>
      <c r="IP308" s="198"/>
      <c r="IQ308" s="198"/>
      <c r="IR308" s="198"/>
      <c r="IS308" s="198"/>
      <c r="IT308" s="198"/>
      <c r="IU308" s="198"/>
      <c r="IV308" s="198"/>
      <c r="IW308" s="198"/>
      <c r="IX308" s="198"/>
      <c r="IY308" s="198"/>
      <c r="IZ308" s="198"/>
      <c r="JA308" s="198"/>
      <c r="JB308" s="198"/>
      <c r="JC308" s="198"/>
      <c r="JD308" s="198"/>
      <c r="JE308" s="198"/>
      <c r="JF308" s="198"/>
      <c r="JG308" s="198"/>
      <c r="JH308" s="198"/>
      <c r="JI308" s="198"/>
      <c r="JJ308" s="198"/>
      <c r="JK308" s="198"/>
      <c r="JL308" s="198"/>
      <c r="JM308" s="198"/>
      <c r="JN308" s="198"/>
      <c r="JO308" s="198"/>
      <c r="JP308" s="198"/>
      <c r="JQ308" s="198"/>
      <c r="JR308" s="198"/>
      <c r="JS308" s="198"/>
      <c r="JT308" s="198"/>
      <c r="JU308" s="198"/>
      <c r="JV308" s="198"/>
      <c r="JW308" s="198"/>
      <c r="JX308" s="198"/>
      <c r="JY308" s="198"/>
      <c r="JZ308" s="198"/>
      <c r="KA308" s="198"/>
      <c r="KB308" s="198"/>
      <c r="KC308" s="198"/>
      <c r="KD308" s="198"/>
      <c r="KE308" s="198"/>
      <c r="KF308" s="198"/>
      <c r="KG308" s="198"/>
      <c r="KH308" s="198"/>
      <c r="KI308" s="198"/>
      <c r="KJ308" s="198"/>
      <c r="KK308" s="198"/>
      <c r="KL308" s="198"/>
      <c r="KM308" s="198"/>
      <c r="KN308" s="198"/>
      <c r="KO308" s="198"/>
      <c r="KP308" s="198"/>
      <c r="KQ308" s="198"/>
      <c r="KR308" s="198"/>
      <c r="KS308" s="198"/>
      <c r="KT308" s="198"/>
      <c r="KU308" s="198"/>
      <c r="KV308" s="198"/>
      <c r="KW308" s="198"/>
      <c r="KX308" s="198"/>
      <c r="KY308" s="198"/>
      <c r="KZ308" s="198"/>
    </row>
    <row r="309" spans="2:312" x14ac:dyDescent="0.3">
      <c r="B309" s="198"/>
      <c r="C309" s="198"/>
      <c r="D309" s="198"/>
      <c r="E309" s="198"/>
      <c r="F309" s="198"/>
      <c r="G309" s="198"/>
      <c r="H309" s="198"/>
      <c r="I309" s="198"/>
      <c r="J309" s="198"/>
      <c r="K309" s="198"/>
      <c r="L309" s="198"/>
      <c r="M309" s="198"/>
      <c r="N309" s="198"/>
      <c r="O309" s="198"/>
      <c r="P309" s="198"/>
      <c r="Q309" s="202"/>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c r="CP309" s="198"/>
      <c r="CQ309" s="198"/>
      <c r="CR309" s="198"/>
      <c r="CS309" s="198"/>
      <c r="CT309" s="198"/>
      <c r="CU309" s="198"/>
      <c r="CV309" s="198"/>
      <c r="CW309" s="198"/>
      <c r="CX309" s="198"/>
      <c r="CY309" s="198"/>
      <c r="CZ309" s="198"/>
      <c r="DA309" s="198"/>
      <c r="DB309" s="198"/>
      <c r="DC309" s="198"/>
      <c r="DD309" s="198"/>
      <c r="DE309" s="198"/>
      <c r="DF309" s="198"/>
      <c r="DG309" s="198"/>
      <c r="DH309" s="198"/>
      <c r="DI309" s="198"/>
      <c r="DJ309" s="198"/>
      <c r="DK309" s="198"/>
      <c r="DL309" s="198"/>
      <c r="DM309" s="198"/>
      <c r="DN309" s="198"/>
      <c r="DO309" s="198"/>
      <c r="DP309" s="198"/>
      <c r="DQ309" s="198"/>
      <c r="DR309" s="198"/>
      <c r="DS309" s="198"/>
      <c r="DT309" s="198"/>
      <c r="DU309" s="198"/>
      <c r="DV309" s="198"/>
      <c r="DW309" s="198"/>
      <c r="DX309" s="198"/>
      <c r="DY309" s="198"/>
      <c r="DZ309" s="198"/>
      <c r="EA309" s="198"/>
      <c r="EB309" s="198"/>
      <c r="EC309" s="198"/>
      <c r="ED309" s="198"/>
      <c r="EE309" s="198"/>
      <c r="EF309" s="198"/>
      <c r="EG309" s="198"/>
      <c r="EH309" s="198"/>
      <c r="EI309" s="198"/>
      <c r="EJ309" s="198"/>
      <c r="EK309" s="198"/>
      <c r="EL309" s="198"/>
      <c r="EM309" s="198"/>
      <c r="EN309" s="198"/>
      <c r="EO309" s="198"/>
      <c r="EP309" s="198"/>
      <c r="EQ309" s="198"/>
      <c r="ER309" s="198"/>
      <c r="ES309" s="198"/>
      <c r="ET309" s="198"/>
      <c r="EU309" s="198"/>
      <c r="EV309" s="198"/>
      <c r="EW309" s="198"/>
      <c r="EX309" s="198"/>
      <c r="EY309" s="198"/>
      <c r="EZ309" s="198"/>
      <c r="FA309" s="198"/>
      <c r="FB309" s="198"/>
      <c r="FC309" s="198"/>
      <c r="FD309" s="198"/>
      <c r="FE309" s="198"/>
      <c r="FF309" s="198"/>
      <c r="FG309" s="198"/>
      <c r="FH309" s="198"/>
      <c r="FI309" s="198"/>
      <c r="FJ309" s="198"/>
      <c r="FK309" s="198"/>
      <c r="FL309" s="198"/>
      <c r="FM309" s="198"/>
      <c r="FN309" s="198"/>
      <c r="FO309" s="198"/>
      <c r="FP309" s="198"/>
      <c r="FQ309" s="198"/>
      <c r="FR309" s="198"/>
      <c r="FS309" s="198"/>
      <c r="FT309" s="198"/>
      <c r="FU309" s="198"/>
      <c r="FV309" s="198"/>
      <c r="FW309" s="198"/>
      <c r="FX309" s="198"/>
      <c r="FY309" s="198"/>
      <c r="FZ309" s="198"/>
      <c r="GA309" s="198"/>
      <c r="GB309" s="198"/>
      <c r="GC309" s="198"/>
      <c r="GD309" s="198"/>
      <c r="GE309" s="198"/>
      <c r="GF309" s="198"/>
      <c r="GG309" s="198"/>
      <c r="GH309" s="198"/>
      <c r="GI309" s="198"/>
      <c r="GJ309" s="198"/>
      <c r="GK309" s="198"/>
      <c r="GL309" s="198"/>
      <c r="GM309" s="198"/>
      <c r="GN309" s="198"/>
      <c r="GO309" s="198"/>
      <c r="GP309" s="198"/>
      <c r="GQ309" s="198"/>
      <c r="GR309" s="198"/>
      <c r="GS309" s="198"/>
      <c r="GT309" s="198"/>
      <c r="GU309" s="198"/>
      <c r="GV309" s="198"/>
      <c r="GW309" s="198"/>
      <c r="GX309" s="198"/>
      <c r="GY309" s="198"/>
      <c r="GZ309" s="198"/>
      <c r="HA309" s="198"/>
      <c r="HB309" s="198"/>
      <c r="HC309" s="198"/>
      <c r="HD309" s="198"/>
      <c r="HE309" s="198"/>
      <c r="HF309" s="198"/>
      <c r="HG309" s="198"/>
      <c r="HH309" s="198"/>
      <c r="HI309" s="198"/>
      <c r="HJ309" s="198"/>
      <c r="HK309" s="198"/>
      <c r="HL309" s="198"/>
      <c r="HM309" s="198"/>
      <c r="HN309" s="198"/>
      <c r="HO309" s="198"/>
      <c r="HP309" s="198"/>
      <c r="HQ309" s="198"/>
      <c r="HR309" s="198"/>
      <c r="HS309" s="198"/>
      <c r="HT309" s="198"/>
      <c r="HU309" s="198"/>
      <c r="HV309" s="198"/>
      <c r="HW309" s="198"/>
      <c r="HX309" s="198"/>
      <c r="HY309" s="198"/>
      <c r="HZ309" s="198"/>
      <c r="IA309" s="198"/>
      <c r="IB309" s="198"/>
      <c r="IC309" s="198"/>
      <c r="ID309" s="198"/>
      <c r="IE309" s="198"/>
      <c r="IF309" s="198"/>
      <c r="IG309" s="198"/>
      <c r="IH309" s="198"/>
      <c r="II309" s="198"/>
      <c r="IJ309" s="198"/>
      <c r="IK309" s="198"/>
      <c r="IL309" s="198"/>
      <c r="IM309" s="198"/>
      <c r="IN309" s="198"/>
      <c r="IO309" s="198"/>
      <c r="IP309" s="198"/>
      <c r="IQ309" s="198"/>
      <c r="IR309" s="198"/>
      <c r="IS309" s="198"/>
      <c r="IT309" s="198"/>
      <c r="IU309" s="198"/>
      <c r="IV309" s="198"/>
      <c r="IW309" s="198"/>
      <c r="IX309" s="198"/>
      <c r="IY309" s="198"/>
      <c r="IZ309" s="198"/>
      <c r="JA309" s="198"/>
      <c r="JB309" s="198"/>
      <c r="JC309" s="198"/>
      <c r="JD309" s="198"/>
      <c r="JE309" s="198"/>
      <c r="JF309" s="198"/>
      <c r="JG309" s="198"/>
      <c r="JH309" s="198"/>
      <c r="JI309" s="198"/>
      <c r="JJ309" s="198"/>
      <c r="JK309" s="198"/>
      <c r="JL309" s="198"/>
      <c r="JM309" s="198"/>
      <c r="JN309" s="198"/>
      <c r="JO309" s="198"/>
      <c r="JP309" s="198"/>
      <c r="JQ309" s="198"/>
      <c r="JR309" s="198"/>
      <c r="JS309" s="198"/>
      <c r="JT309" s="198"/>
      <c r="JU309" s="198"/>
      <c r="JV309" s="198"/>
      <c r="JW309" s="198"/>
      <c r="JX309" s="198"/>
      <c r="JY309" s="198"/>
      <c r="JZ309" s="198"/>
      <c r="KA309" s="198"/>
      <c r="KB309" s="198"/>
      <c r="KC309" s="198"/>
      <c r="KD309" s="198"/>
      <c r="KE309" s="198"/>
      <c r="KF309" s="198"/>
      <c r="KG309" s="198"/>
      <c r="KH309" s="198"/>
      <c r="KI309" s="198"/>
      <c r="KJ309" s="198"/>
      <c r="KK309" s="198"/>
      <c r="KL309" s="198"/>
      <c r="KM309" s="198"/>
      <c r="KN309" s="198"/>
      <c r="KO309" s="198"/>
      <c r="KP309" s="198"/>
      <c r="KQ309" s="198"/>
      <c r="KR309" s="198"/>
      <c r="KS309" s="198"/>
      <c r="KT309" s="198"/>
      <c r="KU309" s="198"/>
      <c r="KV309" s="198"/>
      <c r="KW309" s="198"/>
      <c r="KX309" s="198"/>
      <c r="KY309" s="198"/>
      <c r="KZ309" s="198"/>
    </row>
    <row r="310" spans="2:312" x14ac:dyDescent="0.3">
      <c r="B310" s="198"/>
      <c r="C310" s="198"/>
      <c r="D310" s="198"/>
      <c r="E310" s="198"/>
      <c r="F310" s="198"/>
      <c r="G310" s="198"/>
      <c r="H310" s="198"/>
      <c r="I310" s="198"/>
      <c r="J310" s="198"/>
      <c r="K310" s="198"/>
      <c r="L310" s="198"/>
      <c r="M310" s="198"/>
      <c r="N310" s="198"/>
      <c r="O310" s="198"/>
      <c r="P310" s="198"/>
      <c r="Q310" s="202"/>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c r="CP310" s="198"/>
      <c r="CQ310" s="198"/>
      <c r="CR310" s="198"/>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c r="EO310" s="198"/>
      <c r="EP310" s="198"/>
      <c r="EQ310" s="198"/>
      <c r="ER310" s="198"/>
      <c r="ES310" s="198"/>
      <c r="ET310" s="198"/>
      <c r="EU310" s="198"/>
      <c r="EV310" s="198"/>
      <c r="EW310" s="198"/>
      <c r="EX310" s="198"/>
      <c r="EY310" s="198"/>
      <c r="EZ310" s="198"/>
      <c r="FA310" s="198"/>
      <c r="FB310" s="198"/>
      <c r="FC310" s="198"/>
      <c r="FD310" s="198"/>
      <c r="FE310" s="198"/>
      <c r="FF310" s="198"/>
      <c r="FG310" s="198"/>
      <c r="FH310" s="198"/>
      <c r="FI310" s="198"/>
      <c r="FJ310" s="198"/>
      <c r="FK310" s="198"/>
      <c r="FL310" s="198"/>
      <c r="FM310" s="198"/>
      <c r="FN310" s="198"/>
      <c r="FO310" s="198"/>
      <c r="FP310" s="198"/>
      <c r="FQ310" s="198"/>
      <c r="FR310" s="198"/>
      <c r="FS310" s="198"/>
      <c r="FT310" s="198"/>
      <c r="FU310" s="198"/>
      <c r="FV310" s="198"/>
      <c r="FW310" s="198"/>
      <c r="FX310" s="198"/>
      <c r="FY310" s="198"/>
      <c r="FZ310" s="198"/>
      <c r="GA310" s="198"/>
      <c r="GB310" s="198"/>
      <c r="GC310" s="198"/>
      <c r="GD310" s="198"/>
      <c r="GE310" s="198"/>
      <c r="GF310" s="198"/>
      <c r="GG310" s="198"/>
      <c r="GH310" s="198"/>
      <c r="GI310" s="198"/>
      <c r="GJ310" s="198"/>
      <c r="GK310" s="198"/>
      <c r="GL310" s="198"/>
      <c r="GM310" s="198"/>
      <c r="GN310" s="198"/>
      <c r="GO310" s="198"/>
      <c r="GP310" s="198"/>
      <c r="GQ310" s="198"/>
      <c r="GR310" s="198"/>
      <c r="GS310" s="198"/>
      <c r="GT310" s="198"/>
      <c r="GU310" s="198"/>
      <c r="GV310" s="198"/>
      <c r="GW310" s="198"/>
      <c r="GX310" s="198"/>
      <c r="GY310" s="198"/>
      <c r="GZ310" s="198"/>
      <c r="HA310" s="198"/>
      <c r="HB310" s="198"/>
      <c r="HC310" s="198"/>
      <c r="HD310" s="198"/>
      <c r="HE310" s="198"/>
      <c r="HF310" s="198"/>
      <c r="HG310" s="198"/>
      <c r="HH310" s="198"/>
      <c r="HI310" s="198"/>
      <c r="HJ310" s="198"/>
      <c r="HK310" s="198"/>
      <c r="HL310" s="198"/>
      <c r="HM310" s="198"/>
      <c r="HN310" s="198"/>
      <c r="HO310" s="198"/>
      <c r="HP310" s="198"/>
      <c r="HQ310" s="198"/>
      <c r="HR310" s="198"/>
      <c r="HS310" s="198"/>
      <c r="HT310" s="198"/>
      <c r="HU310" s="198"/>
      <c r="HV310" s="198"/>
      <c r="HW310" s="198"/>
      <c r="HX310" s="198"/>
      <c r="HY310" s="198"/>
      <c r="HZ310" s="198"/>
      <c r="IA310" s="198"/>
      <c r="IB310" s="198"/>
      <c r="IC310" s="198"/>
      <c r="ID310" s="198"/>
      <c r="IE310" s="198"/>
      <c r="IF310" s="198"/>
      <c r="IG310" s="198"/>
      <c r="IH310" s="198"/>
      <c r="II310" s="198"/>
      <c r="IJ310" s="198"/>
      <c r="IK310" s="198"/>
      <c r="IL310" s="198"/>
      <c r="IM310" s="198"/>
      <c r="IN310" s="198"/>
      <c r="IO310" s="198"/>
      <c r="IP310" s="198"/>
      <c r="IQ310" s="198"/>
      <c r="IR310" s="198"/>
      <c r="IS310" s="198"/>
      <c r="IT310" s="198"/>
      <c r="IU310" s="198"/>
      <c r="IV310" s="198"/>
      <c r="IW310" s="198"/>
      <c r="IX310" s="198"/>
      <c r="IY310" s="198"/>
      <c r="IZ310" s="198"/>
      <c r="JA310" s="198"/>
      <c r="JB310" s="198"/>
      <c r="JC310" s="198"/>
      <c r="JD310" s="198"/>
      <c r="JE310" s="198"/>
      <c r="JF310" s="198"/>
      <c r="JG310" s="198"/>
      <c r="JH310" s="198"/>
      <c r="JI310" s="198"/>
      <c r="JJ310" s="198"/>
      <c r="JK310" s="198"/>
      <c r="JL310" s="198"/>
      <c r="JM310" s="198"/>
      <c r="JN310" s="198"/>
      <c r="JO310" s="198"/>
      <c r="JP310" s="198"/>
      <c r="JQ310" s="198"/>
      <c r="JR310" s="198"/>
      <c r="JS310" s="198"/>
      <c r="JT310" s="198"/>
      <c r="JU310" s="198"/>
      <c r="JV310" s="198"/>
      <c r="JW310" s="198"/>
      <c r="JX310" s="198"/>
      <c r="JY310" s="198"/>
      <c r="JZ310" s="198"/>
      <c r="KA310" s="198"/>
      <c r="KB310" s="198"/>
      <c r="KC310" s="198"/>
      <c r="KD310" s="198"/>
      <c r="KE310" s="198"/>
      <c r="KF310" s="198"/>
      <c r="KG310" s="198"/>
      <c r="KH310" s="198"/>
      <c r="KI310" s="198"/>
      <c r="KJ310" s="198"/>
      <c r="KK310" s="198"/>
      <c r="KL310" s="198"/>
      <c r="KM310" s="198"/>
      <c r="KN310" s="198"/>
      <c r="KO310" s="198"/>
      <c r="KP310" s="198"/>
      <c r="KQ310" s="198"/>
      <c r="KR310" s="198"/>
      <c r="KS310" s="198"/>
      <c r="KT310" s="198"/>
      <c r="KU310" s="198"/>
      <c r="KV310" s="198"/>
      <c r="KW310" s="198"/>
      <c r="KX310" s="198"/>
      <c r="KY310" s="198"/>
      <c r="KZ310" s="198"/>
    </row>
    <row r="311" spans="2:312" x14ac:dyDescent="0.3">
      <c r="B311" s="198"/>
      <c r="C311" s="198"/>
      <c r="D311" s="198"/>
      <c r="E311" s="198"/>
      <c r="F311" s="198"/>
      <c r="G311" s="198"/>
      <c r="H311" s="198"/>
      <c r="I311" s="198"/>
      <c r="J311" s="198"/>
      <c r="K311" s="198"/>
      <c r="L311" s="198"/>
      <c r="M311" s="198"/>
      <c r="N311" s="198"/>
      <c r="O311" s="198"/>
      <c r="P311" s="198"/>
      <c r="Q311" s="202"/>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c r="CP311" s="198"/>
      <c r="CQ311" s="198"/>
      <c r="CR311" s="198"/>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c r="EO311" s="198"/>
      <c r="EP311" s="198"/>
      <c r="EQ311" s="198"/>
      <c r="ER311" s="198"/>
      <c r="ES311" s="198"/>
      <c r="ET311" s="198"/>
      <c r="EU311" s="198"/>
      <c r="EV311" s="198"/>
      <c r="EW311" s="198"/>
      <c r="EX311" s="198"/>
      <c r="EY311" s="198"/>
      <c r="EZ311" s="198"/>
      <c r="FA311" s="198"/>
      <c r="FB311" s="198"/>
      <c r="FC311" s="198"/>
      <c r="FD311" s="198"/>
      <c r="FE311" s="198"/>
      <c r="FF311" s="198"/>
      <c r="FG311" s="198"/>
      <c r="FH311" s="198"/>
      <c r="FI311" s="198"/>
      <c r="FJ311" s="198"/>
      <c r="FK311" s="198"/>
      <c r="FL311" s="198"/>
      <c r="FM311" s="198"/>
      <c r="FN311" s="198"/>
      <c r="FO311" s="198"/>
      <c r="FP311" s="198"/>
      <c r="FQ311" s="198"/>
      <c r="FR311" s="198"/>
      <c r="FS311" s="198"/>
      <c r="FT311" s="198"/>
      <c r="FU311" s="198"/>
      <c r="FV311" s="198"/>
      <c r="FW311" s="198"/>
      <c r="FX311" s="198"/>
      <c r="FY311" s="198"/>
      <c r="FZ311" s="198"/>
      <c r="GA311" s="198"/>
      <c r="GB311" s="198"/>
      <c r="GC311" s="198"/>
      <c r="GD311" s="198"/>
      <c r="GE311" s="198"/>
      <c r="GF311" s="198"/>
      <c r="GG311" s="198"/>
      <c r="GH311" s="198"/>
      <c r="GI311" s="198"/>
      <c r="GJ311" s="198"/>
      <c r="GK311" s="198"/>
      <c r="GL311" s="198"/>
      <c r="GM311" s="198"/>
      <c r="GN311" s="198"/>
      <c r="GO311" s="198"/>
      <c r="GP311" s="198"/>
      <c r="GQ311" s="198"/>
      <c r="GR311" s="198"/>
      <c r="GS311" s="198"/>
      <c r="GT311" s="198"/>
      <c r="GU311" s="198"/>
      <c r="GV311" s="198"/>
      <c r="GW311" s="198"/>
      <c r="GX311" s="198"/>
      <c r="GY311" s="198"/>
      <c r="GZ311" s="198"/>
      <c r="HA311" s="198"/>
      <c r="HB311" s="198"/>
      <c r="HC311" s="198"/>
      <c r="HD311" s="198"/>
      <c r="HE311" s="198"/>
      <c r="HF311" s="198"/>
      <c r="HG311" s="198"/>
      <c r="HH311" s="198"/>
      <c r="HI311" s="198"/>
      <c r="HJ311" s="198"/>
      <c r="HK311" s="198"/>
      <c r="HL311" s="198"/>
      <c r="HM311" s="198"/>
      <c r="HN311" s="198"/>
      <c r="HO311" s="198"/>
      <c r="HP311" s="198"/>
      <c r="HQ311" s="198"/>
      <c r="HR311" s="198"/>
      <c r="HS311" s="198"/>
      <c r="HT311" s="198"/>
      <c r="HU311" s="198"/>
      <c r="HV311" s="198"/>
      <c r="HW311" s="198"/>
      <c r="HX311" s="198"/>
      <c r="HY311" s="198"/>
      <c r="HZ311" s="198"/>
      <c r="IA311" s="198"/>
      <c r="IB311" s="198"/>
      <c r="IC311" s="198"/>
      <c r="ID311" s="198"/>
      <c r="IE311" s="198"/>
      <c r="IF311" s="198"/>
      <c r="IG311" s="198"/>
      <c r="IH311" s="198"/>
      <c r="II311" s="198"/>
      <c r="IJ311" s="198"/>
      <c r="IK311" s="198"/>
      <c r="IL311" s="198"/>
      <c r="IM311" s="198"/>
      <c r="IN311" s="198"/>
      <c r="IO311" s="198"/>
      <c r="IP311" s="198"/>
      <c r="IQ311" s="198"/>
      <c r="IR311" s="198"/>
      <c r="IS311" s="198"/>
      <c r="IT311" s="198"/>
      <c r="IU311" s="198"/>
      <c r="IV311" s="198"/>
      <c r="IW311" s="198"/>
      <c r="IX311" s="198"/>
      <c r="IY311" s="198"/>
      <c r="IZ311" s="198"/>
      <c r="JA311" s="198"/>
      <c r="JB311" s="198"/>
      <c r="JC311" s="198"/>
      <c r="JD311" s="198"/>
      <c r="JE311" s="198"/>
      <c r="JF311" s="198"/>
      <c r="JG311" s="198"/>
      <c r="JH311" s="198"/>
      <c r="JI311" s="198"/>
      <c r="JJ311" s="198"/>
      <c r="JK311" s="198"/>
      <c r="JL311" s="198"/>
      <c r="JM311" s="198"/>
      <c r="JN311" s="198"/>
      <c r="JO311" s="198"/>
      <c r="JP311" s="198"/>
      <c r="JQ311" s="198"/>
      <c r="JR311" s="198"/>
      <c r="JS311" s="198"/>
      <c r="JT311" s="198"/>
      <c r="JU311" s="198"/>
      <c r="JV311" s="198"/>
      <c r="JW311" s="198"/>
      <c r="JX311" s="198"/>
      <c r="JY311" s="198"/>
      <c r="JZ311" s="198"/>
      <c r="KA311" s="198"/>
      <c r="KB311" s="198"/>
      <c r="KC311" s="198"/>
      <c r="KD311" s="198"/>
      <c r="KE311" s="198"/>
      <c r="KF311" s="198"/>
      <c r="KG311" s="198"/>
      <c r="KH311" s="198"/>
      <c r="KI311" s="198"/>
      <c r="KJ311" s="198"/>
      <c r="KK311" s="198"/>
      <c r="KL311" s="198"/>
      <c r="KM311" s="198"/>
      <c r="KN311" s="198"/>
      <c r="KO311" s="198"/>
      <c r="KP311" s="198"/>
      <c r="KQ311" s="198"/>
      <c r="KR311" s="198"/>
      <c r="KS311" s="198"/>
      <c r="KT311" s="198"/>
      <c r="KU311" s="198"/>
      <c r="KV311" s="198"/>
      <c r="KW311" s="198"/>
      <c r="KX311" s="198"/>
      <c r="KY311" s="198"/>
      <c r="KZ311" s="198"/>
    </row>
    <row r="312" spans="2:312" x14ac:dyDescent="0.3">
      <c r="B312" s="198"/>
      <c r="C312" s="198"/>
      <c r="D312" s="198"/>
      <c r="E312" s="198"/>
      <c r="F312" s="198"/>
      <c r="G312" s="198"/>
      <c r="H312" s="198"/>
      <c r="I312" s="198"/>
      <c r="J312" s="198"/>
      <c r="K312" s="198"/>
      <c r="L312" s="198"/>
      <c r="M312" s="198"/>
      <c r="N312" s="198"/>
      <c r="O312" s="198"/>
      <c r="P312" s="198"/>
      <c r="Q312" s="202"/>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c r="CP312" s="198"/>
      <c r="CQ312" s="198"/>
      <c r="CR312" s="198"/>
      <c r="CS312" s="198"/>
      <c r="CT312" s="198"/>
      <c r="CU312" s="198"/>
      <c r="CV312" s="198"/>
      <c r="CW312" s="198"/>
      <c r="CX312" s="198"/>
      <c r="CY312" s="198"/>
      <c r="CZ312" s="198"/>
      <c r="DA312" s="198"/>
      <c r="DB312" s="198"/>
      <c r="DC312" s="198"/>
      <c r="DD312" s="198"/>
      <c r="DE312" s="198"/>
      <c r="DF312" s="198"/>
      <c r="DG312" s="198"/>
      <c r="DH312" s="198"/>
      <c r="DI312" s="198"/>
      <c r="DJ312" s="198"/>
      <c r="DK312" s="198"/>
      <c r="DL312" s="198"/>
      <c r="DM312" s="198"/>
      <c r="DN312" s="198"/>
      <c r="DO312" s="198"/>
      <c r="DP312" s="198"/>
      <c r="DQ312" s="198"/>
      <c r="DR312" s="198"/>
      <c r="DS312" s="198"/>
      <c r="DT312" s="198"/>
      <c r="DU312" s="198"/>
      <c r="DV312" s="198"/>
      <c r="DW312" s="198"/>
      <c r="DX312" s="198"/>
      <c r="DY312" s="198"/>
      <c r="DZ312" s="198"/>
      <c r="EA312" s="198"/>
      <c r="EB312" s="198"/>
      <c r="EC312" s="198"/>
      <c r="ED312" s="198"/>
      <c r="EE312" s="198"/>
      <c r="EF312" s="198"/>
      <c r="EG312" s="198"/>
      <c r="EH312" s="198"/>
      <c r="EI312" s="198"/>
      <c r="EJ312" s="198"/>
      <c r="EK312" s="198"/>
      <c r="EL312" s="198"/>
      <c r="EM312" s="198"/>
      <c r="EN312" s="198"/>
      <c r="EO312" s="198"/>
      <c r="EP312" s="198"/>
      <c r="EQ312" s="198"/>
      <c r="ER312" s="198"/>
      <c r="ES312" s="198"/>
      <c r="ET312" s="198"/>
      <c r="EU312" s="198"/>
      <c r="EV312" s="198"/>
      <c r="EW312" s="198"/>
      <c r="EX312" s="198"/>
      <c r="EY312" s="198"/>
      <c r="EZ312" s="198"/>
      <c r="FA312" s="198"/>
      <c r="FB312" s="198"/>
      <c r="FC312" s="198"/>
      <c r="FD312" s="198"/>
      <c r="FE312" s="198"/>
      <c r="FF312" s="198"/>
      <c r="FG312" s="198"/>
      <c r="FH312" s="198"/>
      <c r="FI312" s="198"/>
      <c r="FJ312" s="198"/>
      <c r="FK312" s="198"/>
      <c r="FL312" s="198"/>
      <c r="FM312" s="198"/>
      <c r="FN312" s="198"/>
      <c r="FO312" s="198"/>
      <c r="FP312" s="198"/>
      <c r="FQ312" s="198"/>
      <c r="FR312" s="198"/>
      <c r="FS312" s="198"/>
      <c r="FT312" s="198"/>
      <c r="FU312" s="198"/>
      <c r="FV312" s="198"/>
      <c r="FW312" s="198"/>
      <c r="FX312" s="198"/>
      <c r="FY312" s="198"/>
      <c r="FZ312" s="198"/>
      <c r="GA312" s="198"/>
      <c r="GB312" s="198"/>
      <c r="GC312" s="198"/>
      <c r="GD312" s="198"/>
      <c r="GE312" s="198"/>
      <c r="GF312" s="198"/>
      <c r="GG312" s="198"/>
      <c r="GH312" s="198"/>
      <c r="GI312" s="198"/>
      <c r="GJ312" s="198"/>
      <c r="GK312" s="198"/>
      <c r="GL312" s="198"/>
      <c r="GM312" s="198"/>
      <c r="GN312" s="198"/>
      <c r="GO312" s="198"/>
      <c r="GP312" s="198"/>
      <c r="GQ312" s="198"/>
      <c r="GR312" s="198"/>
      <c r="GS312" s="198"/>
      <c r="GT312" s="198"/>
      <c r="GU312" s="198"/>
      <c r="GV312" s="198"/>
      <c r="GW312" s="198"/>
      <c r="GX312" s="198"/>
      <c r="GY312" s="198"/>
      <c r="GZ312" s="198"/>
      <c r="HA312" s="198"/>
      <c r="HB312" s="198"/>
      <c r="HC312" s="198"/>
      <c r="HD312" s="198"/>
      <c r="HE312" s="198"/>
      <c r="HF312" s="198"/>
      <c r="HG312" s="198"/>
      <c r="HH312" s="198"/>
      <c r="HI312" s="198"/>
      <c r="HJ312" s="198"/>
      <c r="HK312" s="198"/>
      <c r="HL312" s="198"/>
      <c r="HM312" s="198"/>
      <c r="HN312" s="198"/>
      <c r="HO312" s="198"/>
      <c r="HP312" s="198"/>
      <c r="HQ312" s="198"/>
      <c r="HR312" s="198"/>
      <c r="HS312" s="198"/>
      <c r="HT312" s="198"/>
      <c r="HU312" s="198"/>
      <c r="HV312" s="198"/>
      <c r="HW312" s="198"/>
      <c r="HX312" s="198"/>
      <c r="HY312" s="198"/>
      <c r="HZ312" s="198"/>
      <c r="IA312" s="198"/>
      <c r="IB312" s="198"/>
      <c r="IC312" s="198"/>
      <c r="ID312" s="198"/>
      <c r="IE312" s="198"/>
      <c r="IF312" s="198"/>
      <c r="IG312" s="198"/>
      <c r="IH312" s="198"/>
      <c r="II312" s="198"/>
      <c r="IJ312" s="198"/>
      <c r="IK312" s="198"/>
      <c r="IL312" s="198"/>
      <c r="IM312" s="198"/>
      <c r="IN312" s="198"/>
      <c r="IO312" s="198"/>
      <c r="IP312" s="198"/>
      <c r="IQ312" s="198"/>
      <c r="IR312" s="198"/>
      <c r="IS312" s="198"/>
      <c r="IT312" s="198"/>
      <c r="IU312" s="198"/>
      <c r="IV312" s="198"/>
      <c r="IW312" s="198"/>
      <c r="IX312" s="198"/>
      <c r="IY312" s="198"/>
      <c r="IZ312" s="198"/>
      <c r="JA312" s="198"/>
      <c r="JB312" s="198"/>
      <c r="JC312" s="198"/>
      <c r="JD312" s="198"/>
      <c r="JE312" s="198"/>
      <c r="JF312" s="198"/>
      <c r="JG312" s="198"/>
      <c r="JH312" s="198"/>
      <c r="JI312" s="198"/>
      <c r="JJ312" s="198"/>
      <c r="JK312" s="198"/>
      <c r="JL312" s="198"/>
      <c r="JM312" s="198"/>
      <c r="JN312" s="198"/>
      <c r="JO312" s="198"/>
      <c r="JP312" s="198"/>
      <c r="JQ312" s="198"/>
      <c r="JR312" s="198"/>
      <c r="JS312" s="198"/>
      <c r="JT312" s="198"/>
      <c r="JU312" s="198"/>
      <c r="JV312" s="198"/>
      <c r="JW312" s="198"/>
      <c r="JX312" s="198"/>
      <c r="JY312" s="198"/>
      <c r="JZ312" s="198"/>
      <c r="KA312" s="198"/>
      <c r="KB312" s="198"/>
      <c r="KC312" s="198"/>
      <c r="KD312" s="198"/>
      <c r="KE312" s="198"/>
      <c r="KF312" s="198"/>
      <c r="KG312" s="198"/>
      <c r="KH312" s="198"/>
      <c r="KI312" s="198"/>
      <c r="KJ312" s="198"/>
      <c r="KK312" s="198"/>
      <c r="KL312" s="198"/>
      <c r="KM312" s="198"/>
      <c r="KN312" s="198"/>
      <c r="KO312" s="198"/>
      <c r="KP312" s="198"/>
      <c r="KQ312" s="198"/>
      <c r="KR312" s="198"/>
      <c r="KS312" s="198"/>
      <c r="KT312" s="198"/>
      <c r="KU312" s="198"/>
      <c r="KV312" s="198"/>
      <c r="KW312" s="198"/>
      <c r="KX312" s="198"/>
      <c r="KY312" s="198"/>
      <c r="KZ312" s="198"/>
    </row>
    <row r="313" spans="2:312" x14ac:dyDescent="0.3">
      <c r="B313" s="198"/>
      <c r="C313" s="198"/>
      <c r="D313" s="198"/>
      <c r="E313" s="198"/>
      <c r="F313" s="198"/>
      <c r="G313" s="198"/>
      <c r="H313" s="198"/>
      <c r="I313" s="198"/>
      <c r="J313" s="198"/>
      <c r="K313" s="198"/>
      <c r="L313" s="198"/>
      <c r="M313" s="198"/>
      <c r="N313" s="198"/>
      <c r="O313" s="198"/>
      <c r="P313" s="198"/>
      <c r="Q313" s="202"/>
      <c r="R313" s="198"/>
      <c r="S313" s="198"/>
      <c r="T313" s="198"/>
      <c r="U313" s="198"/>
      <c r="V313" s="198"/>
      <c r="W313" s="198"/>
      <c r="X313" s="198"/>
      <c r="Y313" s="198"/>
      <c r="Z313" s="198"/>
      <c r="AA313" s="198"/>
      <c r="AB313" s="198"/>
      <c r="AC313" s="198"/>
      <c r="AD313" s="198"/>
      <c r="AE313" s="198"/>
      <c r="AF313" s="198"/>
      <c r="AG313" s="198"/>
      <c r="AH313" s="198"/>
      <c r="AI313" s="198"/>
      <c r="AJ313" s="198"/>
      <c r="AK313" s="198"/>
      <c r="AL313" s="198"/>
      <c r="AM313" s="198"/>
      <c r="AN313" s="198"/>
      <c r="AO313" s="198"/>
      <c r="AP313" s="198"/>
      <c r="AQ313" s="198"/>
      <c r="AR313" s="198"/>
      <c r="AS313" s="198"/>
      <c r="AT313" s="198"/>
      <c r="AU313" s="198"/>
      <c r="AV313" s="198"/>
      <c r="AW313" s="198"/>
      <c r="AX313" s="198"/>
      <c r="AY313" s="198"/>
      <c r="AZ313" s="198"/>
      <c r="BA313" s="198"/>
      <c r="BB313" s="198"/>
      <c r="BC313" s="198"/>
      <c r="BD313" s="198"/>
      <c r="BE313" s="198"/>
      <c r="BF313" s="198"/>
      <c r="BG313" s="198"/>
      <c r="BH313" s="198"/>
      <c r="BI313" s="198"/>
      <c r="BJ313" s="198"/>
      <c r="BK313" s="198"/>
      <c r="BL313" s="198"/>
      <c r="BM313" s="198"/>
      <c r="BN313" s="198"/>
      <c r="BO313" s="198"/>
      <c r="BP313" s="198"/>
      <c r="BQ313" s="198"/>
      <c r="BR313" s="198"/>
      <c r="BS313" s="198"/>
      <c r="BT313" s="198"/>
      <c r="BU313" s="198"/>
      <c r="BV313" s="198"/>
      <c r="BW313" s="198"/>
      <c r="BX313" s="198"/>
      <c r="BY313" s="198"/>
      <c r="BZ313" s="198"/>
      <c r="CA313" s="198"/>
      <c r="CB313" s="198"/>
      <c r="CC313" s="198"/>
      <c r="CD313" s="198"/>
      <c r="CE313" s="198"/>
      <c r="CF313" s="198"/>
      <c r="CG313" s="198"/>
      <c r="CH313" s="198"/>
      <c r="CI313" s="198"/>
      <c r="CJ313" s="198"/>
      <c r="CK313" s="198"/>
      <c r="CL313" s="198"/>
      <c r="CM313" s="198"/>
      <c r="CN313" s="198"/>
      <c r="CO313" s="198"/>
      <c r="CP313" s="198"/>
      <c r="CQ313" s="198"/>
      <c r="CR313" s="198"/>
      <c r="CS313" s="198"/>
      <c r="CT313" s="198"/>
      <c r="CU313" s="198"/>
      <c r="CV313" s="198"/>
      <c r="CW313" s="198"/>
      <c r="CX313" s="198"/>
      <c r="CY313" s="198"/>
      <c r="CZ313" s="198"/>
      <c r="DA313" s="198"/>
      <c r="DB313" s="198"/>
      <c r="DC313" s="198"/>
      <c r="DD313" s="198"/>
      <c r="DE313" s="198"/>
      <c r="DF313" s="198"/>
      <c r="DG313" s="198"/>
      <c r="DH313" s="198"/>
      <c r="DI313" s="198"/>
      <c r="DJ313" s="198"/>
      <c r="DK313" s="198"/>
      <c r="DL313" s="198"/>
      <c r="DM313" s="198"/>
      <c r="DN313" s="198"/>
      <c r="DO313" s="198"/>
      <c r="DP313" s="198"/>
      <c r="DQ313" s="198"/>
      <c r="DR313" s="198"/>
      <c r="DS313" s="198"/>
      <c r="DT313" s="198"/>
      <c r="DU313" s="198"/>
      <c r="DV313" s="198"/>
      <c r="DW313" s="198"/>
      <c r="DX313" s="198"/>
      <c r="DY313" s="198"/>
      <c r="DZ313" s="198"/>
      <c r="EA313" s="198"/>
      <c r="EB313" s="198"/>
      <c r="EC313" s="198"/>
      <c r="ED313" s="198"/>
      <c r="EE313" s="198"/>
      <c r="EF313" s="198"/>
      <c r="EG313" s="198"/>
      <c r="EH313" s="198"/>
      <c r="EI313" s="198"/>
      <c r="EJ313" s="198"/>
      <c r="EK313" s="198"/>
      <c r="EL313" s="198"/>
      <c r="EM313" s="198"/>
      <c r="EN313" s="198"/>
      <c r="EO313" s="198"/>
      <c r="EP313" s="198"/>
      <c r="EQ313" s="198"/>
      <c r="ER313" s="198"/>
      <c r="ES313" s="198"/>
      <c r="ET313" s="198"/>
      <c r="EU313" s="198"/>
      <c r="EV313" s="198"/>
      <c r="EW313" s="198"/>
      <c r="EX313" s="198"/>
      <c r="EY313" s="198"/>
      <c r="EZ313" s="198"/>
      <c r="FA313" s="198"/>
      <c r="FB313" s="198"/>
      <c r="FC313" s="198"/>
      <c r="FD313" s="198"/>
      <c r="FE313" s="198"/>
      <c r="FF313" s="198"/>
      <c r="FG313" s="198"/>
      <c r="FH313" s="198"/>
      <c r="FI313" s="198"/>
      <c r="FJ313" s="198"/>
      <c r="FK313" s="198"/>
      <c r="FL313" s="198"/>
      <c r="FM313" s="198"/>
      <c r="FN313" s="198"/>
      <c r="FO313" s="198"/>
      <c r="FP313" s="198"/>
      <c r="FQ313" s="198"/>
      <c r="FR313" s="198"/>
      <c r="FS313" s="198"/>
      <c r="FT313" s="198"/>
      <c r="FU313" s="198"/>
      <c r="FV313" s="198"/>
      <c r="FW313" s="198"/>
      <c r="FX313" s="198"/>
      <c r="FY313" s="198"/>
      <c r="FZ313" s="198"/>
      <c r="GA313" s="198"/>
      <c r="GB313" s="198"/>
      <c r="GC313" s="198"/>
      <c r="GD313" s="198"/>
      <c r="GE313" s="198"/>
      <c r="GF313" s="198"/>
      <c r="GG313" s="198"/>
      <c r="GH313" s="198"/>
      <c r="GI313" s="198"/>
      <c r="GJ313" s="198"/>
      <c r="GK313" s="198"/>
      <c r="GL313" s="198"/>
      <c r="GM313" s="198"/>
      <c r="GN313" s="198"/>
      <c r="GO313" s="198"/>
      <c r="GP313" s="198"/>
      <c r="GQ313" s="198"/>
      <c r="GR313" s="198"/>
      <c r="GS313" s="198"/>
      <c r="GT313" s="198"/>
      <c r="GU313" s="198"/>
      <c r="GV313" s="198"/>
      <c r="GW313" s="198"/>
      <c r="GX313" s="198"/>
      <c r="GY313" s="198"/>
      <c r="GZ313" s="198"/>
      <c r="HA313" s="198"/>
      <c r="HB313" s="198"/>
      <c r="HC313" s="198"/>
      <c r="HD313" s="198"/>
      <c r="HE313" s="198"/>
      <c r="HF313" s="198"/>
      <c r="HG313" s="198"/>
      <c r="HH313" s="198"/>
      <c r="HI313" s="198"/>
      <c r="HJ313" s="198"/>
      <c r="HK313" s="198"/>
      <c r="HL313" s="198"/>
      <c r="HM313" s="198"/>
      <c r="HN313" s="198"/>
      <c r="HO313" s="198"/>
      <c r="HP313" s="198"/>
      <c r="HQ313" s="198"/>
      <c r="HR313" s="198"/>
      <c r="HS313" s="198"/>
      <c r="HT313" s="198"/>
      <c r="HU313" s="198"/>
      <c r="HV313" s="198"/>
      <c r="HW313" s="198"/>
      <c r="HX313" s="198"/>
      <c r="HY313" s="198"/>
      <c r="HZ313" s="198"/>
      <c r="IA313" s="198"/>
      <c r="IB313" s="198"/>
      <c r="IC313" s="198"/>
      <c r="ID313" s="198"/>
      <c r="IE313" s="198"/>
      <c r="IF313" s="198"/>
      <c r="IG313" s="198"/>
      <c r="IH313" s="198"/>
      <c r="II313" s="198"/>
      <c r="IJ313" s="198"/>
      <c r="IK313" s="198"/>
      <c r="IL313" s="198"/>
      <c r="IM313" s="198"/>
      <c r="IN313" s="198"/>
      <c r="IO313" s="198"/>
      <c r="IP313" s="198"/>
      <c r="IQ313" s="198"/>
      <c r="IR313" s="198"/>
      <c r="IS313" s="198"/>
      <c r="IT313" s="198"/>
      <c r="IU313" s="198"/>
      <c r="IV313" s="198"/>
      <c r="IW313" s="198"/>
      <c r="IX313" s="198"/>
      <c r="IY313" s="198"/>
      <c r="IZ313" s="198"/>
      <c r="JA313" s="198"/>
      <c r="JB313" s="198"/>
      <c r="JC313" s="198"/>
      <c r="JD313" s="198"/>
      <c r="JE313" s="198"/>
      <c r="JF313" s="198"/>
      <c r="JG313" s="198"/>
      <c r="JH313" s="198"/>
      <c r="JI313" s="198"/>
      <c r="JJ313" s="198"/>
      <c r="JK313" s="198"/>
      <c r="JL313" s="198"/>
      <c r="JM313" s="198"/>
      <c r="JN313" s="198"/>
      <c r="JO313" s="198"/>
      <c r="JP313" s="198"/>
      <c r="JQ313" s="198"/>
      <c r="JR313" s="198"/>
      <c r="JS313" s="198"/>
      <c r="JT313" s="198"/>
      <c r="JU313" s="198"/>
      <c r="JV313" s="198"/>
      <c r="JW313" s="198"/>
      <c r="JX313" s="198"/>
      <c r="JY313" s="198"/>
      <c r="JZ313" s="198"/>
      <c r="KA313" s="198"/>
      <c r="KB313" s="198"/>
      <c r="KC313" s="198"/>
      <c r="KD313" s="198"/>
      <c r="KE313" s="198"/>
      <c r="KF313" s="198"/>
      <c r="KG313" s="198"/>
      <c r="KH313" s="198"/>
      <c r="KI313" s="198"/>
      <c r="KJ313" s="198"/>
      <c r="KK313" s="198"/>
      <c r="KL313" s="198"/>
      <c r="KM313" s="198"/>
      <c r="KN313" s="198"/>
      <c r="KO313" s="198"/>
      <c r="KP313" s="198"/>
      <c r="KQ313" s="198"/>
      <c r="KR313" s="198"/>
      <c r="KS313" s="198"/>
      <c r="KT313" s="198"/>
      <c r="KU313" s="198"/>
      <c r="KV313" s="198"/>
      <c r="KW313" s="198"/>
      <c r="KX313" s="198"/>
      <c r="KY313" s="198"/>
      <c r="KZ313" s="198"/>
    </row>
    <row r="314" spans="2:312" x14ac:dyDescent="0.3">
      <c r="B314" s="198"/>
      <c r="C314" s="198"/>
      <c r="D314" s="198"/>
      <c r="E314" s="198"/>
      <c r="F314" s="198"/>
      <c r="G314" s="198"/>
      <c r="H314" s="198"/>
      <c r="I314" s="198"/>
      <c r="J314" s="198"/>
      <c r="K314" s="198"/>
      <c r="L314" s="198"/>
      <c r="M314" s="198"/>
      <c r="N314" s="198"/>
      <c r="O314" s="198"/>
      <c r="P314" s="198"/>
      <c r="Q314" s="202"/>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c r="CO314" s="198"/>
      <c r="CP314" s="198"/>
      <c r="CQ314" s="198"/>
      <c r="CR314" s="198"/>
      <c r="CS314" s="198"/>
      <c r="CT314" s="198"/>
      <c r="CU314" s="198"/>
      <c r="CV314" s="198"/>
      <c r="CW314" s="198"/>
      <c r="CX314" s="198"/>
      <c r="CY314" s="198"/>
      <c r="CZ314" s="198"/>
      <c r="DA314" s="198"/>
      <c r="DB314" s="198"/>
      <c r="DC314" s="198"/>
      <c r="DD314" s="198"/>
      <c r="DE314" s="198"/>
      <c r="DF314" s="198"/>
      <c r="DG314" s="198"/>
      <c r="DH314" s="198"/>
      <c r="DI314" s="198"/>
      <c r="DJ314" s="198"/>
      <c r="DK314" s="198"/>
      <c r="DL314" s="198"/>
      <c r="DM314" s="198"/>
      <c r="DN314" s="198"/>
      <c r="DO314" s="198"/>
      <c r="DP314" s="198"/>
      <c r="DQ314" s="198"/>
      <c r="DR314" s="198"/>
      <c r="DS314" s="198"/>
      <c r="DT314" s="198"/>
      <c r="DU314" s="198"/>
      <c r="DV314" s="198"/>
      <c r="DW314" s="198"/>
      <c r="DX314" s="198"/>
      <c r="DY314" s="198"/>
      <c r="DZ314" s="198"/>
      <c r="EA314" s="198"/>
      <c r="EB314" s="198"/>
      <c r="EC314" s="198"/>
      <c r="ED314" s="198"/>
      <c r="EE314" s="198"/>
      <c r="EF314" s="198"/>
      <c r="EG314" s="198"/>
      <c r="EH314" s="198"/>
      <c r="EI314" s="198"/>
      <c r="EJ314" s="198"/>
      <c r="EK314" s="198"/>
      <c r="EL314" s="198"/>
      <c r="EM314" s="198"/>
      <c r="EN314" s="198"/>
      <c r="EO314" s="198"/>
      <c r="EP314" s="198"/>
      <c r="EQ314" s="198"/>
      <c r="ER314" s="198"/>
      <c r="ES314" s="198"/>
      <c r="ET314" s="198"/>
      <c r="EU314" s="198"/>
      <c r="EV314" s="198"/>
      <c r="EW314" s="198"/>
      <c r="EX314" s="198"/>
      <c r="EY314" s="198"/>
      <c r="EZ314" s="198"/>
      <c r="FA314" s="198"/>
      <c r="FB314" s="198"/>
      <c r="FC314" s="198"/>
      <c r="FD314" s="198"/>
      <c r="FE314" s="198"/>
      <c r="FF314" s="198"/>
      <c r="FG314" s="198"/>
      <c r="FH314" s="198"/>
      <c r="FI314" s="198"/>
      <c r="FJ314" s="198"/>
      <c r="FK314" s="198"/>
      <c r="FL314" s="198"/>
      <c r="FM314" s="198"/>
      <c r="FN314" s="198"/>
      <c r="FO314" s="198"/>
      <c r="FP314" s="198"/>
      <c r="FQ314" s="198"/>
      <c r="FR314" s="198"/>
      <c r="FS314" s="198"/>
      <c r="FT314" s="198"/>
      <c r="FU314" s="198"/>
      <c r="FV314" s="198"/>
      <c r="FW314" s="198"/>
      <c r="FX314" s="198"/>
      <c r="FY314" s="198"/>
      <c r="FZ314" s="198"/>
      <c r="GA314" s="198"/>
      <c r="GB314" s="198"/>
      <c r="GC314" s="198"/>
      <c r="GD314" s="198"/>
      <c r="GE314" s="198"/>
      <c r="GF314" s="198"/>
      <c r="GG314" s="198"/>
      <c r="GH314" s="198"/>
      <c r="GI314" s="198"/>
      <c r="GJ314" s="198"/>
      <c r="GK314" s="198"/>
      <c r="GL314" s="198"/>
      <c r="GM314" s="198"/>
      <c r="GN314" s="198"/>
      <c r="GO314" s="198"/>
      <c r="GP314" s="198"/>
      <c r="GQ314" s="198"/>
      <c r="GR314" s="198"/>
      <c r="GS314" s="198"/>
      <c r="GT314" s="198"/>
      <c r="GU314" s="198"/>
      <c r="GV314" s="198"/>
      <c r="GW314" s="198"/>
      <c r="GX314" s="198"/>
      <c r="GY314" s="198"/>
      <c r="GZ314" s="198"/>
      <c r="HA314" s="198"/>
      <c r="HB314" s="198"/>
      <c r="HC314" s="198"/>
      <c r="HD314" s="198"/>
      <c r="HE314" s="198"/>
      <c r="HF314" s="198"/>
      <c r="HG314" s="198"/>
      <c r="HH314" s="198"/>
      <c r="HI314" s="198"/>
      <c r="HJ314" s="198"/>
      <c r="HK314" s="198"/>
      <c r="HL314" s="198"/>
      <c r="HM314" s="198"/>
      <c r="HN314" s="198"/>
      <c r="HO314" s="198"/>
      <c r="HP314" s="198"/>
      <c r="HQ314" s="198"/>
      <c r="HR314" s="198"/>
      <c r="HS314" s="198"/>
      <c r="HT314" s="198"/>
      <c r="HU314" s="198"/>
      <c r="HV314" s="198"/>
      <c r="HW314" s="198"/>
      <c r="HX314" s="198"/>
      <c r="HY314" s="198"/>
      <c r="HZ314" s="198"/>
      <c r="IA314" s="198"/>
      <c r="IB314" s="198"/>
      <c r="IC314" s="198"/>
      <c r="ID314" s="198"/>
      <c r="IE314" s="198"/>
      <c r="IF314" s="198"/>
      <c r="IG314" s="198"/>
      <c r="IH314" s="198"/>
      <c r="II314" s="198"/>
      <c r="IJ314" s="198"/>
      <c r="IK314" s="198"/>
      <c r="IL314" s="198"/>
      <c r="IM314" s="198"/>
      <c r="IN314" s="198"/>
      <c r="IO314" s="198"/>
      <c r="IP314" s="198"/>
      <c r="IQ314" s="198"/>
      <c r="IR314" s="198"/>
      <c r="IS314" s="198"/>
      <c r="IT314" s="198"/>
      <c r="IU314" s="198"/>
      <c r="IV314" s="198"/>
      <c r="IW314" s="198"/>
      <c r="IX314" s="198"/>
      <c r="IY314" s="198"/>
      <c r="IZ314" s="198"/>
      <c r="JA314" s="198"/>
      <c r="JB314" s="198"/>
      <c r="JC314" s="198"/>
      <c r="JD314" s="198"/>
      <c r="JE314" s="198"/>
      <c r="JF314" s="198"/>
      <c r="JG314" s="198"/>
      <c r="JH314" s="198"/>
      <c r="JI314" s="198"/>
      <c r="JJ314" s="198"/>
      <c r="JK314" s="198"/>
      <c r="JL314" s="198"/>
      <c r="JM314" s="198"/>
      <c r="JN314" s="198"/>
      <c r="JO314" s="198"/>
      <c r="JP314" s="198"/>
      <c r="JQ314" s="198"/>
      <c r="JR314" s="198"/>
      <c r="JS314" s="198"/>
      <c r="JT314" s="198"/>
      <c r="JU314" s="198"/>
      <c r="JV314" s="198"/>
      <c r="JW314" s="198"/>
      <c r="JX314" s="198"/>
      <c r="JY314" s="198"/>
      <c r="JZ314" s="198"/>
      <c r="KA314" s="198"/>
      <c r="KB314" s="198"/>
      <c r="KC314" s="198"/>
      <c r="KD314" s="198"/>
      <c r="KE314" s="198"/>
      <c r="KF314" s="198"/>
      <c r="KG314" s="198"/>
      <c r="KH314" s="198"/>
      <c r="KI314" s="198"/>
      <c r="KJ314" s="198"/>
      <c r="KK314" s="198"/>
      <c r="KL314" s="198"/>
      <c r="KM314" s="198"/>
      <c r="KN314" s="198"/>
      <c r="KO314" s="198"/>
      <c r="KP314" s="198"/>
      <c r="KQ314" s="198"/>
      <c r="KR314" s="198"/>
      <c r="KS314" s="198"/>
      <c r="KT314" s="198"/>
      <c r="KU314" s="198"/>
      <c r="KV314" s="198"/>
      <c r="KW314" s="198"/>
      <c r="KX314" s="198"/>
      <c r="KY314" s="198"/>
      <c r="KZ314" s="198"/>
    </row>
    <row r="315" spans="2:312" x14ac:dyDescent="0.3">
      <c r="B315" s="198"/>
      <c r="C315" s="198"/>
      <c r="D315" s="198"/>
      <c r="E315" s="198"/>
      <c r="F315" s="198"/>
      <c r="G315" s="198"/>
      <c r="H315" s="198"/>
      <c r="I315" s="198"/>
      <c r="J315" s="198"/>
      <c r="K315" s="198"/>
      <c r="L315" s="198"/>
      <c r="M315" s="198"/>
      <c r="N315" s="198"/>
      <c r="O315" s="198"/>
      <c r="P315" s="198"/>
      <c r="Q315" s="202"/>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c r="AS315" s="198"/>
      <c r="AT315" s="198"/>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c r="BV315" s="198"/>
      <c r="BW315" s="198"/>
      <c r="BX315" s="198"/>
      <c r="BY315" s="198"/>
      <c r="BZ315" s="198"/>
      <c r="CA315" s="198"/>
      <c r="CB315" s="198"/>
      <c r="CC315" s="198"/>
      <c r="CD315" s="198"/>
      <c r="CE315" s="198"/>
      <c r="CF315" s="198"/>
      <c r="CG315" s="198"/>
      <c r="CH315" s="198"/>
      <c r="CI315" s="198"/>
      <c r="CJ315" s="198"/>
      <c r="CK315" s="198"/>
      <c r="CL315" s="198"/>
      <c r="CM315" s="198"/>
      <c r="CN315" s="198"/>
      <c r="CO315" s="198"/>
      <c r="CP315" s="198"/>
      <c r="CQ315" s="198"/>
      <c r="CR315" s="198"/>
      <c r="CS315" s="198"/>
      <c r="CT315" s="198"/>
      <c r="CU315" s="198"/>
      <c r="CV315" s="198"/>
      <c r="CW315" s="198"/>
      <c r="CX315" s="198"/>
      <c r="CY315" s="198"/>
      <c r="CZ315" s="198"/>
      <c r="DA315" s="198"/>
      <c r="DB315" s="198"/>
      <c r="DC315" s="198"/>
      <c r="DD315" s="198"/>
      <c r="DE315" s="198"/>
      <c r="DF315" s="198"/>
      <c r="DG315" s="198"/>
      <c r="DH315" s="198"/>
      <c r="DI315" s="198"/>
      <c r="DJ315" s="198"/>
      <c r="DK315" s="198"/>
      <c r="DL315" s="198"/>
      <c r="DM315" s="198"/>
      <c r="DN315" s="198"/>
      <c r="DO315" s="198"/>
      <c r="DP315" s="198"/>
      <c r="DQ315" s="198"/>
      <c r="DR315" s="198"/>
      <c r="DS315" s="198"/>
      <c r="DT315" s="198"/>
      <c r="DU315" s="198"/>
      <c r="DV315" s="198"/>
      <c r="DW315" s="198"/>
      <c r="DX315" s="198"/>
      <c r="DY315" s="198"/>
      <c r="DZ315" s="198"/>
      <c r="EA315" s="198"/>
      <c r="EB315" s="198"/>
      <c r="EC315" s="198"/>
      <c r="ED315" s="198"/>
      <c r="EE315" s="198"/>
      <c r="EF315" s="198"/>
      <c r="EG315" s="198"/>
      <c r="EH315" s="198"/>
      <c r="EI315" s="198"/>
      <c r="EJ315" s="198"/>
      <c r="EK315" s="198"/>
      <c r="EL315" s="198"/>
      <c r="EM315" s="198"/>
      <c r="EN315" s="198"/>
      <c r="EO315" s="198"/>
      <c r="EP315" s="198"/>
      <c r="EQ315" s="198"/>
      <c r="ER315" s="198"/>
      <c r="ES315" s="198"/>
      <c r="ET315" s="198"/>
      <c r="EU315" s="198"/>
      <c r="EV315" s="198"/>
      <c r="EW315" s="198"/>
      <c r="EX315" s="198"/>
      <c r="EY315" s="198"/>
      <c r="EZ315" s="198"/>
      <c r="FA315" s="198"/>
      <c r="FB315" s="198"/>
      <c r="FC315" s="198"/>
      <c r="FD315" s="198"/>
      <c r="FE315" s="198"/>
      <c r="FF315" s="198"/>
      <c r="FG315" s="198"/>
      <c r="FH315" s="198"/>
      <c r="FI315" s="198"/>
      <c r="FJ315" s="198"/>
      <c r="FK315" s="198"/>
      <c r="FL315" s="198"/>
      <c r="FM315" s="198"/>
      <c r="FN315" s="198"/>
      <c r="FO315" s="198"/>
      <c r="FP315" s="198"/>
      <c r="FQ315" s="198"/>
      <c r="FR315" s="198"/>
      <c r="FS315" s="198"/>
      <c r="FT315" s="198"/>
      <c r="FU315" s="198"/>
      <c r="FV315" s="198"/>
      <c r="FW315" s="198"/>
      <c r="FX315" s="198"/>
      <c r="FY315" s="198"/>
      <c r="FZ315" s="198"/>
      <c r="GA315" s="198"/>
      <c r="GB315" s="198"/>
      <c r="GC315" s="198"/>
      <c r="GD315" s="198"/>
      <c r="GE315" s="198"/>
      <c r="GF315" s="198"/>
      <c r="GG315" s="198"/>
      <c r="GH315" s="198"/>
      <c r="GI315" s="198"/>
      <c r="GJ315" s="198"/>
      <c r="GK315" s="198"/>
      <c r="GL315" s="198"/>
      <c r="GM315" s="198"/>
      <c r="GN315" s="198"/>
      <c r="GO315" s="198"/>
      <c r="GP315" s="198"/>
      <c r="GQ315" s="198"/>
      <c r="GR315" s="198"/>
      <c r="GS315" s="198"/>
      <c r="GT315" s="198"/>
      <c r="GU315" s="198"/>
      <c r="GV315" s="198"/>
      <c r="GW315" s="198"/>
      <c r="GX315" s="198"/>
      <c r="GY315" s="198"/>
      <c r="GZ315" s="198"/>
      <c r="HA315" s="198"/>
      <c r="HB315" s="198"/>
      <c r="HC315" s="198"/>
      <c r="HD315" s="198"/>
      <c r="HE315" s="198"/>
      <c r="HF315" s="198"/>
      <c r="HG315" s="198"/>
      <c r="HH315" s="198"/>
      <c r="HI315" s="198"/>
      <c r="HJ315" s="198"/>
      <c r="HK315" s="198"/>
      <c r="HL315" s="198"/>
      <c r="HM315" s="198"/>
      <c r="HN315" s="198"/>
      <c r="HO315" s="198"/>
      <c r="HP315" s="198"/>
      <c r="HQ315" s="198"/>
      <c r="HR315" s="198"/>
      <c r="HS315" s="198"/>
      <c r="HT315" s="198"/>
      <c r="HU315" s="198"/>
      <c r="HV315" s="198"/>
      <c r="HW315" s="198"/>
      <c r="HX315" s="198"/>
      <c r="HY315" s="198"/>
      <c r="HZ315" s="198"/>
      <c r="IA315" s="198"/>
      <c r="IB315" s="198"/>
      <c r="IC315" s="198"/>
      <c r="ID315" s="198"/>
      <c r="IE315" s="198"/>
      <c r="IF315" s="198"/>
      <c r="IG315" s="198"/>
      <c r="IH315" s="198"/>
      <c r="II315" s="198"/>
      <c r="IJ315" s="198"/>
      <c r="IK315" s="198"/>
      <c r="IL315" s="198"/>
      <c r="IM315" s="198"/>
      <c r="IN315" s="198"/>
      <c r="IO315" s="198"/>
      <c r="IP315" s="198"/>
      <c r="IQ315" s="198"/>
      <c r="IR315" s="198"/>
      <c r="IS315" s="198"/>
      <c r="IT315" s="198"/>
      <c r="IU315" s="198"/>
      <c r="IV315" s="198"/>
      <c r="IW315" s="198"/>
      <c r="IX315" s="198"/>
      <c r="IY315" s="198"/>
      <c r="IZ315" s="198"/>
      <c r="JA315" s="198"/>
      <c r="JB315" s="198"/>
      <c r="JC315" s="198"/>
      <c r="JD315" s="198"/>
      <c r="JE315" s="198"/>
      <c r="JF315" s="198"/>
      <c r="JG315" s="198"/>
      <c r="JH315" s="198"/>
      <c r="JI315" s="198"/>
      <c r="JJ315" s="198"/>
      <c r="JK315" s="198"/>
      <c r="JL315" s="198"/>
      <c r="JM315" s="198"/>
      <c r="JN315" s="198"/>
      <c r="JO315" s="198"/>
      <c r="JP315" s="198"/>
      <c r="JQ315" s="198"/>
      <c r="JR315" s="198"/>
      <c r="JS315" s="198"/>
      <c r="JT315" s="198"/>
      <c r="JU315" s="198"/>
      <c r="JV315" s="198"/>
      <c r="JW315" s="198"/>
      <c r="JX315" s="198"/>
      <c r="JY315" s="198"/>
      <c r="JZ315" s="198"/>
      <c r="KA315" s="198"/>
      <c r="KB315" s="198"/>
      <c r="KC315" s="198"/>
      <c r="KD315" s="198"/>
      <c r="KE315" s="198"/>
      <c r="KF315" s="198"/>
      <c r="KG315" s="198"/>
      <c r="KH315" s="198"/>
      <c r="KI315" s="198"/>
      <c r="KJ315" s="198"/>
      <c r="KK315" s="198"/>
      <c r="KL315" s="198"/>
      <c r="KM315" s="198"/>
      <c r="KN315" s="198"/>
      <c r="KO315" s="198"/>
      <c r="KP315" s="198"/>
      <c r="KQ315" s="198"/>
      <c r="KR315" s="198"/>
      <c r="KS315" s="198"/>
      <c r="KT315" s="198"/>
      <c r="KU315" s="198"/>
      <c r="KV315" s="198"/>
      <c r="KW315" s="198"/>
      <c r="KX315" s="198"/>
      <c r="KY315" s="198"/>
      <c r="KZ315" s="198"/>
    </row>
    <row r="316" spans="2:312" x14ac:dyDescent="0.3">
      <c r="B316" s="198"/>
      <c r="C316" s="198"/>
      <c r="D316" s="198"/>
      <c r="E316" s="198"/>
      <c r="F316" s="198"/>
      <c r="G316" s="198"/>
      <c r="H316" s="198"/>
      <c r="I316" s="198"/>
      <c r="J316" s="198"/>
      <c r="K316" s="198"/>
      <c r="L316" s="198"/>
      <c r="M316" s="198"/>
      <c r="N316" s="198"/>
      <c r="O316" s="198"/>
      <c r="P316" s="198"/>
      <c r="Q316" s="202"/>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AS316" s="198"/>
      <c r="AT316" s="198"/>
      <c r="AU316" s="198"/>
      <c r="AV316" s="198"/>
      <c r="AW316" s="198"/>
      <c r="AX316" s="198"/>
      <c r="AY316" s="198"/>
      <c r="AZ316" s="198"/>
      <c r="BA316" s="198"/>
      <c r="BB316" s="198"/>
      <c r="BC316" s="198"/>
      <c r="BD316" s="198"/>
      <c r="BE316" s="198"/>
      <c r="BF316" s="198"/>
      <c r="BG316" s="198"/>
      <c r="BH316" s="198"/>
      <c r="BI316" s="198"/>
      <c r="BJ316" s="198"/>
      <c r="BK316" s="198"/>
      <c r="BL316" s="198"/>
      <c r="BM316" s="198"/>
      <c r="BN316" s="198"/>
      <c r="BO316" s="198"/>
      <c r="BP316" s="198"/>
      <c r="BQ316" s="198"/>
      <c r="BR316" s="198"/>
      <c r="BS316" s="198"/>
      <c r="BT316" s="198"/>
      <c r="BU316" s="198"/>
      <c r="BV316" s="198"/>
      <c r="BW316" s="198"/>
      <c r="BX316" s="198"/>
      <c r="BY316" s="198"/>
      <c r="BZ316" s="198"/>
      <c r="CA316" s="198"/>
      <c r="CB316" s="198"/>
      <c r="CC316" s="198"/>
      <c r="CD316" s="198"/>
      <c r="CE316" s="198"/>
      <c r="CF316" s="198"/>
      <c r="CG316" s="198"/>
      <c r="CH316" s="198"/>
      <c r="CI316" s="198"/>
      <c r="CJ316" s="198"/>
      <c r="CK316" s="198"/>
      <c r="CL316" s="198"/>
      <c r="CM316" s="198"/>
      <c r="CN316" s="198"/>
      <c r="CO316" s="198"/>
      <c r="CP316" s="198"/>
      <c r="CQ316" s="198"/>
      <c r="CR316" s="198"/>
      <c r="CS316" s="198"/>
      <c r="CT316" s="198"/>
      <c r="CU316" s="198"/>
      <c r="CV316" s="198"/>
      <c r="CW316" s="198"/>
      <c r="CX316" s="198"/>
      <c r="CY316" s="198"/>
      <c r="CZ316" s="198"/>
      <c r="DA316" s="198"/>
      <c r="DB316" s="198"/>
      <c r="DC316" s="198"/>
      <c r="DD316" s="198"/>
      <c r="DE316" s="198"/>
      <c r="DF316" s="198"/>
      <c r="DG316" s="198"/>
      <c r="DH316" s="198"/>
      <c r="DI316" s="198"/>
      <c r="DJ316" s="198"/>
      <c r="DK316" s="198"/>
      <c r="DL316" s="198"/>
      <c r="DM316" s="198"/>
      <c r="DN316" s="198"/>
      <c r="DO316" s="198"/>
      <c r="DP316" s="198"/>
      <c r="DQ316" s="198"/>
      <c r="DR316" s="198"/>
      <c r="DS316" s="198"/>
      <c r="DT316" s="198"/>
      <c r="DU316" s="198"/>
      <c r="DV316" s="198"/>
      <c r="DW316" s="198"/>
      <c r="DX316" s="198"/>
      <c r="DY316" s="198"/>
      <c r="DZ316" s="198"/>
      <c r="EA316" s="198"/>
      <c r="EB316" s="198"/>
      <c r="EC316" s="198"/>
      <c r="ED316" s="198"/>
      <c r="EE316" s="198"/>
      <c r="EF316" s="198"/>
      <c r="EG316" s="198"/>
      <c r="EH316" s="198"/>
      <c r="EI316" s="198"/>
      <c r="EJ316" s="198"/>
      <c r="EK316" s="198"/>
      <c r="EL316" s="198"/>
      <c r="EM316" s="198"/>
      <c r="EN316" s="198"/>
      <c r="EO316" s="198"/>
      <c r="EP316" s="198"/>
      <c r="EQ316" s="198"/>
      <c r="ER316" s="198"/>
      <c r="ES316" s="198"/>
      <c r="ET316" s="198"/>
      <c r="EU316" s="198"/>
      <c r="EV316" s="198"/>
      <c r="EW316" s="198"/>
      <c r="EX316" s="198"/>
      <c r="EY316" s="198"/>
      <c r="EZ316" s="198"/>
      <c r="FA316" s="198"/>
      <c r="FB316" s="198"/>
      <c r="FC316" s="198"/>
      <c r="FD316" s="198"/>
      <c r="FE316" s="198"/>
      <c r="FF316" s="198"/>
      <c r="FG316" s="198"/>
      <c r="FH316" s="198"/>
      <c r="FI316" s="198"/>
      <c r="FJ316" s="198"/>
      <c r="FK316" s="198"/>
      <c r="FL316" s="198"/>
      <c r="FM316" s="198"/>
      <c r="FN316" s="198"/>
      <c r="FO316" s="198"/>
      <c r="FP316" s="198"/>
      <c r="FQ316" s="198"/>
      <c r="FR316" s="198"/>
      <c r="FS316" s="198"/>
      <c r="FT316" s="198"/>
      <c r="FU316" s="198"/>
      <c r="FV316" s="198"/>
      <c r="FW316" s="198"/>
      <c r="FX316" s="198"/>
      <c r="FY316" s="198"/>
      <c r="FZ316" s="198"/>
      <c r="GA316" s="198"/>
      <c r="GB316" s="198"/>
      <c r="GC316" s="198"/>
      <c r="GD316" s="198"/>
      <c r="GE316" s="198"/>
      <c r="GF316" s="198"/>
      <c r="GG316" s="198"/>
      <c r="GH316" s="198"/>
      <c r="GI316" s="198"/>
      <c r="GJ316" s="198"/>
      <c r="GK316" s="198"/>
      <c r="GL316" s="198"/>
      <c r="GM316" s="198"/>
      <c r="GN316" s="198"/>
      <c r="GO316" s="198"/>
      <c r="GP316" s="198"/>
      <c r="GQ316" s="198"/>
      <c r="GR316" s="198"/>
      <c r="GS316" s="198"/>
      <c r="GT316" s="198"/>
      <c r="GU316" s="198"/>
      <c r="GV316" s="198"/>
      <c r="GW316" s="198"/>
      <c r="GX316" s="198"/>
      <c r="GY316" s="198"/>
      <c r="GZ316" s="198"/>
      <c r="HA316" s="198"/>
      <c r="HB316" s="198"/>
      <c r="HC316" s="198"/>
      <c r="HD316" s="198"/>
      <c r="HE316" s="198"/>
      <c r="HF316" s="198"/>
      <c r="HG316" s="198"/>
      <c r="HH316" s="198"/>
      <c r="HI316" s="198"/>
      <c r="HJ316" s="198"/>
      <c r="HK316" s="198"/>
      <c r="HL316" s="198"/>
      <c r="HM316" s="198"/>
      <c r="HN316" s="198"/>
      <c r="HO316" s="198"/>
      <c r="HP316" s="198"/>
      <c r="HQ316" s="198"/>
      <c r="HR316" s="198"/>
      <c r="HS316" s="198"/>
      <c r="HT316" s="198"/>
      <c r="HU316" s="198"/>
      <c r="HV316" s="198"/>
      <c r="HW316" s="198"/>
      <c r="HX316" s="198"/>
      <c r="HY316" s="198"/>
      <c r="HZ316" s="198"/>
      <c r="IA316" s="198"/>
      <c r="IB316" s="198"/>
      <c r="IC316" s="198"/>
      <c r="ID316" s="198"/>
      <c r="IE316" s="198"/>
      <c r="IF316" s="198"/>
      <c r="IG316" s="198"/>
      <c r="IH316" s="198"/>
      <c r="II316" s="198"/>
      <c r="IJ316" s="198"/>
      <c r="IK316" s="198"/>
      <c r="IL316" s="198"/>
      <c r="IM316" s="198"/>
      <c r="IN316" s="198"/>
      <c r="IO316" s="198"/>
      <c r="IP316" s="198"/>
      <c r="IQ316" s="198"/>
      <c r="IR316" s="198"/>
      <c r="IS316" s="198"/>
      <c r="IT316" s="198"/>
      <c r="IU316" s="198"/>
      <c r="IV316" s="198"/>
      <c r="IW316" s="198"/>
      <c r="IX316" s="198"/>
      <c r="IY316" s="198"/>
      <c r="IZ316" s="198"/>
      <c r="JA316" s="198"/>
      <c r="JB316" s="198"/>
      <c r="JC316" s="198"/>
      <c r="JD316" s="198"/>
      <c r="JE316" s="198"/>
      <c r="JF316" s="198"/>
      <c r="JG316" s="198"/>
      <c r="JH316" s="198"/>
      <c r="JI316" s="198"/>
      <c r="JJ316" s="198"/>
      <c r="JK316" s="198"/>
      <c r="JL316" s="198"/>
      <c r="JM316" s="198"/>
      <c r="JN316" s="198"/>
      <c r="JO316" s="198"/>
      <c r="JP316" s="198"/>
      <c r="JQ316" s="198"/>
      <c r="JR316" s="198"/>
      <c r="JS316" s="198"/>
      <c r="JT316" s="198"/>
      <c r="JU316" s="198"/>
      <c r="JV316" s="198"/>
      <c r="JW316" s="198"/>
      <c r="JX316" s="198"/>
      <c r="JY316" s="198"/>
      <c r="JZ316" s="198"/>
      <c r="KA316" s="198"/>
      <c r="KB316" s="198"/>
      <c r="KC316" s="198"/>
      <c r="KD316" s="198"/>
      <c r="KE316" s="198"/>
      <c r="KF316" s="198"/>
      <c r="KG316" s="198"/>
      <c r="KH316" s="198"/>
      <c r="KI316" s="198"/>
      <c r="KJ316" s="198"/>
      <c r="KK316" s="198"/>
      <c r="KL316" s="198"/>
      <c r="KM316" s="198"/>
      <c r="KN316" s="198"/>
      <c r="KO316" s="198"/>
      <c r="KP316" s="198"/>
      <c r="KQ316" s="198"/>
      <c r="KR316" s="198"/>
      <c r="KS316" s="198"/>
      <c r="KT316" s="198"/>
      <c r="KU316" s="198"/>
      <c r="KV316" s="198"/>
      <c r="KW316" s="198"/>
      <c r="KX316" s="198"/>
      <c r="KY316" s="198"/>
      <c r="KZ316" s="198"/>
    </row>
    <row r="317" spans="2:312" x14ac:dyDescent="0.3">
      <c r="B317" s="198"/>
      <c r="C317" s="198"/>
      <c r="D317" s="198"/>
      <c r="E317" s="198"/>
      <c r="F317" s="198"/>
      <c r="G317" s="198"/>
      <c r="H317" s="198"/>
      <c r="I317" s="198"/>
      <c r="J317" s="198"/>
      <c r="K317" s="198"/>
      <c r="L317" s="198"/>
      <c r="M317" s="198"/>
      <c r="N317" s="198"/>
      <c r="O317" s="198"/>
      <c r="P317" s="198"/>
      <c r="Q317" s="202"/>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AS317" s="198"/>
      <c r="AT317" s="198"/>
      <c r="AU317" s="198"/>
      <c r="AV317" s="198"/>
      <c r="AW317" s="198"/>
      <c r="AX317" s="198"/>
      <c r="AY317" s="198"/>
      <c r="AZ317" s="198"/>
      <c r="BA317" s="198"/>
      <c r="BB317" s="198"/>
      <c r="BC317" s="198"/>
      <c r="BD317" s="198"/>
      <c r="BE317" s="198"/>
      <c r="BF317" s="198"/>
      <c r="BG317" s="198"/>
      <c r="BH317" s="198"/>
      <c r="BI317" s="198"/>
      <c r="BJ317" s="198"/>
      <c r="BK317" s="198"/>
      <c r="BL317" s="198"/>
      <c r="BM317" s="198"/>
      <c r="BN317" s="198"/>
      <c r="BO317" s="198"/>
      <c r="BP317" s="198"/>
      <c r="BQ317" s="198"/>
      <c r="BR317" s="198"/>
      <c r="BS317" s="198"/>
      <c r="BT317" s="198"/>
      <c r="BU317" s="198"/>
      <c r="BV317" s="198"/>
      <c r="BW317" s="198"/>
      <c r="BX317" s="198"/>
      <c r="BY317" s="198"/>
      <c r="BZ317" s="198"/>
      <c r="CA317" s="198"/>
      <c r="CB317" s="198"/>
      <c r="CC317" s="198"/>
      <c r="CD317" s="198"/>
      <c r="CE317" s="198"/>
      <c r="CF317" s="198"/>
      <c r="CG317" s="198"/>
      <c r="CH317" s="198"/>
      <c r="CI317" s="198"/>
      <c r="CJ317" s="198"/>
      <c r="CK317" s="198"/>
      <c r="CL317" s="198"/>
      <c r="CM317" s="198"/>
      <c r="CN317" s="198"/>
      <c r="CO317" s="198"/>
      <c r="CP317" s="198"/>
      <c r="CQ317" s="198"/>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DZ317" s="198"/>
      <c r="EA317" s="198"/>
      <c r="EB317" s="198"/>
      <c r="EC317" s="198"/>
      <c r="ED317" s="198"/>
      <c r="EE317" s="198"/>
      <c r="EF317" s="198"/>
      <c r="EG317" s="198"/>
      <c r="EH317" s="198"/>
      <c r="EI317" s="198"/>
      <c r="EJ317" s="198"/>
      <c r="EK317" s="198"/>
      <c r="EL317" s="198"/>
      <c r="EM317" s="198"/>
      <c r="EN317" s="198"/>
      <c r="EO317" s="198"/>
      <c r="EP317" s="198"/>
      <c r="EQ317" s="198"/>
      <c r="ER317" s="198"/>
      <c r="ES317" s="198"/>
      <c r="ET317" s="198"/>
      <c r="EU317" s="198"/>
      <c r="EV317" s="198"/>
      <c r="EW317" s="198"/>
      <c r="EX317" s="198"/>
      <c r="EY317" s="198"/>
      <c r="EZ317" s="198"/>
      <c r="FA317" s="198"/>
      <c r="FB317" s="198"/>
      <c r="FC317" s="198"/>
      <c r="FD317" s="198"/>
      <c r="FE317" s="198"/>
      <c r="FF317" s="198"/>
      <c r="FG317" s="198"/>
      <c r="FH317" s="198"/>
      <c r="FI317" s="198"/>
      <c r="FJ317" s="198"/>
      <c r="FK317" s="198"/>
      <c r="FL317" s="198"/>
      <c r="FM317" s="198"/>
      <c r="FN317" s="198"/>
      <c r="FO317" s="198"/>
      <c r="FP317" s="198"/>
      <c r="FQ317" s="198"/>
      <c r="FR317" s="198"/>
      <c r="FS317" s="198"/>
      <c r="FT317" s="198"/>
      <c r="FU317" s="198"/>
      <c r="FV317" s="198"/>
      <c r="FW317" s="198"/>
      <c r="FX317" s="198"/>
      <c r="FY317" s="198"/>
      <c r="FZ317" s="198"/>
      <c r="GA317" s="198"/>
      <c r="GB317" s="198"/>
      <c r="GC317" s="198"/>
      <c r="GD317" s="198"/>
      <c r="GE317" s="198"/>
      <c r="GF317" s="198"/>
      <c r="GG317" s="198"/>
      <c r="GH317" s="198"/>
      <c r="GI317" s="198"/>
      <c r="GJ317" s="198"/>
      <c r="GK317" s="198"/>
      <c r="GL317" s="198"/>
      <c r="GM317" s="198"/>
      <c r="GN317" s="198"/>
      <c r="GO317" s="198"/>
      <c r="GP317" s="198"/>
      <c r="GQ317" s="198"/>
      <c r="GR317" s="198"/>
      <c r="GS317" s="198"/>
      <c r="GT317" s="198"/>
      <c r="GU317" s="198"/>
      <c r="GV317" s="198"/>
      <c r="GW317" s="198"/>
      <c r="GX317" s="198"/>
      <c r="GY317" s="198"/>
      <c r="GZ317" s="198"/>
      <c r="HA317" s="198"/>
      <c r="HB317" s="198"/>
      <c r="HC317" s="198"/>
      <c r="HD317" s="198"/>
      <c r="HE317" s="198"/>
      <c r="HF317" s="198"/>
      <c r="HG317" s="198"/>
      <c r="HH317" s="198"/>
      <c r="HI317" s="198"/>
      <c r="HJ317" s="198"/>
      <c r="HK317" s="198"/>
      <c r="HL317" s="198"/>
      <c r="HM317" s="198"/>
      <c r="HN317" s="198"/>
      <c r="HO317" s="198"/>
      <c r="HP317" s="198"/>
      <c r="HQ317" s="198"/>
      <c r="HR317" s="198"/>
      <c r="HS317" s="198"/>
      <c r="HT317" s="198"/>
      <c r="HU317" s="198"/>
      <c r="HV317" s="198"/>
      <c r="HW317" s="198"/>
      <c r="HX317" s="198"/>
      <c r="HY317" s="198"/>
      <c r="HZ317" s="198"/>
      <c r="IA317" s="198"/>
      <c r="IB317" s="198"/>
      <c r="IC317" s="198"/>
      <c r="ID317" s="198"/>
      <c r="IE317" s="198"/>
      <c r="IF317" s="198"/>
      <c r="IG317" s="198"/>
      <c r="IH317" s="198"/>
      <c r="II317" s="198"/>
      <c r="IJ317" s="198"/>
      <c r="IK317" s="198"/>
      <c r="IL317" s="198"/>
      <c r="IM317" s="198"/>
      <c r="IN317" s="198"/>
      <c r="IO317" s="198"/>
      <c r="IP317" s="198"/>
      <c r="IQ317" s="198"/>
      <c r="IR317" s="198"/>
      <c r="IS317" s="198"/>
      <c r="IT317" s="198"/>
      <c r="IU317" s="198"/>
      <c r="IV317" s="198"/>
      <c r="IW317" s="198"/>
      <c r="IX317" s="198"/>
      <c r="IY317" s="198"/>
      <c r="IZ317" s="198"/>
      <c r="JA317" s="198"/>
      <c r="JB317" s="198"/>
      <c r="JC317" s="198"/>
      <c r="JD317" s="198"/>
      <c r="JE317" s="198"/>
      <c r="JF317" s="198"/>
      <c r="JG317" s="198"/>
      <c r="JH317" s="198"/>
      <c r="JI317" s="198"/>
      <c r="JJ317" s="198"/>
      <c r="JK317" s="198"/>
      <c r="JL317" s="198"/>
      <c r="JM317" s="198"/>
      <c r="JN317" s="198"/>
      <c r="JO317" s="198"/>
      <c r="JP317" s="198"/>
      <c r="JQ317" s="198"/>
      <c r="JR317" s="198"/>
      <c r="JS317" s="198"/>
      <c r="JT317" s="198"/>
      <c r="JU317" s="198"/>
      <c r="JV317" s="198"/>
      <c r="JW317" s="198"/>
      <c r="JX317" s="198"/>
      <c r="JY317" s="198"/>
      <c r="JZ317" s="198"/>
      <c r="KA317" s="198"/>
      <c r="KB317" s="198"/>
      <c r="KC317" s="198"/>
      <c r="KD317" s="198"/>
      <c r="KE317" s="198"/>
      <c r="KF317" s="198"/>
      <c r="KG317" s="198"/>
      <c r="KH317" s="198"/>
      <c r="KI317" s="198"/>
      <c r="KJ317" s="198"/>
      <c r="KK317" s="198"/>
      <c r="KL317" s="198"/>
      <c r="KM317" s="198"/>
      <c r="KN317" s="198"/>
      <c r="KO317" s="198"/>
      <c r="KP317" s="198"/>
      <c r="KQ317" s="198"/>
      <c r="KR317" s="198"/>
      <c r="KS317" s="198"/>
      <c r="KT317" s="198"/>
      <c r="KU317" s="198"/>
      <c r="KV317" s="198"/>
      <c r="KW317" s="198"/>
      <c r="KX317" s="198"/>
      <c r="KY317" s="198"/>
      <c r="KZ317" s="198"/>
    </row>
    <row r="318" spans="2:312" x14ac:dyDescent="0.3">
      <c r="B318" s="198"/>
      <c r="C318" s="198"/>
      <c r="D318" s="198"/>
      <c r="E318" s="198"/>
      <c r="F318" s="198"/>
      <c r="G318" s="198"/>
      <c r="H318" s="198"/>
      <c r="I318" s="198"/>
      <c r="J318" s="198"/>
      <c r="K318" s="198"/>
      <c r="L318" s="198"/>
      <c r="M318" s="198"/>
      <c r="N318" s="198"/>
      <c r="O318" s="198"/>
      <c r="P318" s="198"/>
      <c r="Q318" s="202"/>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c r="BV318" s="198"/>
      <c r="BW318" s="198"/>
      <c r="BX318" s="198"/>
      <c r="BY318" s="198"/>
      <c r="BZ318" s="198"/>
      <c r="CA318" s="198"/>
      <c r="CB318" s="198"/>
      <c r="CC318" s="198"/>
      <c r="CD318" s="198"/>
      <c r="CE318" s="198"/>
      <c r="CF318" s="198"/>
      <c r="CG318" s="198"/>
      <c r="CH318" s="198"/>
      <c r="CI318" s="198"/>
      <c r="CJ318" s="198"/>
      <c r="CK318" s="198"/>
      <c r="CL318" s="198"/>
      <c r="CM318" s="198"/>
      <c r="CN318" s="198"/>
      <c r="CO318" s="198"/>
      <c r="CP318" s="198"/>
      <c r="CQ318" s="198"/>
      <c r="CR318" s="198"/>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DZ318" s="198"/>
      <c r="EA318" s="198"/>
      <c r="EB318" s="198"/>
      <c r="EC318" s="198"/>
      <c r="ED318" s="198"/>
      <c r="EE318" s="198"/>
      <c r="EF318" s="198"/>
      <c r="EG318" s="198"/>
      <c r="EH318" s="198"/>
      <c r="EI318" s="198"/>
      <c r="EJ318" s="198"/>
      <c r="EK318" s="198"/>
      <c r="EL318" s="198"/>
      <c r="EM318" s="198"/>
      <c r="EN318" s="198"/>
      <c r="EO318" s="198"/>
      <c r="EP318" s="198"/>
      <c r="EQ318" s="198"/>
      <c r="ER318" s="198"/>
      <c r="ES318" s="198"/>
      <c r="ET318" s="198"/>
      <c r="EU318" s="198"/>
      <c r="EV318" s="198"/>
      <c r="EW318" s="198"/>
      <c r="EX318" s="198"/>
      <c r="EY318" s="198"/>
      <c r="EZ318" s="198"/>
      <c r="FA318" s="198"/>
      <c r="FB318" s="198"/>
      <c r="FC318" s="198"/>
      <c r="FD318" s="198"/>
      <c r="FE318" s="198"/>
      <c r="FF318" s="198"/>
      <c r="FG318" s="198"/>
      <c r="FH318" s="198"/>
      <c r="FI318" s="198"/>
      <c r="FJ318" s="198"/>
      <c r="FK318" s="198"/>
      <c r="FL318" s="198"/>
      <c r="FM318" s="198"/>
      <c r="FN318" s="198"/>
      <c r="FO318" s="198"/>
      <c r="FP318" s="198"/>
      <c r="FQ318" s="198"/>
      <c r="FR318" s="198"/>
      <c r="FS318" s="198"/>
      <c r="FT318" s="198"/>
      <c r="FU318" s="198"/>
      <c r="FV318" s="198"/>
      <c r="FW318" s="198"/>
      <c r="FX318" s="198"/>
      <c r="FY318" s="198"/>
      <c r="FZ318" s="198"/>
      <c r="GA318" s="198"/>
      <c r="GB318" s="198"/>
      <c r="GC318" s="198"/>
      <c r="GD318" s="198"/>
      <c r="GE318" s="198"/>
      <c r="GF318" s="198"/>
      <c r="GG318" s="198"/>
      <c r="GH318" s="198"/>
      <c r="GI318" s="198"/>
      <c r="GJ318" s="198"/>
      <c r="GK318" s="198"/>
      <c r="GL318" s="198"/>
      <c r="GM318" s="198"/>
      <c r="GN318" s="198"/>
      <c r="GO318" s="198"/>
      <c r="GP318" s="198"/>
      <c r="GQ318" s="198"/>
      <c r="GR318" s="198"/>
      <c r="GS318" s="198"/>
      <c r="GT318" s="198"/>
      <c r="GU318" s="198"/>
      <c r="GV318" s="198"/>
      <c r="GW318" s="198"/>
      <c r="GX318" s="198"/>
      <c r="GY318" s="198"/>
      <c r="GZ318" s="198"/>
      <c r="HA318" s="198"/>
      <c r="HB318" s="198"/>
      <c r="HC318" s="198"/>
      <c r="HD318" s="198"/>
      <c r="HE318" s="198"/>
      <c r="HF318" s="198"/>
      <c r="HG318" s="198"/>
      <c r="HH318" s="198"/>
      <c r="HI318" s="198"/>
      <c r="HJ318" s="198"/>
      <c r="HK318" s="198"/>
      <c r="HL318" s="198"/>
      <c r="HM318" s="198"/>
      <c r="HN318" s="198"/>
      <c r="HO318" s="198"/>
      <c r="HP318" s="198"/>
      <c r="HQ318" s="198"/>
      <c r="HR318" s="198"/>
      <c r="HS318" s="198"/>
      <c r="HT318" s="198"/>
      <c r="HU318" s="198"/>
      <c r="HV318" s="198"/>
      <c r="HW318" s="198"/>
      <c r="HX318" s="198"/>
      <c r="HY318" s="198"/>
      <c r="HZ318" s="198"/>
      <c r="IA318" s="198"/>
      <c r="IB318" s="198"/>
      <c r="IC318" s="198"/>
      <c r="ID318" s="198"/>
      <c r="IE318" s="198"/>
      <c r="IF318" s="198"/>
      <c r="IG318" s="198"/>
      <c r="IH318" s="198"/>
      <c r="II318" s="198"/>
      <c r="IJ318" s="198"/>
      <c r="IK318" s="198"/>
      <c r="IL318" s="198"/>
      <c r="IM318" s="198"/>
      <c r="IN318" s="198"/>
      <c r="IO318" s="198"/>
      <c r="IP318" s="198"/>
      <c r="IQ318" s="198"/>
      <c r="IR318" s="198"/>
      <c r="IS318" s="198"/>
      <c r="IT318" s="198"/>
      <c r="IU318" s="198"/>
      <c r="IV318" s="198"/>
      <c r="IW318" s="198"/>
      <c r="IX318" s="198"/>
      <c r="IY318" s="198"/>
      <c r="IZ318" s="198"/>
      <c r="JA318" s="198"/>
      <c r="JB318" s="198"/>
      <c r="JC318" s="198"/>
      <c r="JD318" s="198"/>
      <c r="JE318" s="198"/>
      <c r="JF318" s="198"/>
      <c r="JG318" s="198"/>
      <c r="JH318" s="198"/>
      <c r="JI318" s="198"/>
      <c r="JJ318" s="198"/>
      <c r="JK318" s="198"/>
      <c r="JL318" s="198"/>
      <c r="JM318" s="198"/>
      <c r="JN318" s="198"/>
      <c r="JO318" s="198"/>
      <c r="JP318" s="198"/>
      <c r="JQ318" s="198"/>
      <c r="JR318" s="198"/>
      <c r="JS318" s="198"/>
      <c r="JT318" s="198"/>
      <c r="JU318" s="198"/>
      <c r="JV318" s="198"/>
      <c r="JW318" s="198"/>
      <c r="JX318" s="198"/>
      <c r="JY318" s="198"/>
      <c r="JZ318" s="198"/>
      <c r="KA318" s="198"/>
      <c r="KB318" s="198"/>
      <c r="KC318" s="198"/>
      <c r="KD318" s="198"/>
      <c r="KE318" s="198"/>
      <c r="KF318" s="198"/>
      <c r="KG318" s="198"/>
      <c r="KH318" s="198"/>
      <c r="KI318" s="198"/>
      <c r="KJ318" s="198"/>
      <c r="KK318" s="198"/>
      <c r="KL318" s="198"/>
      <c r="KM318" s="198"/>
      <c r="KN318" s="198"/>
      <c r="KO318" s="198"/>
      <c r="KP318" s="198"/>
      <c r="KQ318" s="198"/>
      <c r="KR318" s="198"/>
      <c r="KS318" s="198"/>
      <c r="KT318" s="198"/>
      <c r="KU318" s="198"/>
      <c r="KV318" s="198"/>
      <c r="KW318" s="198"/>
      <c r="KX318" s="198"/>
      <c r="KY318" s="198"/>
      <c r="KZ318" s="198"/>
    </row>
    <row r="319" spans="2:312" x14ac:dyDescent="0.3">
      <c r="B319" s="198"/>
      <c r="C319" s="198"/>
      <c r="D319" s="198"/>
      <c r="E319" s="198"/>
      <c r="F319" s="198"/>
      <c r="G319" s="198"/>
      <c r="H319" s="198"/>
      <c r="I319" s="198"/>
      <c r="J319" s="198"/>
      <c r="K319" s="198"/>
      <c r="L319" s="198"/>
      <c r="M319" s="198"/>
      <c r="N319" s="198"/>
      <c r="O319" s="198"/>
      <c r="P319" s="198"/>
      <c r="Q319" s="202"/>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AS319" s="198"/>
      <c r="AT319" s="198"/>
      <c r="AU319" s="198"/>
      <c r="AV319" s="198"/>
      <c r="AW319" s="198"/>
      <c r="AX319" s="198"/>
      <c r="AY319" s="198"/>
      <c r="AZ319" s="198"/>
      <c r="BA319" s="198"/>
      <c r="BB319" s="198"/>
      <c r="BC319" s="198"/>
      <c r="BD319" s="198"/>
      <c r="BE319" s="198"/>
      <c r="BF319" s="198"/>
      <c r="BG319" s="198"/>
      <c r="BH319" s="198"/>
      <c r="BI319" s="198"/>
      <c r="BJ319" s="198"/>
      <c r="BK319" s="198"/>
      <c r="BL319" s="198"/>
      <c r="BM319" s="198"/>
      <c r="BN319" s="198"/>
      <c r="BO319" s="198"/>
      <c r="BP319" s="198"/>
      <c r="BQ319" s="198"/>
      <c r="BR319" s="198"/>
      <c r="BS319" s="198"/>
      <c r="BT319" s="198"/>
      <c r="BU319" s="198"/>
      <c r="BV319" s="198"/>
      <c r="BW319" s="198"/>
      <c r="BX319" s="198"/>
      <c r="BY319" s="198"/>
      <c r="BZ319" s="198"/>
      <c r="CA319" s="198"/>
      <c r="CB319" s="198"/>
      <c r="CC319" s="198"/>
      <c r="CD319" s="198"/>
      <c r="CE319" s="198"/>
      <c r="CF319" s="198"/>
      <c r="CG319" s="198"/>
      <c r="CH319" s="198"/>
      <c r="CI319" s="198"/>
      <c r="CJ319" s="198"/>
      <c r="CK319" s="198"/>
      <c r="CL319" s="198"/>
      <c r="CM319" s="198"/>
      <c r="CN319" s="198"/>
      <c r="CO319" s="198"/>
      <c r="CP319" s="198"/>
      <c r="CQ319" s="198"/>
      <c r="CR319" s="198"/>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DZ319" s="198"/>
      <c r="EA319" s="198"/>
      <c r="EB319" s="198"/>
      <c r="EC319" s="198"/>
      <c r="ED319" s="198"/>
      <c r="EE319" s="198"/>
      <c r="EF319" s="198"/>
      <c r="EG319" s="198"/>
      <c r="EH319" s="198"/>
      <c r="EI319" s="198"/>
      <c r="EJ319" s="198"/>
      <c r="EK319" s="198"/>
      <c r="EL319" s="198"/>
      <c r="EM319" s="198"/>
      <c r="EN319" s="198"/>
      <c r="EO319" s="198"/>
      <c r="EP319" s="198"/>
      <c r="EQ319" s="198"/>
      <c r="ER319" s="198"/>
      <c r="ES319" s="198"/>
      <c r="ET319" s="198"/>
      <c r="EU319" s="198"/>
      <c r="EV319" s="198"/>
      <c r="EW319" s="198"/>
      <c r="EX319" s="198"/>
      <c r="EY319" s="198"/>
      <c r="EZ319" s="198"/>
      <c r="FA319" s="198"/>
      <c r="FB319" s="198"/>
      <c r="FC319" s="198"/>
      <c r="FD319" s="198"/>
      <c r="FE319" s="198"/>
      <c r="FF319" s="198"/>
      <c r="FG319" s="198"/>
      <c r="FH319" s="198"/>
      <c r="FI319" s="198"/>
      <c r="FJ319" s="198"/>
      <c r="FK319" s="198"/>
      <c r="FL319" s="198"/>
      <c r="FM319" s="198"/>
      <c r="FN319" s="198"/>
      <c r="FO319" s="198"/>
      <c r="FP319" s="198"/>
      <c r="FQ319" s="198"/>
      <c r="FR319" s="198"/>
      <c r="FS319" s="198"/>
      <c r="FT319" s="198"/>
      <c r="FU319" s="198"/>
      <c r="FV319" s="198"/>
      <c r="FW319" s="198"/>
      <c r="FX319" s="198"/>
      <c r="FY319" s="198"/>
      <c r="FZ319" s="198"/>
      <c r="GA319" s="198"/>
      <c r="GB319" s="198"/>
      <c r="GC319" s="198"/>
      <c r="GD319" s="198"/>
      <c r="GE319" s="198"/>
      <c r="GF319" s="198"/>
      <c r="GG319" s="198"/>
      <c r="GH319" s="198"/>
      <c r="GI319" s="198"/>
      <c r="GJ319" s="198"/>
      <c r="GK319" s="198"/>
      <c r="GL319" s="198"/>
      <c r="GM319" s="198"/>
      <c r="GN319" s="198"/>
      <c r="GO319" s="198"/>
      <c r="GP319" s="198"/>
      <c r="GQ319" s="198"/>
      <c r="GR319" s="198"/>
      <c r="GS319" s="198"/>
      <c r="GT319" s="198"/>
      <c r="GU319" s="198"/>
      <c r="GV319" s="198"/>
      <c r="GW319" s="198"/>
      <c r="GX319" s="198"/>
      <c r="GY319" s="198"/>
      <c r="GZ319" s="198"/>
      <c r="HA319" s="198"/>
      <c r="HB319" s="198"/>
      <c r="HC319" s="198"/>
      <c r="HD319" s="198"/>
      <c r="HE319" s="198"/>
      <c r="HF319" s="198"/>
      <c r="HG319" s="198"/>
      <c r="HH319" s="198"/>
      <c r="HI319" s="198"/>
      <c r="HJ319" s="198"/>
      <c r="HK319" s="198"/>
      <c r="HL319" s="198"/>
      <c r="HM319" s="198"/>
      <c r="HN319" s="198"/>
      <c r="HO319" s="198"/>
      <c r="HP319" s="198"/>
      <c r="HQ319" s="198"/>
      <c r="HR319" s="198"/>
      <c r="HS319" s="198"/>
      <c r="HT319" s="198"/>
      <c r="HU319" s="198"/>
      <c r="HV319" s="198"/>
      <c r="HW319" s="198"/>
      <c r="HX319" s="198"/>
      <c r="HY319" s="198"/>
      <c r="HZ319" s="198"/>
      <c r="IA319" s="198"/>
      <c r="IB319" s="198"/>
      <c r="IC319" s="198"/>
      <c r="ID319" s="198"/>
      <c r="IE319" s="198"/>
      <c r="IF319" s="198"/>
      <c r="IG319" s="198"/>
      <c r="IH319" s="198"/>
      <c r="II319" s="198"/>
      <c r="IJ319" s="198"/>
      <c r="IK319" s="198"/>
      <c r="IL319" s="198"/>
      <c r="IM319" s="198"/>
      <c r="IN319" s="198"/>
      <c r="IO319" s="198"/>
      <c r="IP319" s="198"/>
      <c r="IQ319" s="198"/>
      <c r="IR319" s="198"/>
      <c r="IS319" s="198"/>
      <c r="IT319" s="198"/>
      <c r="IU319" s="198"/>
      <c r="IV319" s="198"/>
      <c r="IW319" s="198"/>
      <c r="IX319" s="198"/>
      <c r="IY319" s="198"/>
      <c r="IZ319" s="198"/>
      <c r="JA319" s="198"/>
      <c r="JB319" s="198"/>
      <c r="JC319" s="198"/>
      <c r="JD319" s="198"/>
      <c r="JE319" s="198"/>
      <c r="JF319" s="198"/>
      <c r="JG319" s="198"/>
      <c r="JH319" s="198"/>
      <c r="JI319" s="198"/>
      <c r="JJ319" s="198"/>
      <c r="JK319" s="198"/>
      <c r="JL319" s="198"/>
      <c r="JM319" s="198"/>
      <c r="JN319" s="198"/>
      <c r="JO319" s="198"/>
      <c r="JP319" s="198"/>
      <c r="JQ319" s="198"/>
      <c r="JR319" s="198"/>
      <c r="JS319" s="198"/>
      <c r="JT319" s="198"/>
      <c r="JU319" s="198"/>
      <c r="JV319" s="198"/>
      <c r="JW319" s="198"/>
      <c r="JX319" s="198"/>
      <c r="JY319" s="198"/>
      <c r="JZ319" s="198"/>
      <c r="KA319" s="198"/>
      <c r="KB319" s="198"/>
      <c r="KC319" s="198"/>
      <c r="KD319" s="198"/>
      <c r="KE319" s="198"/>
      <c r="KF319" s="198"/>
      <c r="KG319" s="198"/>
      <c r="KH319" s="198"/>
      <c r="KI319" s="198"/>
      <c r="KJ319" s="198"/>
      <c r="KK319" s="198"/>
      <c r="KL319" s="198"/>
      <c r="KM319" s="198"/>
      <c r="KN319" s="198"/>
      <c r="KO319" s="198"/>
      <c r="KP319" s="198"/>
      <c r="KQ319" s="198"/>
      <c r="KR319" s="198"/>
      <c r="KS319" s="198"/>
      <c r="KT319" s="198"/>
      <c r="KU319" s="198"/>
      <c r="KV319" s="198"/>
      <c r="KW319" s="198"/>
      <c r="KX319" s="198"/>
      <c r="KY319" s="198"/>
      <c r="KZ319" s="198"/>
    </row>
    <row r="320" spans="2:312" x14ac:dyDescent="0.3">
      <c r="B320" s="198"/>
      <c r="C320" s="198"/>
      <c r="D320" s="198"/>
      <c r="E320" s="198"/>
      <c r="F320" s="198"/>
      <c r="G320" s="198"/>
      <c r="H320" s="198"/>
      <c r="I320" s="198"/>
      <c r="J320" s="198"/>
      <c r="K320" s="198"/>
      <c r="L320" s="198"/>
      <c r="M320" s="198"/>
      <c r="N320" s="198"/>
      <c r="O320" s="198"/>
      <c r="P320" s="198"/>
      <c r="Q320" s="202"/>
      <c r="R320" s="198"/>
      <c r="S320" s="198"/>
      <c r="T320" s="198"/>
      <c r="U320" s="198"/>
      <c r="V320" s="198"/>
      <c r="W320" s="198"/>
      <c r="X320" s="198"/>
      <c r="Y320" s="198"/>
      <c r="Z320" s="198"/>
      <c r="AA320" s="198"/>
      <c r="AB320" s="198"/>
      <c r="AC320" s="198"/>
      <c r="AD320" s="198"/>
      <c r="AE320" s="198"/>
      <c r="AF320" s="198"/>
      <c r="AG320" s="198"/>
      <c r="AH320" s="198"/>
      <c r="AI320" s="198"/>
      <c r="AJ320" s="198"/>
      <c r="AK320" s="198"/>
      <c r="AL320" s="198"/>
      <c r="AM320" s="198"/>
      <c r="AN320" s="198"/>
      <c r="AO320" s="198"/>
      <c r="AP320" s="198"/>
      <c r="AQ320" s="198"/>
      <c r="AR320" s="198"/>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198"/>
      <c r="BS320" s="198"/>
      <c r="BT320" s="198"/>
      <c r="BU320" s="198"/>
      <c r="BV320" s="198"/>
      <c r="BW320" s="198"/>
      <c r="BX320" s="198"/>
      <c r="BY320" s="198"/>
      <c r="BZ320" s="198"/>
      <c r="CA320" s="198"/>
      <c r="CB320" s="198"/>
      <c r="CC320" s="198"/>
      <c r="CD320" s="198"/>
      <c r="CE320" s="198"/>
      <c r="CF320" s="198"/>
      <c r="CG320" s="198"/>
      <c r="CH320" s="198"/>
      <c r="CI320" s="198"/>
      <c r="CJ320" s="198"/>
      <c r="CK320" s="198"/>
      <c r="CL320" s="198"/>
      <c r="CM320" s="198"/>
      <c r="CN320" s="198"/>
      <c r="CO320" s="198"/>
      <c r="CP320" s="198"/>
      <c r="CQ320" s="198"/>
      <c r="CR320" s="198"/>
      <c r="CS320" s="198"/>
      <c r="CT320" s="198"/>
      <c r="CU320" s="198"/>
      <c r="CV320" s="198"/>
      <c r="CW320" s="198"/>
      <c r="CX320" s="198"/>
      <c r="CY320" s="198"/>
      <c r="CZ320" s="198"/>
      <c r="DA320" s="198"/>
      <c r="DB320" s="198"/>
      <c r="DC320" s="198"/>
      <c r="DD320" s="198"/>
      <c r="DE320" s="198"/>
      <c r="DF320" s="198"/>
      <c r="DG320" s="198"/>
      <c r="DH320" s="198"/>
      <c r="DI320" s="198"/>
      <c r="DJ320" s="198"/>
      <c r="DK320" s="198"/>
      <c r="DL320" s="198"/>
      <c r="DM320" s="198"/>
      <c r="DN320" s="198"/>
      <c r="DO320" s="198"/>
      <c r="DP320" s="198"/>
      <c r="DQ320" s="198"/>
      <c r="DR320" s="198"/>
      <c r="DS320" s="198"/>
      <c r="DT320" s="198"/>
      <c r="DU320" s="198"/>
      <c r="DV320" s="198"/>
      <c r="DW320" s="198"/>
      <c r="DX320" s="198"/>
      <c r="DY320" s="198"/>
      <c r="DZ320" s="198"/>
      <c r="EA320" s="198"/>
      <c r="EB320" s="198"/>
      <c r="EC320" s="198"/>
      <c r="ED320" s="198"/>
      <c r="EE320" s="198"/>
      <c r="EF320" s="198"/>
      <c r="EG320" s="198"/>
      <c r="EH320" s="198"/>
      <c r="EI320" s="198"/>
      <c r="EJ320" s="198"/>
      <c r="EK320" s="198"/>
      <c r="EL320" s="198"/>
      <c r="EM320" s="198"/>
      <c r="EN320" s="198"/>
      <c r="EO320" s="198"/>
      <c r="EP320" s="198"/>
      <c r="EQ320" s="198"/>
      <c r="ER320" s="198"/>
      <c r="ES320" s="198"/>
      <c r="ET320" s="198"/>
      <c r="EU320" s="198"/>
      <c r="EV320" s="198"/>
      <c r="EW320" s="198"/>
      <c r="EX320" s="198"/>
      <c r="EY320" s="198"/>
      <c r="EZ320" s="198"/>
      <c r="FA320" s="198"/>
      <c r="FB320" s="198"/>
      <c r="FC320" s="198"/>
      <c r="FD320" s="198"/>
      <c r="FE320" s="198"/>
      <c r="FF320" s="198"/>
      <c r="FG320" s="198"/>
      <c r="FH320" s="198"/>
      <c r="FI320" s="198"/>
      <c r="FJ320" s="198"/>
      <c r="FK320" s="198"/>
      <c r="FL320" s="198"/>
      <c r="FM320" s="198"/>
      <c r="FN320" s="198"/>
      <c r="FO320" s="198"/>
      <c r="FP320" s="198"/>
      <c r="FQ320" s="198"/>
      <c r="FR320" s="198"/>
      <c r="FS320" s="198"/>
      <c r="FT320" s="198"/>
      <c r="FU320" s="198"/>
      <c r="FV320" s="198"/>
      <c r="FW320" s="198"/>
      <c r="FX320" s="198"/>
      <c r="FY320" s="198"/>
      <c r="FZ320" s="198"/>
      <c r="GA320" s="198"/>
      <c r="GB320" s="198"/>
      <c r="GC320" s="198"/>
      <c r="GD320" s="198"/>
      <c r="GE320" s="198"/>
      <c r="GF320" s="198"/>
      <c r="GG320" s="198"/>
      <c r="GH320" s="198"/>
      <c r="GI320" s="198"/>
      <c r="GJ320" s="198"/>
      <c r="GK320" s="198"/>
      <c r="GL320" s="198"/>
      <c r="GM320" s="198"/>
      <c r="GN320" s="198"/>
      <c r="GO320" s="198"/>
      <c r="GP320" s="198"/>
      <c r="GQ320" s="198"/>
      <c r="GR320" s="198"/>
      <c r="GS320" s="198"/>
      <c r="GT320" s="198"/>
      <c r="GU320" s="198"/>
      <c r="GV320" s="198"/>
      <c r="GW320" s="198"/>
      <c r="GX320" s="198"/>
      <c r="GY320" s="198"/>
      <c r="GZ320" s="198"/>
      <c r="HA320" s="198"/>
      <c r="HB320" s="198"/>
      <c r="HC320" s="198"/>
      <c r="HD320" s="198"/>
      <c r="HE320" s="198"/>
      <c r="HF320" s="198"/>
      <c r="HG320" s="198"/>
      <c r="HH320" s="198"/>
      <c r="HI320" s="198"/>
      <c r="HJ320" s="198"/>
      <c r="HK320" s="198"/>
      <c r="HL320" s="198"/>
      <c r="HM320" s="198"/>
      <c r="HN320" s="198"/>
      <c r="HO320" s="198"/>
      <c r="HP320" s="198"/>
      <c r="HQ320" s="198"/>
      <c r="HR320" s="198"/>
      <c r="HS320" s="198"/>
      <c r="HT320" s="198"/>
      <c r="HU320" s="198"/>
      <c r="HV320" s="198"/>
      <c r="HW320" s="198"/>
      <c r="HX320" s="198"/>
      <c r="HY320" s="198"/>
      <c r="HZ320" s="198"/>
      <c r="IA320" s="198"/>
      <c r="IB320" s="198"/>
      <c r="IC320" s="198"/>
      <c r="ID320" s="198"/>
      <c r="IE320" s="198"/>
      <c r="IF320" s="198"/>
      <c r="IG320" s="198"/>
      <c r="IH320" s="198"/>
      <c r="II320" s="198"/>
      <c r="IJ320" s="198"/>
      <c r="IK320" s="198"/>
      <c r="IL320" s="198"/>
      <c r="IM320" s="198"/>
      <c r="IN320" s="198"/>
      <c r="IO320" s="198"/>
      <c r="IP320" s="198"/>
      <c r="IQ320" s="198"/>
      <c r="IR320" s="198"/>
      <c r="IS320" s="198"/>
      <c r="IT320" s="198"/>
      <c r="IU320" s="198"/>
      <c r="IV320" s="198"/>
      <c r="IW320" s="198"/>
      <c r="IX320" s="198"/>
      <c r="IY320" s="198"/>
      <c r="IZ320" s="198"/>
      <c r="JA320" s="198"/>
      <c r="JB320" s="198"/>
      <c r="JC320" s="198"/>
      <c r="JD320" s="198"/>
      <c r="JE320" s="198"/>
      <c r="JF320" s="198"/>
      <c r="JG320" s="198"/>
      <c r="JH320" s="198"/>
      <c r="JI320" s="198"/>
      <c r="JJ320" s="198"/>
      <c r="JK320" s="198"/>
      <c r="JL320" s="198"/>
      <c r="JM320" s="198"/>
      <c r="JN320" s="198"/>
      <c r="JO320" s="198"/>
      <c r="JP320" s="198"/>
      <c r="JQ320" s="198"/>
      <c r="JR320" s="198"/>
      <c r="JS320" s="198"/>
      <c r="JT320" s="198"/>
      <c r="JU320" s="198"/>
      <c r="JV320" s="198"/>
      <c r="JW320" s="198"/>
      <c r="JX320" s="198"/>
      <c r="JY320" s="198"/>
      <c r="JZ320" s="198"/>
      <c r="KA320" s="198"/>
      <c r="KB320" s="198"/>
      <c r="KC320" s="198"/>
      <c r="KD320" s="198"/>
      <c r="KE320" s="198"/>
      <c r="KF320" s="198"/>
      <c r="KG320" s="198"/>
      <c r="KH320" s="198"/>
      <c r="KI320" s="198"/>
      <c r="KJ320" s="198"/>
      <c r="KK320" s="198"/>
      <c r="KL320" s="198"/>
      <c r="KM320" s="198"/>
      <c r="KN320" s="198"/>
      <c r="KO320" s="198"/>
      <c r="KP320" s="198"/>
      <c r="KQ320" s="198"/>
      <c r="KR320" s="198"/>
      <c r="KS320" s="198"/>
      <c r="KT320" s="198"/>
      <c r="KU320" s="198"/>
      <c r="KV320" s="198"/>
      <c r="KW320" s="198"/>
      <c r="KX320" s="198"/>
      <c r="KY320" s="198"/>
      <c r="KZ320" s="198"/>
    </row>
    <row r="321" spans="2:312" x14ac:dyDescent="0.3">
      <c r="B321" s="198"/>
      <c r="C321" s="198"/>
      <c r="D321" s="198"/>
      <c r="E321" s="198"/>
      <c r="F321" s="198"/>
      <c r="G321" s="198"/>
      <c r="H321" s="198"/>
      <c r="I321" s="198"/>
      <c r="J321" s="198"/>
      <c r="K321" s="198"/>
      <c r="L321" s="198"/>
      <c r="M321" s="198"/>
      <c r="N321" s="198"/>
      <c r="O321" s="198"/>
      <c r="P321" s="198"/>
      <c r="Q321" s="202"/>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c r="AS321" s="198"/>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c r="BV321" s="198"/>
      <c r="BW321" s="198"/>
      <c r="BX321" s="198"/>
      <c r="BY321" s="198"/>
      <c r="BZ321" s="198"/>
      <c r="CA321" s="198"/>
      <c r="CB321" s="198"/>
      <c r="CC321" s="198"/>
      <c r="CD321" s="198"/>
      <c r="CE321" s="198"/>
      <c r="CF321" s="198"/>
      <c r="CG321" s="198"/>
      <c r="CH321" s="198"/>
      <c r="CI321" s="198"/>
      <c r="CJ321" s="198"/>
      <c r="CK321" s="198"/>
      <c r="CL321" s="198"/>
      <c r="CM321" s="198"/>
      <c r="CN321" s="198"/>
      <c r="CO321" s="198"/>
      <c r="CP321" s="198"/>
      <c r="CQ321" s="198"/>
      <c r="CR321" s="198"/>
      <c r="CS321" s="198"/>
      <c r="CT321" s="198"/>
      <c r="CU321" s="198"/>
      <c r="CV321" s="198"/>
      <c r="CW321" s="198"/>
      <c r="CX321" s="198"/>
      <c r="CY321" s="198"/>
      <c r="CZ321" s="198"/>
      <c r="DA321" s="198"/>
      <c r="DB321" s="198"/>
      <c r="DC321" s="198"/>
      <c r="DD321" s="198"/>
      <c r="DE321" s="198"/>
      <c r="DF321" s="198"/>
      <c r="DG321" s="198"/>
      <c r="DH321" s="198"/>
      <c r="DI321" s="198"/>
      <c r="DJ321" s="198"/>
      <c r="DK321" s="198"/>
      <c r="DL321" s="198"/>
      <c r="DM321" s="198"/>
      <c r="DN321" s="198"/>
      <c r="DO321" s="198"/>
      <c r="DP321" s="198"/>
      <c r="DQ321" s="198"/>
      <c r="DR321" s="198"/>
      <c r="DS321" s="198"/>
      <c r="DT321" s="198"/>
      <c r="DU321" s="198"/>
      <c r="DV321" s="198"/>
      <c r="DW321" s="198"/>
      <c r="DX321" s="198"/>
      <c r="DY321" s="198"/>
      <c r="DZ321" s="198"/>
      <c r="EA321" s="198"/>
      <c r="EB321" s="198"/>
      <c r="EC321" s="198"/>
      <c r="ED321" s="198"/>
      <c r="EE321" s="198"/>
      <c r="EF321" s="198"/>
      <c r="EG321" s="198"/>
      <c r="EH321" s="198"/>
      <c r="EI321" s="198"/>
      <c r="EJ321" s="198"/>
      <c r="EK321" s="198"/>
      <c r="EL321" s="198"/>
      <c r="EM321" s="198"/>
      <c r="EN321" s="198"/>
      <c r="EO321" s="198"/>
      <c r="EP321" s="198"/>
      <c r="EQ321" s="198"/>
      <c r="ER321" s="198"/>
      <c r="ES321" s="198"/>
      <c r="ET321" s="198"/>
      <c r="EU321" s="198"/>
      <c r="EV321" s="198"/>
      <c r="EW321" s="198"/>
      <c r="EX321" s="198"/>
      <c r="EY321" s="198"/>
      <c r="EZ321" s="198"/>
      <c r="FA321" s="198"/>
      <c r="FB321" s="198"/>
      <c r="FC321" s="198"/>
      <c r="FD321" s="198"/>
      <c r="FE321" s="198"/>
      <c r="FF321" s="198"/>
      <c r="FG321" s="198"/>
      <c r="FH321" s="198"/>
      <c r="FI321" s="198"/>
      <c r="FJ321" s="198"/>
      <c r="FK321" s="198"/>
      <c r="FL321" s="198"/>
      <c r="FM321" s="198"/>
      <c r="FN321" s="198"/>
      <c r="FO321" s="198"/>
      <c r="FP321" s="198"/>
      <c r="FQ321" s="198"/>
      <c r="FR321" s="198"/>
      <c r="FS321" s="198"/>
      <c r="FT321" s="198"/>
      <c r="FU321" s="198"/>
      <c r="FV321" s="198"/>
      <c r="FW321" s="198"/>
      <c r="FX321" s="198"/>
      <c r="FY321" s="198"/>
      <c r="FZ321" s="198"/>
      <c r="GA321" s="198"/>
      <c r="GB321" s="198"/>
      <c r="GC321" s="198"/>
      <c r="GD321" s="198"/>
      <c r="GE321" s="198"/>
      <c r="GF321" s="198"/>
      <c r="GG321" s="198"/>
      <c r="GH321" s="198"/>
      <c r="GI321" s="198"/>
      <c r="GJ321" s="198"/>
      <c r="GK321" s="198"/>
      <c r="GL321" s="198"/>
      <c r="GM321" s="198"/>
      <c r="GN321" s="198"/>
      <c r="GO321" s="198"/>
      <c r="GP321" s="198"/>
      <c r="GQ321" s="198"/>
      <c r="GR321" s="198"/>
      <c r="GS321" s="198"/>
      <c r="GT321" s="198"/>
      <c r="GU321" s="198"/>
      <c r="GV321" s="198"/>
      <c r="GW321" s="198"/>
      <c r="GX321" s="198"/>
      <c r="GY321" s="198"/>
      <c r="GZ321" s="198"/>
      <c r="HA321" s="198"/>
      <c r="HB321" s="198"/>
      <c r="HC321" s="198"/>
      <c r="HD321" s="198"/>
      <c r="HE321" s="198"/>
      <c r="HF321" s="198"/>
      <c r="HG321" s="198"/>
      <c r="HH321" s="198"/>
      <c r="HI321" s="198"/>
      <c r="HJ321" s="198"/>
      <c r="HK321" s="198"/>
      <c r="HL321" s="198"/>
      <c r="HM321" s="198"/>
      <c r="HN321" s="198"/>
      <c r="HO321" s="198"/>
      <c r="HP321" s="198"/>
      <c r="HQ321" s="198"/>
      <c r="HR321" s="198"/>
      <c r="HS321" s="198"/>
      <c r="HT321" s="198"/>
      <c r="HU321" s="198"/>
      <c r="HV321" s="198"/>
      <c r="HW321" s="198"/>
      <c r="HX321" s="198"/>
      <c r="HY321" s="198"/>
      <c r="HZ321" s="198"/>
      <c r="IA321" s="198"/>
      <c r="IB321" s="198"/>
      <c r="IC321" s="198"/>
      <c r="ID321" s="198"/>
      <c r="IE321" s="198"/>
      <c r="IF321" s="198"/>
      <c r="IG321" s="198"/>
      <c r="IH321" s="198"/>
      <c r="II321" s="198"/>
      <c r="IJ321" s="198"/>
      <c r="IK321" s="198"/>
      <c r="IL321" s="198"/>
      <c r="IM321" s="198"/>
      <c r="IN321" s="198"/>
      <c r="IO321" s="198"/>
      <c r="IP321" s="198"/>
      <c r="IQ321" s="198"/>
      <c r="IR321" s="198"/>
      <c r="IS321" s="198"/>
      <c r="IT321" s="198"/>
      <c r="IU321" s="198"/>
      <c r="IV321" s="198"/>
      <c r="IW321" s="198"/>
      <c r="IX321" s="198"/>
      <c r="IY321" s="198"/>
      <c r="IZ321" s="198"/>
      <c r="JA321" s="198"/>
      <c r="JB321" s="198"/>
      <c r="JC321" s="198"/>
      <c r="JD321" s="198"/>
      <c r="JE321" s="198"/>
      <c r="JF321" s="198"/>
      <c r="JG321" s="198"/>
      <c r="JH321" s="198"/>
      <c r="JI321" s="198"/>
      <c r="JJ321" s="198"/>
      <c r="JK321" s="198"/>
      <c r="JL321" s="198"/>
      <c r="JM321" s="198"/>
      <c r="JN321" s="198"/>
      <c r="JO321" s="198"/>
      <c r="JP321" s="198"/>
      <c r="JQ321" s="198"/>
      <c r="JR321" s="198"/>
      <c r="JS321" s="198"/>
      <c r="JT321" s="198"/>
      <c r="JU321" s="198"/>
      <c r="JV321" s="198"/>
      <c r="JW321" s="198"/>
      <c r="JX321" s="198"/>
      <c r="JY321" s="198"/>
      <c r="JZ321" s="198"/>
      <c r="KA321" s="198"/>
      <c r="KB321" s="198"/>
      <c r="KC321" s="198"/>
      <c r="KD321" s="198"/>
      <c r="KE321" s="198"/>
      <c r="KF321" s="198"/>
      <c r="KG321" s="198"/>
      <c r="KH321" s="198"/>
      <c r="KI321" s="198"/>
      <c r="KJ321" s="198"/>
      <c r="KK321" s="198"/>
      <c r="KL321" s="198"/>
      <c r="KM321" s="198"/>
      <c r="KN321" s="198"/>
      <c r="KO321" s="198"/>
      <c r="KP321" s="198"/>
      <c r="KQ321" s="198"/>
      <c r="KR321" s="198"/>
      <c r="KS321" s="198"/>
      <c r="KT321" s="198"/>
      <c r="KU321" s="198"/>
      <c r="KV321" s="198"/>
      <c r="KW321" s="198"/>
      <c r="KX321" s="198"/>
      <c r="KY321" s="198"/>
      <c r="KZ321" s="198"/>
    </row>
    <row r="322" spans="2:312" x14ac:dyDescent="0.3">
      <c r="B322" s="198"/>
      <c r="C322" s="198"/>
      <c r="D322" s="198"/>
      <c r="E322" s="198"/>
      <c r="F322" s="198"/>
      <c r="G322" s="198"/>
      <c r="H322" s="198"/>
      <c r="I322" s="198"/>
      <c r="J322" s="198"/>
      <c r="K322" s="198"/>
      <c r="L322" s="198"/>
      <c r="M322" s="198"/>
      <c r="N322" s="198"/>
      <c r="O322" s="198"/>
      <c r="P322" s="198"/>
      <c r="Q322" s="202"/>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8"/>
      <c r="AM322" s="198"/>
      <c r="AN322" s="198"/>
      <c r="AO322" s="198"/>
      <c r="AP322" s="198"/>
      <c r="AQ322" s="198"/>
      <c r="AR322" s="198"/>
      <c r="AS322" s="198"/>
      <c r="AT322" s="198"/>
      <c r="AU322" s="198"/>
      <c r="AV322" s="198"/>
      <c r="AW322" s="198"/>
      <c r="AX322" s="198"/>
      <c r="AY322" s="198"/>
      <c r="AZ322" s="198"/>
      <c r="BA322" s="198"/>
      <c r="BB322" s="198"/>
      <c r="BC322" s="198"/>
      <c r="BD322" s="198"/>
      <c r="BE322" s="198"/>
      <c r="BF322" s="198"/>
      <c r="BG322" s="198"/>
      <c r="BH322" s="198"/>
      <c r="BI322" s="198"/>
      <c r="BJ322" s="198"/>
      <c r="BK322" s="198"/>
      <c r="BL322" s="198"/>
      <c r="BM322" s="198"/>
      <c r="BN322" s="198"/>
      <c r="BO322" s="198"/>
      <c r="BP322" s="198"/>
      <c r="BQ322" s="198"/>
      <c r="BR322" s="198"/>
      <c r="BS322" s="198"/>
      <c r="BT322" s="198"/>
      <c r="BU322" s="198"/>
      <c r="BV322" s="198"/>
      <c r="BW322" s="198"/>
      <c r="BX322" s="198"/>
      <c r="BY322" s="198"/>
      <c r="BZ322" s="198"/>
      <c r="CA322" s="198"/>
      <c r="CB322" s="198"/>
      <c r="CC322" s="198"/>
      <c r="CD322" s="198"/>
      <c r="CE322" s="198"/>
      <c r="CF322" s="198"/>
      <c r="CG322" s="198"/>
      <c r="CH322" s="198"/>
      <c r="CI322" s="198"/>
      <c r="CJ322" s="198"/>
      <c r="CK322" s="198"/>
      <c r="CL322" s="198"/>
      <c r="CM322" s="198"/>
      <c r="CN322" s="198"/>
      <c r="CO322" s="198"/>
      <c r="CP322" s="198"/>
      <c r="CQ322" s="198"/>
      <c r="CR322" s="198"/>
      <c r="CS322" s="198"/>
      <c r="CT322" s="198"/>
      <c r="CU322" s="198"/>
      <c r="CV322" s="198"/>
      <c r="CW322" s="198"/>
      <c r="CX322" s="198"/>
      <c r="CY322" s="198"/>
      <c r="CZ322" s="198"/>
      <c r="DA322" s="198"/>
      <c r="DB322" s="198"/>
      <c r="DC322" s="198"/>
      <c r="DD322" s="198"/>
      <c r="DE322" s="198"/>
      <c r="DF322" s="198"/>
      <c r="DG322" s="198"/>
      <c r="DH322" s="198"/>
      <c r="DI322" s="198"/>
      <c r="DJ322" s="198"/>
      <c r="DK322" s="198"/>
      <c r="DL322" s="198"/>
      <c r="DM322" s="198"/>
      <c r="DN322" s="198"/>
      <c r="DO322" s="198"/>
      <c r="DP322" s="198"/>
      <c r="DQ322" s="198"/>
      <c r="DR322" s="198"/>
      <c r="DS322" s="198"/>
      <c r="DT322" s="198"/>
      <c r="DU322" s="198"/>
      <c r="DV322" s="198"/>
      <c r="DW322" s="198"/>
      <c r="DX322" s="198"/>
      <c r="DY322" s="198"/>
      <c r="DZ322" s="198"/>
      <c r="EA322" s="198"/>
      <c r="EB322" s="198"/>
      <c r="EC322" s="198"/>
      <c r="ED322" s="198"/>
      <c r="EE322" s="198"/>
      <c r="EF322" s="198"/>
      <c r="EG322" s="198"/>
      <c r="EH322" s="198"/>
      <c r="EI322" s="198"/>
      <c r="EJ322" s="198"/>
      <c r="EK322" s="198"/>
      <c r="EL322" s="198"/>
      <c r="EM322" s="198"/>
      <c r="EN322" s="198"/>
      <c r="EO322" s="198"/>
      <c r="EP322" s="198"/>
      <c r="EQ322" s="198"/>
      <c r="ER322" s="198"/>
      <c r="ES322" s="198"/>
      <c r="ET322" s="198"/>
      <c r="EU322" s="198"/>
      <c r="EV322" s="198"/>
      <c r="EW322" s="198"/>
      <c r="EX322" s="198"/>
      <c r="EY322" s="198"/>
      <c r="EZ322" s="198"/>
      <c r="FA322" s="198"/>
      <c r="FB322" s="198"/>
      <c r="FC322" s="198"/>
      <c r="FD322" s="198"/>
      <c r="FE322" s="198"/>
      <c r="FF322" s="198"/>
      <c r="FG322" s="198"/>
      <c r="FH322" s="198"/>
      <c r="FI322" s="198"/>
      <c r="FJ322" s="198"/>
      <c r="FK322" s="198"/>
      <c r="FL322" s="198"/>
      <c r="FM322" s="198"/>
      <c r="FN322" s="198"/>
      <c r="FO322" s="198"/>
      <c r="FP322" s="198"/>
      <c r="FQ322" s="198"/>
      <c r="FR322" s="198"/>
      <c r="FS322" s="198"/>
      <c r="FT322" s="198"/>
      <c r="FU322" s="198"/>
      <c r="FV322" s="198"/>
      <c r="FW322" s="198"/>
      <c r="FX322" s="198"/>
      <c r="FY322" s="198"/>
      <c r="FZ322" s="198"/>
      <c r="GA322" s="198"/>
      <c r="GB322" s="198"/>
      <c r="GC322" s="198"/>
      <c r="GD322" s="198"/>
      <c r="GE322" s="198"/>
      <c r="GF322" s="198"/>
      <c r="GG322" s="198"/>
      <c r="GH322" s="198"/>
      <c r="GI322" s="198"/>
      <c r="GJ322" s="198"/>
      <c r="GK322" s="198"/>
      <c r="GL322" s="198"/>
      <c r="GM322" s="198"/>
      <c r="GN322" s="198"/>
      <c r="GO322" s="198"/>
      <c r="GP322" s="198"/>
      <c r="GQ322" s="198"/>
      <c r="GR322" s="198"/>
      <c r="GS322" s="198"/>
      <c r="GT322" s="198"/>
      <c r="GU322" s="198"/>
      <c r="GV322" s="198"/>
      <c r="GW322" s="198"/>
      <c r="GX322" s="198"/>
      <c r="GY322" s="198"/>
      <c r="GZ322" s="198"/>
      <c r="HA322" s="198"/>
      <c r="HB322" s="198"/>
      <c r="HC322" s="198"/>
      <c r="HD322" s="198"/>
      <c r="HE322" s="198"/>
      <c r="HF322" s="198"/>
      <c r="HG322" s="198"/>
      <c r="HH322" s="198"/>
      <c r="HI322" s="198"/>
      <c r="HJ322" s="198"/>
      <c r="HK322" s="198"/>
      <c r="HL322" s="198"/>
      <c r="HM322" s="198"/>
      <c r="HN322" s="198"/>
      <c r="HO322" s="198"/>
      <c r="HP322" s="198"/>
      <c r="HQ322" s="198"/>
      <c r="HR322" s="198"/>
      <c r="HS322" s="198"/>
      <c r="HT322" s="198"/>
      <c r="HU322" s="198"/>
      <c r="HV322" s="198"/>
      <c r="HW322" s="198"/>
      <c r="HX322" s="198"/>
      <c r="HY322" s="198"/>
      <c r="HZ322" s="198"/>
      <c r="IA322" s="198"/>
      <c r="IB322" s="198"/>
      <c r="IC322" s="198"/>
      <c r="ID322" s="198"/>
      <c r="IE322" s="198"/>
      <c r="IF322" s="198"/>
      <c r="IG322" s="198"/>
      <c r="IH322" s="198"/>
      <c r="II322" s="198"/>
      <c r="IJ322" s="198"/>
      <c r="IK322" s="198"/>
      <c r="IL322" s="198"/>
      <c r="IM322" s="198"/>
      <c r="IN322" s="198"/>
      <c r="IO322" s="198"/>
      <c r="IP322" s="198"/>
      <c r="IQ322" s="198"/>
      <c r="IR322" s="198"/>
      <c r="IS322" s="198"/>
      <c r="IT322" s="198"/>
      <c r="IU322" s="198"/>
      <c r="IV322" s="198"/>
      <c r="IW322" s="198"/>
      <c r="IX322" s="198"/>
      <c r="IY322" s="198"/>
      <c r="IZ322" s="198"/>
      <c r="JA322" s="198"/>
      <c r="JB322" s="198"/>
      <c r="JC322" s="198"/>
      <c r="JD322" s="198"/>
      <c r="JE322" s="198"/>
      <c r="JF322" s="198"/>
      <c r="JG322" s="198"/>
      <c r="JH322" s="198"/>
      <c r="JI322" s="198"/>
      <c r="JJ322" s="198"/>
      <c r="JK322" s="198"/>
      <c r="JL322" s="198"/>
      <c r="JM322" s="198"/>
      <c r="JN322" s="198"/>
      <c r="JO322" s="198"/>
      <c r="JP322" s="198"/>
      <c r="JQ322" s="198"/>
      <c r="JR322" s="198"/>
      <c r="JS322" s="198"/>
      <c r="JT322" s="198"/>
      <c r="JU322" s="198"/>
      <c r="JV322" s="198"/>
      <c r="JW322" s="198"/>
      <c r="JX322" s="198"/>
      <c r="JY322" s="198"/>
      <c r="JZ322" s="198"/>
      <c r="KA322" s="198"/>
      <c r="KB322" s="198"/>
      <c r="KC322" s="198"/>
      <c r="KD322" s="198"/>
      <c r="KE322" s="198"/>
      <c r="KF322" s="198"/>
      <c r="KG322" s="198"/>
      <c r="KH322" s="198"/>
      <c r="KI322" s="198"/>
      <c r="KJ322" s="198"/>
      <c r="KK322" s="198"/>
      <c r="KL322" s="198"/>
      <c r="KM322" s="198"/>
      <c r="KN322" s="198"/>
      <c r="KO322" s="198"/>
      <c r="KP322" s="198"/>
      <c r="KQ322" s="198"/>
      <c r="KR322" s="198"/>
      <c r="KS322" s="198"/>
      <c r="KT322" s="198"/>
      <c r="KU322" s="198"/>
      <c r="KV322" s="198"/>
      <c r="KW322" s="198"/>
      <c r="KX322" s="198"/>
      <c r="KY322" s="198"/>
      <c r="KZ322" s="198"/>
    </row>
    <row r="323" spans="2:312" x14ac:dyDescent="0.3">
      <c r="B323" s="198"/>
      <c r="C323" s="198"/>
      <c r="D323" s="198"/>
      <c r="E323" s="198"/>
      <c r="F323" s="198"/>
      <c r="G323" s="198"/>
      <c r="H323" s="198"/>
      <c r="I323" s="198"/>
      <c r="J323" s="198"/>
      <c r="K323" s="198"/>
      <c r="L323" s="198"/>
      <c r="M323" s="198"/>
      <c r="N323" s="198"/>
      <c r="O323" s="198"/>
      <c r="P323" s="198"/>
      <c r="Q323" s="202"/>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198"/>
      <c r="BO323" s="198"/>
      <c r="BP323" s="198"/>
      <c r="BQ323" s="198"/>
      <c r="BR323" s="198"/>
      <c r="BS323" s="198"/>
      <c r="BT323" s="198"/>
      <c r="BU323" s="198"/>
      <c r="BV323" s="198"/>
      <c r="BW323" s="198"/>
      <c r="BX323" s="198"/>
      <c r="BY323" s="198"/>
      <c r="BZ323" s="198"/>
      <c r="CA323" s="198"/>
      <c r="CB323" s="198"/>
      <c r="CC323" s="198"/>
      <c r="CD323" s="198"/>
      <c r="CE323" s="198"/>
      <c r="CF323" s="198"/>
      <c r="CG323" s="198"/>
      <c r="CH323" s="198"/>
      <c r="CI323" s="198"/>
      <c r="CJ323" s="198"/>
      <c r="CK323" s="198"/>
      <c r="CL323" s="198"/>
      <c r="CM323" s="198"/>
      <c r="CN323" s="198"/>
      <c r="CO323" s="198"/>
      <c r="CP323" s="198"/>
      <c r="CQ323" s="198"/>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DZ323" s="198"/>
      <c r="EA323" s="198"/>
      <c r="EB323" s="198"/>
      <c r="EC323" s="198"/>
      <c r="ED323" s="198"/>
      <c r="EE323" s="198"/>
      <c r="EF323" s="198"/>
      <c r="EG323" s="198"/>
      <c r="EH323" s="198"/>
      <c r="EI323" s="198"/>
      <c r="EJ323" s="198"/>
      <c r="EK323" s="198"/>
      <c r="EL323" s="198"/>
      <c r="EM323" s="198"/>
      <c r="EN323" s="198"/>
      <c r="EO323" s="198"/>
      <c r="EP323" s="198"/>
      <c r="EQ323" s="198"/>
      <c r="ER323" s="198"/>
      <c r="ES323" s="198"/>
      <c r="ET323" s="198"/>
      <c r="EU323" s="198"/>
      <c r="EV323" s="198"/>
      <c r="EW323" s="198"/>
      <c r="EX323" s="198"/>
      <c r="EY323" s="198"/>
      <c r="EZ323" s="198"/>
      <c r="FA323" s="198"/>
      <c r="FB323" s="198"/>
      <c r="FC323" s="198"/>
      <c r="FD323" s="198"/>
      <c r="FE323" s="198"/>
      <c r="FF323" s="198"/>
      <c r="FG323" s="198"/>
      <c r="FH323" s="198"/>
      <c r="FI323" s="198"/>
      <c r="FJ323" s="198"/>
      <c r="FK323" s="198"/>
      <c r="FL323" s="198"/>
      <c r="FM323" s="198"/>
      <c r="FN323" s="198"/>
      <c r="FO323" s="198"/>
      <c r="FP323" s="198"/>
      <c r="FQ323" s="198"/>
      <c r="FR323" s="198"/>
      <c r="FS323" s="198"/>
      <c r="FT323" s="198"/>
      <c r="FU323" s="198"/>
      <c r="FV323" s="198"/>
      <c r="FW323" s="198"/>
      <c r="FX323" s="198"/>
      <c r="FY323" s="198"/>
      <c r="FZ323" s="198"/>
      <c r="GA323" s="198"/>
      <c r="GB323" s="198"/>
      <c r="GC323" s="198"/>
      <c r="GD323" s="198"/>
      <c r="GE323" s="198"/>
      <c r="GF323" s="198"/>
      <c r="GG323" s="198"/>
      <c r="GH323" s="198"/>
      <c r="GI323" s="198"/>
      <c r="GJ323" s="198"/>
      <c r="GK323" s="198"/>
      <c r="GL323" s="198"/>
      <c r="GM323" s="198"/>
      <c r="GN323" s="198"/>
      <c r="GO323" s="198"/>
      <c r="GP323" s="198"/>
      <c r="GQ323" s="198"/>
      <c r="GR323" s="198"/>
      <c r="GS323" s="198"/>
      <c r="GT323" s="198"/>
      <c r="GU323" s="198"/>
      <c r="GV323" s="198"/>
      <c r="GW323" s="198"/>
      <c r="GX323" s="198"/>
      <c r="GY323" s="198"/>
      <c r="GZ323" s="198"/>
      <c r="HA323" s="198"/>
      <c r="HB323" s="198"/>
      <c r="HC323" s="198"/>
      <c r="HD323" s="198"/>
      <c r="HE323" s="198"/>
      <c r="HF323" s="198"/>
      <c r="HG323" s="198"/>
      <c r="HH323" s="198"/>
      <c r="HI323" s="198"/>
      <c r="HJ323" s="198"/>
      <c r="HK323" s="198"/>
      <c r="HL323" s="198"/>
      <c r="HM323" s="198"/>
      <c r="HN323" s="198"/>
      <c r="HO323" s="198"/>
      <c r="HP323" s="198"/>
      <c r="HQ323" s="198"/>
      <c r="HR323" s="198"/>
      <c r="HS323" s="198"/>
      <c r="HT323" s="198"/>
      <c r="HU323" s="198"/>
      <c r="HV323" s="198"/>
      <c r="HW323" s="198"/>
      <c r="HX323" s="198"/>
      <c r="HY323" s="198"/>
      <c r="HZ323" s="198"/>
      <c r="IA323" s="198"/>
      <c r="IB323" s="198"/>
      <c r="IC323" s="198"/>
      <c r="ID323" s="198"/>
      <c r="IE323" s="198"/>
      <c r="IF323" s="198"/>
      <c r="IG323" s="198"/>
      <c r="IH323" s="198"/>
      <c r="II323" s="198"/>
      <c r="IJ323" s="198"/>
      <c r="IK323" s="198"/>
      <c r="IL323" s="198"/>
      <c r="IM323" s="198"/>
      <c r="IN323" s="198"/>
      <c r="IO323" s="198"/>
      <c r="IP323" s="198"/>
      <c r="IQ323" s="198"/>
      <c r="IR323" s="198"/>
      <c r="IS323" s="198"/>
      <c r="IT323" s="198"/>
      <c r="IU323" s="198"/>
      <c r="IV323" s="198"/>
      <c r="IW323" s="198"/>
      <c r="IX323" s="198"/>
      <c r="IY323" s="198"/>
      <c r="IZ323" s="198"/>
      <c r="JA323" s="198"/>
      <c r="JB323" s="198"/>
      <c r="JC323" s="198"/>
      <c r="JD323" s="198"/>
      <c r="JE323" s="198"/>
      <c r="JF323" s="198"/>
      <c r="JG323" s="198"/>
      <c r="JH323" s="198"/>
      <c r="JI323" s="198"/>
      <c r="JJ323" s="198"/>
      <c r="JK323" s="198"/>
      <c r="JL323" s="198"/>
      <c r="JM323" s="198"/>
      <c r="JN323" s="198"/>
      <c r="JO323" s="198"/>
      <c r="JP323" s="198"/>
      <c r="JQ323" s="198"/>
      <c r="JR323" s="198"/>
      <c r="JS323" s="198"/>
      <c r="JT323" s="198"/>
      <c r="JU323" s="198"/>
      <c r="JV323" s="198"/>
      <c r="JW323" s="198"/>
      <c r="JX323" s="198"/>
      <c r="JY323" s="198"/>
      <c r="JZ323" s="198"/>
      <c r="KA323" s="198"/>
      <c r="KB323" s="198"/>
      <c r="KC323" s="198"/>
      <c r="KD323" s="198"/>
      <c r="KE323" s="198"/>
      <c r="KF323" s="198"/>
      <c r="KG323" s="198"/>
      <c r="KH323" s="198"/>
      <c r="KI323" s="198"/>
      <c r="KJ323" s="198"/>
      <c r="KK323" s="198"/>
      <c r="KL323" s="198"/>
      <c r="KM323" s="198"/>
      <c r="KN323" s="198"/>
      <c r="KO323" s="198"/>
      <c r="KP323" s="198"/>
      <c r="KQ323" s="198"/>
      <c r="KR323" s="198"/>
      <c r="KS323" s="198"/>
      <c r="KT323" s="198"/>
      <c r="KU323" s="198"/>
      <c r="KV323" s="198"/>
      <c r="KW323" s="198"/>
      <c r="KX323" s="198"/>
      <c r="KY323" s="198"/>
      <c r="KZ323" s="198"/>
    </row>
    <row r="324" spans="2:312" x14ac:dyDescent="0.3">
      <c r="B324" s="198"/>
      <c r="C324" s="198"/>
      <c r="D324" s="198"/>
      <c r="E324" s="198"/>
      <c r="F324" s="198"/>
      <c r="G324" s="198"/>
      <c r="H324" s="198"/>
      <c r="I324" s="198"/>
      <c r="J324" s="198"/>
      <c r="K324" s="198"/>
      <c r="L324" s="198"/>
      <c r="M324" s="198"/>
      <c r="N324" s="198"/>
      <c r="O324" s="198"/>
      <c r="P324" s="198"/>
      <c r="Q324" s="202"/>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c r="BV324" s="198"/>
      <c r="BW324" s="198"/>
      <c r="BX324" s="198"/>
      <c r="BY324" s="198"/>
      <c r="BZ324" s="198"/>
      <c r="CA324" s="198"/>
      <c r="CB324" s="198"/>
      <c r="CC324" s="198"/>
      <c r="CD324" s="198"/>
      <c r="CE324" s="198"/>
      <c r="CF324" s="198"/>
      <c r="CG324" s="198"/>
      <c r="CH324" s="198"/>
      <c r="CI324" s="198"/>
      <c r="CJ324" s="198"/>
      <c r="CK324" s="198"/>
      <c r="CL324" s="198"/>
      <c r="CM324" s="198"/>
      <c r="CN324" s="198"/>
      <c r="CO324" s="198"/>
      <c r="CP324" s="198"/>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DZ324" s="198"/>
      <c r="EA324" s="198"/>
      <c r="EB324" s="198"/>
      <c r="EC324" s="198"/>
      <c r="ED324" s="198"/>
      <c r="EE324" s="198"/>
      <c r="EF324" s="198"/>
      <c r="EG324" s="198"/>
      <c r="EH324" s="198"/>
      <c r="EI324" s="198"/>
      <c r="EJ324" s="198"/>
      <c r="EK324" s="198"/>
      <c r="EL324" s="198"/>
      <c r="EM324" s="198"/>
      <c r="EN324" s="198"/>
      <c r="EO324" s="198"/>
      <c r="EP324" s="198"/>
      <c r="EQ324" s="198"/>
      <c r="ER324" s="198"/>
      <c r="ES324" s="198"/>
      <c r="ET324" s="198"/>
      <c r="EU324" s="198"/>
      <c r="EV324" s="198"/>
      <c r="EW324" s="198"/>
      <c r="EX324" s="198"/>
      <c r="EY324" s="198"/>
      <c r="EZ324" s="198"/>
      <c r="FA324" s="198"/>
      <c r="FB324" s="198"/>
      <c r="FC324" s="198"/>
      <c r="FD324" s="198"/>
      <c r="FE324" s="198"/>
      <c r="FF324" s="198"/>
      <c r="FG324" s="198"/>
      <c r="FH324" s="198"/>
      <c r="FI324" s="198"/>
      <c r="FJ324" s="198"/>
      <c r="FK324" s="198"/>
      <c r="FL324" s="198"/>
      <c r="FM324" s="198"/>
      <c r="FN324" s="198"/>
      <c r="FO324" s="198"/>
      <c r="FP324" s="198"/>
      <c r="FQ324" s="198"/>
      <c r="FR324" s="198"/>
      <c r="FS324" s="198"/>
      <c r="FT324" s="198"/>
      <c r="FU324" s="198"/>
      <c r="FV324" s="198"/>
      <c r="FW324" s="198"/>
      <c r="FX324" s="198"/>
      <c r="FY324" s="198"/>
      <c r="FZ324" s="198"/>
      <c r="GA324" s="198"/>
      <c r="GB324" s="198"/>
      <c r="GC324" s="198"/>
      <c r="GD324" s="198"/>
      <c r="GE324" s="198"/>
      <c r="GF324" s="198"/>
      <c r="GG324" s="198"/>
      <c r="GH324" s="198"/>
      <c r="GI324" s="198"/>
      <c r="GJ324" s="198"/>
      <c r="GK324" s="198"/>
      <c r="GL324" s="198"/>
      <c r="GM324" s="198"/>
      <c r="GN324" s="198"/>
      <c r="GO324" s="198"/>
      <c r="GP324" s="198"/>
      <c r="GQ324" s="198"/>
      <c r="GR324" s="198"/>
      <c r="GS324" s="198"/>
      <c r="GT324" s="198"/>
      <c r="GU324" s="198"/>
      <c r="GV324" s="198"/>
      <c r="GW324" s="198"/>
      <c r="GX324" s="198"/>
      <c r="GY324" s="198"/>
      <c r="GZ324" s="198"/>
      <c r="HA324" s="198"/>
      <c r="HB324" s="198"/>
      <c r="HC324" s="198"/>
      <c r="HD324" s="198"/>
      <c r="HE324" s="198"/>
      <c r="HF324" s="198"/>
      <c r="HG324" s="198"/>
      <c r="HH324" s="198"/>
      <c r="HI324" s="198"/>
      <c r="HJ324" s="198"/>
      <c r="HK324" s="198"/>
      <c r="HL324" s="198"/>
      <c r="HM324" s="198"/>
      <c r="HN324" s="198"/>
      <c r="HO324" s="198"/>
      <c r="HP324" s="198"/>
      <c r="HQ324" s="198"/>
      <c r="HR324" s="198"/>
      <c r="HS324" s="198"/>
      <c r="HT324" s="198"/>
      <c r="HU324" s="198"/>
      <c r="HV324" s="198"/>
      <c r="HW324" s="198"/>
      <c r="HX324" s="198"/>
      <c r="HY324" s="198"/>
      <c r="HZ324" s="198"/>
      <c r="IA324" s="198"/>
      <c r="IB324" s="198"/>
      <c r="IC324" s="198"/>
      <c r="ID324" s="198"/>
      <c r="IE324" s="198"/>
      <c r="IF324" s="198"/>
      <c r="IG324" s="198"/>
      <c r="IH324" s="198"/>
      <c r="II324" s="198"/>
      <c r="IJ324" s="198"/>
      <c r="IK324" s="198"/>
      <c r="IL324" s="198"/>
      <c r="IM324" s="198"/>
      <c r="IN324" s="198"/>
      <c r="IO324" s="198"/>
      <c r="IP324" s="198"/>
      <c r="IQ324" s="198"/>
      <c r="IR324" s="198"/>
      <c r="IS324" s="198"/>
      <c r="IT324" s="198"/>
      <c r="IU324" s="198"/>
      <c r="IV324" s="198"/>
      <c r="IW324" s="198"/>
      <c r="IX324" s="198"/>
      <c r="IY324" s="198"/>
      <c r="IZ324" s="198"/>
      <c r="JA324" s="198"/>
      <c r="JB324" s="198"/>
      <c r="JC324" s="198"/>
      <c r="JD324" s="198"/>
      <c r="JE324" s="198"/>
      <c r="JF324" s="198"/>
      <c r="JG324" s="198"/>
      <c r="JH324" s="198"/>
      <c r="JI324" s="198"/>
      <c r="JJ324" s="198"/>
      <c r="JK324" s="198"/>
      <c r="JL324" s="198"/>
      <c r="JM324" s="198"/>
      <c r="JN324" s="198"/>
      <c r="JO324" s="198"/>
      <c r="JP324" s="198"/>
      <c r="JQ324" s="198"/>
      <c r="JR324" s="198"/>
      <c r="JS324" s="198"/>
      <c r="JT324" s="198"/>
      <c r="JU324" s="198"/>
      <c r="JV324" s="198"/>
      <c r="JW324" s="198"/>
      <c r="JX324" s="198"/>
      <c r="JY324" s="198"/>
      <c r="JZ324" s="198"/>
      <c r="KA324" s="198"/>
      <c r="KB324" s="198"/>
      <c r="KC324" s="198"/>
      <c r="KD324" s="198"/>
      <c r="KE324" s="198"/>
      <c r="KF324" s="198"/>
      <c r="KG324" s="198"/>
      <c r="KH324" s="198"/>
      <c r="KI324" s="198"/>
      <c r="KJ324" s="198"/>
      <c r="KK324" s="198"/>
      <c r="KL324" s="198"/>
      <c r="KM324" s="198"/>
      <c r="KN324" s="198"/>
      <c r="KO324" s="198"/>
      <c r="KP324" s="198"/>
      <c r="KQ324" s="198"/>
      <c r="KR324" s="198"/>
      <c r="KS324" s="198"/>
      <c r="KT324" s="198"/>
      <c r="KU324" s="198"/>
      <c r="KV324" s="198"/>
      <c r="KW324" s="198"/>
      <c r="KX324" s="198"/>
      <c r="KY324" s="198"/>
      <c r="KZ324" s="198"/>
    </row>
    <row r="325" spans="2:312" x14ac:dyDescent="0.3">
      <c r="B325" s="198"/>
      <c r="C325" s="198"/>
      <c r="D325" s="198"/>
      <c r="E325" s="198"/>
      <c r="F325" s="198"/>
      <c r="G325" s="198"/>
      <c r="H325" s="198"/>
      <c r="I325" s="198"/>
      <c r="J325" s="198"/>
      <c r="K325" s="198"/>
      <c r="L325" s="198"/>
      <c r="M325" s="198"/>
      <c r="N325" s="198"/>
      <c r="O325" s="198"/>
      <c r="P325" s="198"/>
      <c r="Q325" s="202"/>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c r="CP325" s="198"/>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DZ325" s="198"/>
      <c r="EA325" s="198"/>
      <c r="EB325" s="198"/>
      <c r="EC325" s="198"/>
      <c r="ED325" s="198"/>
      <c r="EE325" s="198"/>
      <c r="EF325" s="198"/>
      <c r="EG325" s="198"/>
      <c r="EH325" s="198"/>
      <c r="EI325" s="198"/>
      <c r="EJ325" s="198"/>
      <c r="EK325" s="198"/>
      <c r="EL325" s="198"/>
      <c r="EM325" s="198"/>
      <c r="EN325" s="198"/>
      <c r="EO325" s="198"/>
      <c r="EP325" s="198"/>
      <c r="EQ325" s="198"/>
      <c r="ER325" s="198"/>
      <c r="ES325" s="198"/>
      <c r="ET325" s="198"/>
      <c r="EU325" s="198"/>
      <c r="EV325" s="198"/>
      <c r="EW325" s="198"/>
      <c r="EX325" s="198"/>
      <c r="EY325" s="198"/>
      <c r="EZ325" s="198"/>
      <c r="FA325" s="198"/>
      <c r="FB325" s="198"/>
      <c r="FC325" s="198"/>
      <c r="FD325" s="198"/>
      <c r="FE325" s="198"/>
      <c r="FF325" s="198"/>
      <c r="FG325" s="198"/>
      <c r="FH325" s="198"/>
      <c r="FI325" s="198"/>
      <c r="FJ325" s="198"/>
      <c r="FK325" s="198"/>
      <c r="FL325" s="198"/>
      <c r="FM325" s="198"/>
      <c r="FN325" s="198"/>
      <c r="FO325" s="198"/>
      <c r="FP325" s="198"/>
      <c r="FQ325" s="198"/>
      <c r="FR325" s="198"/>
      <c r="FS325" s="198"/>
      <c r="FT325" s="198"/>
      <c r="FU325" s="198"/>
      <c r="FV325" s="198"/>
      <c r="FW325" s="198"/>
      <c r="FX325" s="198"/>
      <c r="FY325" s="198"/>
      <c r="FZ325" s="198"/>
      <c r="GA325" s="198"/>
      <c r="GB325" s="198"/>
      <c r="GC325" s="198"/>
      <c r="GD325" s="198"/>
      <c r="GE325" s="198"/>
      <c r="GF325" s="198"/>
      <c r="GG325" s="198"/>
      <c r="GH325" s="198"/>
      <c r="GI325" s="198"/>
      <c r="GJ325" s="198"/>
      <c r="GK325" s="198"/>
      <c r="GL325" s="198"/>
      <c r="GM325" s="198"/>
      <c r="GN325" s="198"/>
      <c r="GO325" s="198"/>
      <c r="GP325" s="198"/>
      <c r="GQ325" s="198"/>
      <c r="GR325" s="198"/>
      <c r="GS325" s="198"/>
      <c r="GT325" s="198"/>
      <c r="GU325" s="198"/>
      <c r="GV325" s="198"/>
      <c r="GW325" s="198"/>
      <c r="GX325" s="198"/>
      <c r="GY325" s="198"/>
      <c r="GZ325" s="198"/>
      <c r="HA325" s="198"/>
      <c r="HB325" s="198"/>
      <c r="HC325" s="198"/>
      <c r="HD325" s="198"/>
      <c r="HE325" s="198"/>
      <c r="HF325" s="198"/>
      <c r="HG325" s="198"/>
      <c r="HH325" s="198"/>
      <c r="HI325" s="198"/>
      <c r="HJ325" s="198"/>
      <c r="HK325" s="198"/>
      <c r="HL325" s="198"/>
      <c r="HM325" s="198"/>
      <c r="HN325" s="198"/>
      <c r="HO325" s="198"/>
      <c r="HP325" s="198"/>
      <c r="HQ325" s="198"/>
      <c r="HR325" s="198"/>
      <c r="HS325" s="198"/>
      <c r="HT325" s="198"/>
      <c r="HU325" s="198"/>
      <c r="HV325" s="198"/>
      <c r="HW325" s="198"/>
      <c r="HX325" s="198"/>
      <c r="HY325" s="198"/>
      <c r="HZ325" s="198"/>
      <c r="IA325" s="198"/>
      <c r="IB325" s="198"/>
      <c r="IC325" s="198"/>
      <c r="ID325" s="198"/>
      <c r="IE325" s="198"/>
      <c r="IF325" s="198"/>
      <c r="IG325" s="198"/>
      <c r="IH325" s="198"/>
      <c r="II325" s="198"/>
      <c r="IJ325" s="198"/>
      <c r="IK325" s="198"/>
      <c r="IL325" s="198"/>
      <c r="IM325" s="198"/>
      <c r="IN325" s="198"/>
      <c r="IO325" s="198"/>
      <c r="IP325" s="198"/>
      <c r="IQ325" s="198"/>
      <c r="IR325" s="198"/>
      <c r="IS325" s="198"/>
      <c r="IT325" s="198"/>
      <c r="IU325" s="198"/>
      <c r="IV325" s="198"/>
      <c r="IW325" s="198"/>
      <c r="IX325" s="198"/>
      <c r="IY325" s="198"/>
      <c r="IZ325" s="198"/>
      <c r="JA325" s="198"/>
      <c r="JB325" s="198"/>
      <c r="JC325" s="198"/>
      <c r="JD325" s="198"/>
      <c r="JE325" s="198"/>
      <c r="JF325" s="198"/>
      <c r="JG325" s="198"/>
      <c r="JH325" s="198"/>
      <c r="JI325" s="198"/>
      <c r="JJ325" s="198"/>
      <c r="JK325" s="198"/>
      <c r="JL325" s="198"/>
      <c r="JM325" s="198"/>
      <c r="JN325" s="198"/>
      <c r="JO325" s="198"/>
      <c r="JP325" s="198"/>
      <c r="JQ325" s="198"/>
      <c r="JR325" s="198"/>
      <c r="JS325" s="198"/>
      <c r="JT325" s="198"/>
      <c r="JU325" s="198"/>
      <c r="JV325" s="198"/>
      <c r="JW325" s="198"/>
      <c r="JX325" s="198"/>
      <c r="JY325" s="198"/>
      <c r="JZ325" s="198"/>
      <c r="KA325" s="198"/>
      <c r="KB325" s="198"/>
      <c r="KC325" s="198"/>
      <c r="KD325" s="198"/>
      <c r="KE325" s="198"/>
      <c r="KF325" s="198"/>
      <c r="KG325" s="198"/>
      <c r="KH325" s="198"/>
      <c r="KI325" s="198"/>
      <c r="KJ325" s="198"/>
      <c r="KK325" s="198"/>
      <c r="KL325" s="198"/>
      <c r="KM325" s="198"/>
      <c r="KN325" s="198"/>
      <c r="KO325" s="198"/>
      <c r="KP325" s="198"/>
      <c r="KQ325" s="198"/>
      <c r="KR325" s="198"/>
      <c r="KS325" s="198"/>
      <c r="KT325" s="198"/>
      <c r="KU325" s="198"/>
      <c r="KV325" s="198"/>
      <c r="KW325" s="198"/>
      <c r="KX325" s="198"/>
      <c r="KY325" s="198"/>
      <c r="KZ325" s="198"/>
    </row>
    <row r="326" spans="2:312" x14ac:dyDescent="0.3">
      <c r="B326" s="198"/>
      <c r="C326" s="198"/>
      <c r="D326" s="198"/>
      <c r="E326" s="198"/>
      <c r="F326" s="198"/>
      <c r="G326" s="198"/>
      <c r="H326" s="198"/>
      <c r="I326" s="198"/>
      <c r="J326" s="198"/>
      <c r="K326" s="198"/>
      <c r="L326" s="198"/>
      <c r="M326" s="198"/>
      <c r="N326" s="198"/>
      <c r="O326" s="198"/>
      <c r="P326" s="198"/>
      <c r="Q326" s="202"/>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c r="CP326" s="198"/>
      <c r="CQ326" s="198"/>
      <c r="CR326" s="198"/>
      <c r="CS326" s="198"/>
      <c r="CT326" s="198"/>
      <c r="CU326" s="198"/>
      <c r="CV326" s="198"/>
      <c r="CW326" s="198"/>
      <c r="CX326" s="198"/>
      <c r="CY326" s="198"/>
      <c r="CZ326" s="198"/>
      <c r="DA326" s="198"/>
      <c r="DB326" s="198"/>
      <c r="DC326" s="198"/>
      <c r="DD326" s="198"/>
      <c r="DE326" s="198"/>
      <c r="DF326" s="198"/>
      <c r="DG326" s="198"/>
      <c r="DH326" s="198"/>
      <c r="DI326" s="198"/>
      <c r="DJ326" s="198"/>
      <c r="DK326" s="198"/>
      <c r="DL326" s="198"/>
      <c r="DM326" s="198"/>
      <c r="DN326" s="198"/>
      <c r="DO326" s="198"/>
      <c r="DP326" s="198"/>
      <c r="DQ326" s="198"/>
      <c r="DR326" s="198"/>
      <c r="DS326" s="198"/>
      <c r="DT326" s="198"/>
      <c r="DU326" s="198"/>
      <c r="DV326" s="198"/>
      <c r="DW326" s="198"/>
      <c r="DX326" s="198"/>
      <c r="DY326" s="198"/>
      <c r="DZ326" s="198"/>
      <c r="EA326" s="198"/>
      <c r="EB326" s="198"/>
      <c r="EC326" s="198"/>
      <c r="ED326" s="198"/>
      <c r="EE326" s="198"/>
      <c r="EF326" s="198"/>
      <c r="EG326" s="198"/>
      <c r="EH326" s="198"/>
      <c r="EI326" s="198"/>
      <c r="EJ326" s="198"/>
      <c r="EK326" s="198"/>
      <c r="EL326" s="198"/>
      <c r="EM326" s="198"/>
      <c r="EN326" s="198"/>
      <c r="EO326" s="198"/>
      <c r="EP326" s="198"/>
      <c r="EQ326" s="198"/>
      <c r="ER326" s="198"/>
      <c r="ES326" s="198"/>
      <c r="ET326" s="198"/>
      <c r="EU326" s="198"/>
      <c r="EV326" s="198"/>
      <c r="EW326" s="198"/>
      <c r="EX326" s="198"/>
      <c r="EY326" s="198"/>
      <c r="EZ326" s="198"/>
      <c r="FA326" s="198"/>
      <c r="FB326" s="198"/>
      <c r="FC326" s="198"/>
      <c r="FD326" s="198"/>
      <c r="FE326" s="198"/>
      <c r="FF326" s="198"/>
      <c r="FG326" s="198"/>
      <c r="FH326" s="198"/>
      <c r="FI326" s="198"/>
      <c r="FJ326" s="198"/>
      <c r="FK326" s="198"/>
      <c r="FL326" s="198"/>
      <c r="FM326" s="198"/>
      <c r="FN326" s="198"/>
      <c r="FO326" s="198"/>
      <c r="FP326" s="198"/>
      <c r="FQ326" s="198"/>
      <c r="FR326" s="198"/>
      <c r="FS326" s="198"/>
      <c r="FT326" s="198"/>
      <c r="FU326" s="198"/>
      <c r="FV326" s="198"/>
      <c r="FW326" s="198"/>
      <c r="FX326" s="198"/>
      <c r="FY326" s="198"/>
      <c r="FZ326" s="198"/>
      <c r="GA326" s="198"/>
      <c r="GB326" s="198"/>
      <c r="GC326" s="198"/>
      <c r="GD326" s="198"/>
      <c r="GE326" s="198"/>
      <c r="GF326" s="198"/>
      <c r="GG326" s="198"/>
      <c r="GH326" s="198"/>
      <c r="GI326" s="198"/>
      <c r="GJ326" s="198"/>
      <c r="GK326" s="198"/>
      <c r="GL326" s="198"/>
      <c r="GM326" s="198"/>
      <c r="GN326" s="198"/>
      <c r="GO326" s="198"/>
      <c r="GP326" s="198"/>
      <c r="GQ326" s="198"/>
      <c r="GR326" s="198"/>
      <c r="GS326" s="198"/>
      <c r="GT326" s="198"/>
      <c r="GU326" s="198"/>
      <c r="GV326" s="198"/>
      <c r="GW326" s="198"/>
      <c r="GX326" s="198"/>
      <c r="GY326" s="198"/>
      <c r="GZ326" s="198"/>
      <c r="HA326" s="198"/>
      <c r="HB326" s="198"/>
      <c r="HC326" s="198"/>
      <c r="HD326" s="198"/>
      <c r="HE326" s="198"/>
      <c r="HF326" s="198"/>
      <c r="HG326" s="198"/>
      <c r="HH326" s="198"/>
      <c r="HI326" s="198"/>
      <c r="HJ326" s="198"/>
      <c r="HK326" s="198"/>
      <c r="HL326" s="198"/>
      <c r="HM326" s="198"/>
      <c r="HN326" s="198"/>
      <c r="HO326" s="198"/>
      <c r="HP326" s="198"/>
      <c r="HQ326" s="198"/>
      <c r="HR326" s="198"/>
      <c r="HS326" s="198"/>
      <c r="HT326" s="198"/>
      <c r="HU326" s="198"/>
      <c r="HV326" s="198"/>
      <c r="HW326" s="198"/>
      <c r="HX326" s="198"/>
      <c r="HY326" s="198"/>
      <c r="HZ326" s="198"/>
      <c r="IA326" s="198"/>
      <c r="IB326" s="198"/>
      <c r="IC326" s="198"/>
      <c r="ID326" s="198"/>
      <c r="IE326" s="198"/>
      <c r="IF326" s="198"/>
      <c r="IG326" s="198"/>
      <c r="IH326" s="198"/>
      <c r="II326" s="198"/>
      <c r="IJ326" s="198"/>
      <c r="IK326" s="198"/>
      <c r="IL326" s="198"/>
      <c r="IM326" s="198"/>
      <c r="IN326" s="198"/>
      <c r="IO326" s="198"/>
      <c r="IP326" s="198"/>
      <c r="IQ326" s="198"/>
      <c r="IR326" s="198"/>
      <c r="IS326" s="198"/>
      <c r="IT326" s="198"/>
      <c r="IU326" s="198"/>
      <c r="IV326" s="198"/>
      <c r="IW326" s="198"/>
      <c r="IX326" s="198"/>
      <c r="IY326" s="198"/>
      <c r="IZ326" s="198"/>
      <c r="JA326" s="198"/>
      <c r="JB326" s="198"/>
      <c r="JC326" s="198"/>
      <c r="JD326" s="198"/>
      <c r="JE326" s="198"/>
      <c r="JF326" s="198"/>
      <c r="JG326" s="198"/>
      <c r="JH326" s="198"/>
      <c r="JI326" s="198"/>
      <c r="JJ326" s="198"/>
      <c r="JK326" s="198"/>
      <c r="JL326" s="198"/>
      <c r="JM326" s="198"/>
      <c r="JN326" s="198"/>
      <c r="JO326" s="198"/>
      <c r="JP326" s="198"/>
      <c r="JQ326" s="198"/>
      <c r="JR326" s="198"/>
      <c r="JS326" s="198"/>
      <c r="JT326" s="198"/>
      <c r="JU326" s="198"/>
      <c r="JV326" s="198"/>
      <c r="JW326" s="198"/>
      <c r="JX326" s="198"/>
      <c r="JY326" s="198"/>
      <c r="JZ326" s="198"/>
      <c r="KA326" s="198"/>
      <c r="KB326" s="198"/>
      <c r="KC326" s="198"/>
      <c r="KD326" s="198"/>
      <c r="KE326" s="198"/>
      <c r="KF326" s="198"/>
      <c r="KG326" s="198"/>
      <c r="KH326" s="198"/>
      <c r="KI326" s="198"/>
      <c r="KJ326" s="198"/>
      <c r="KK326" s="198"/>
      <c r="KL326" s="198"/>
      <c r="KM326" s="198"/>
      <c r="KN326" s="198"/>
      <c r="KO326" s="198"/>
      <c r="KP326" s="198"/>
      <c r="KQ326" s="198"/>
      <c r="KR326" s="198"/>
      <c r="KS326" s="198"/>
      <c r="KT326" s="198"/>
      <c r="KU326" s="198"/>
      <c r="KV326" s="198"/>
      <c r="KW326" s="198"/>
      <c r="KX326" s="198"/>
      <c r="KY326" s="198"/>
      <c r="KZ326" s="198"/>
    </row>
    <row r="327" spans="2:312" x14ac:dyDescent="0.3">
      <c r="B327" s="198"/>
      <c r="C327" s="198"/>
      <c r="D327" s="198"/>
      <c r="E327" s="198"/>
      <c r="F327" s="198"/>
      <c r="G327" s="198"/>
      <c r="H327" s="198"/>
      <c r="I327" s="198"/>
      <c r="J327" s="198"/>
      <c r="K327" s="198"/>
      <c r="L327" s="198"/>
      <c r="M327" s="198"/>
      <c r="N327" s="198"/>
      <c r="O327" s="198"/>
      <c r="P327" s="198"/>
      <c r="Q327" s="202"/>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c r="CP327" s="198"/>
      <c r="CQ327" s="198"/>
      <c r="CR327" s="198"/>
      <c r="CS327" s="198"/>
      <c r="CT327" s="198"/>
      <c r="CU327" s="198"/>
      <c r="CV327" s="198"/>
      <c r="CW327" s="198"/>
      <c r="CX327" s="198"/>
      <c r="CY327" s="198"/>
      <c r="CZ327" s="198"/>
      <c r="DA327" s="198"/>
      <c r="DB327" s="198"/>
      <c r="DC327" s="198"/>
      <c r="DD327" s="198"/>
      <c r="DE327" s="198"/>
      <c r="DF327" s="198"/>
      <c r="DG327" s="198"/>
      <c r="DH327" s="198"/>
      <c r="DI327" s="198"/>
      <c r="DJ327" s="198"/>
      <c r="DK327" s="198"/>
      <c r="DL327" s="198"/>
      <c r="DM327" s="198"/>
      <c r="DN327" s="198"/>
      <c r="DO327" s="198"/>
      <c r="DP327" s="198"/>
      <c r="DQ327" s="198"/>
      <c r="DR327" s="198"/>
      <c r="DS327" s="198"/>
      <c r="DT327" s="198"/>
      <c r="DU327" s="198"/>
      <c r="DV327" s="198"/>
      <c r="DW327" s="198"/>
      <c r="DX327" s="198"/>
      <c r="DY327" s="198"/>
      <c r="DZ327" s="198"/>
      <c r="EA327" s="198"/>
      <c r="EB327" s="198"/>
      <c r="EC327" s="198"/>
      <c r="ED327" s="198"/>
      <c r="EE327" s="198"/>
      <c r="EF327" s="198"/>
      <c r="EG327" s="198"/>
      <c r="EH327" s="198"/>
      <c r="EI327" s="198"/>
      <c r="EJ327" s="198"/>
      <c r="EK327" s="198"/>
      <c r="EL327" s="198"/>
      <c r="EM327" s="198"/>
      <c r="EN327" s="198"/>
      <c r="EO327" s="198"/>
      <c r="EP327" s="198"/>
      <c r="EQ327" s="198"/>
      <c r="ER327" s="198"/>
      <c r="ES327" s="198"/>
      <c r="ET327" s="198"/>
      <c r="EU327" s="198"/>
      <c r="EV327" s="198"/>
      <c r="EW327" s="198"/>
      <c r="EX327" s="198"/>
      <c r="EY327" s="198"/>
      <c r="EZ327" s="198"/>
      <c r="FA327" s="198"/>
      <c r="FB327" s="198"/>
      <c r="FC327" s="198"/>
      <c r="FD327" s="198"/>
      <c r="FE327" s="198"/>
      <c r="FF327" s="198"/>
      <c r="FG327" s="198"/>
      <c r="FH327" s="198"/>
      <c r="FI327" s="198"/>
      <c r="FJ327" s="198"/>
      <c r="FK327" s="198"/>
      <c r="FL327" s="198"/>
      <c r="FM327" s="198"/>
      <c r="FN327" s="198"/>
      <c r="FO327" s="198"/>
      <c r="FP327" s="198"/>
      <c r="FQ327" s="198"/>
      <c r="FR327" s="198"/>
      <c r="FS327" s="198"/>
      <c r="FT327" s="198"/>
      <c r="FU327" s="198"/>
      <c r="FV327" s="198"/>
      <c r="FW327" s="198"/>
      <c r="FX327" s="198"/>
      <c r="FY327" s="198"/>
      <c r="FZ327" s="198"/>
      <c r="GA327" s="198"/>
      <c r="GB327" s="198"/>
      <c r="GC327" s="198"/>
      <c r="GD327" s="198"/>
      <c r="GE327" s="198"/>
      <c r="GF327" s="198"/>
      <c r="GG327" s="198"/>
      <c r="GH327" s="198"/>
      <c r="GI327" s="198"/>
      <c r="GJ327" s="198"/>
      <c r="GK327" s="198"/>
      <c r="GL327" s="198"/>
      <c r="GM327" s="198"/>
      <c r="GN327" s="198"/>
      <c r="GO327" s="198"/>
      <c r="GP327" s="198"/>
      <c r="GQ327" s="198"/>
      <c r="GR327" s="198"/>
      <c r="GS327" s="198"/>
      <c r="GT327" s="198"/>
      <c r="GU327" s="198"/>
      <c r="GV327" s="198"/>
      <c r="GW327" s="198"/>
      <c r="GX327" s="198"/>
      <c r="GY327" s="198"/>
      <c r="GZ327" s="198"/>
      <c r="HA327" s="198"/>
      <c r="HB327" s="198"/>
      <c r="HC327" s="198"/>
      <c r="HD327" s="198"/>
      <c r="HE327" s="198"/>
      <c r="HF327" s="198"/>
      <c r="HG327" s="198"/>
      <c r="HH327" s="198"/>
      <c r="HI327" s="198"/>
      <c r="HJ327" s="198"/>
      <c r="HK327" s="198"/>
      <c r="HL327" s="198"/>
      <c r="HM327" s="198"/>
      <c r="HN327" s="198"/>
      <c r="HO327" s="198"/>
      <c r="HP327" s="198"/>
      <c r="HQ327" s="198"/>
      <c r="HR327" s="198"/>
      <c r="HS327" s="198"/>
      <c r="HT327" s="198"/>
      <c r="HU327" s="198"/>
      <c r="HV327" s="198"/>
      <c r="HW327" s="198"/>
      <c r="HX327" s="198"/>
      <c r="HY327" s="198"/>
      <c r="HZ327" s="198"/>
      <c r="IA327" s="198"/>
      <c r="IB327" s="198"/>
      <c r="IC327" s="198"/>
      <c r="ID327" s="198"/>
      <c r="IE327" s="198"/>
      <c r="IF327" s="198"/>
      <c r="IG327" s="198"/>
      <c r="IH327" s="198"/>
      <c r="II327" s="198"/>
      <c r="IJ327" s="198"/>
      <c r="IK327" s="198"/>
      <c r="IL327" s="198"/>
      <c r="IM327" s="198"/>
      <c r="IN327" s="198"/>
      <c r="IO327" s="198"/>
      <c r="IP327" s="198"/>
      <c r="IQ327" s="198"/>
      <c r="IR327" s="198"/>
      <c r="IS327" s="198"/>
      <c r="IT327" s="198"/>
      <c r="IU327" s="198"/>
      <c r="IV327" s="198"/>
      <c r="IW327" s="198"/>
      <c r="IX327" s="198"/>
      <c r="IY327" s="198"/>
      <c r="IZ327" s="198"/>
      <c r="JA327" s="198"/>
      <c r="JB327" s="198"/>
      <c r="JC327" s="198"/>
      <c r="JD327" s="198"/>
      <c r="JE327" s="198"/>
      <c r="JF327" s="198"/>
      <c r="JG327" s="198"/>
      <c r="JH327" s="198"/>
      <c r="JI327" s="198"/>
      <c r="JJ327" s="198"/>
      <c r="JK327" s="198"/>
      <c r="JL327" s="198"/>
      <c r="JM327" s="198"/>
      <c r="JN327" s="198"/>
      <c r="JO327" s="198"/>
      <c r="JP327" s="198"/>
      <c r="JQ327" s="198"/>
      <c r="JR327" s="198"/>
      <c r="JS327" s="198"/>
      <c r="JT327" s="198"/>
      <c r="JU327" s="198"/>
      <c r="JV327" s="198"/>
      <c r="JW327" s="198"/>
      <c r="JX327" s="198"/>
      <c r="JY327" s="198"/>
      <c r="JZ327" s="198"/>
      <c r="KA327" s="198"/>
      <c r="KB327" s="198"/>
      <c r="KC327" s="198"/>
      <c r="KD327" s="198"/>
      <c r="KE327" s="198"/>
      <c r="KF327" s="198"/>
      <c r="KG327" s="198"/>
      <c r="KH327" s="198"/>
      <c r="KI327" s="198"/>
      <c r="KJ327" s="198"/>
      <c r="KK327" s="198"/>
      <c r="KL327" s="198"/>
      <c r="KM327" s="198"/>
      <c r="KN327" s="198"/>
      <c r="KO327" s="198"/>
      <c r="KP327" s="198"/>
      <c r="KQ327" s="198"/>
      <c r="KR327" s="198"/>
      <c r="KS327" s="198"/>
      <c r="KT327" s="198"/>
      <c r="KU327" s="198"/>
      <c r="KV327" s="198"/>
      <c r="KW327" s="198"/>
      <c r="KX327" s="198"/>
      <c r="KY327" s="198"/>
      <c r="KZ327" s="198"/>
    </row>
    <row r="328" spans="2:312" x14ac:dyDescent="0.3">
      <c r="B328" s="198"/>
      <c r="C328" s="198"/>
      <c r="D328" s="198"/>
      <c r="E328" s="198"/>
      <c r="F328" s="198"/>
      <c r="G328" s="198"/>
      <c r="H328" s="198"/>
      <c r="I328" s="198"/>
      <c r="J328" s="198"/>
      <c r="K328" s="198"/>
      <c r="L328" s="198"/>
      <c r="M328" s="198"/>
      <c r="N328" s="198"/>
      <c r="O328" s="198"/>
      <c r="P328" s="198"/>
      <c r="Q328" s="202"/>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c r="CP328" s="198"/>
      <c r="CQ328" s="198"/>
      <c r="CR328" s="198"/>
      <c r="CS328" s="198"/>
      <c r="CT328" s="198"/>
      <c r="CU328" s="198"/>
      <c r="CV328" s="198"/>
      <c r="CW328" s="198"/>
      <c r="CX328" s="198"/>
      <c r="CY328" s="198"/>
      <c r="CZ328" s="198"/>
      <c r="DA328" s="198"/>
      <c r="DB328" s="198"/>
      <c r="DC328" s="198"/>
      <c r="DD328" s="198"/>
      <c r="DE328" s="198"/>
      <c r="DF328" s="198"/>
      <c r="DG328" s="198"/>
      <c r="DH328" s="198"/>
      <c r="DI328" s="198"/>
      <c r="DJ328" s="198"/>
      <c r="DK328" s="198"/>
      <c r="DL328" s="198"/>
      <c r="DM328" s="198"/>
      <c r="DN328" s="198"/>
      <c r="DO328" s="198"/>
      <c r="DP328" s="198"/>
      <c r="DQ328" s="198"/>
      <c r="DR328" s="198"/>
      <c r="DS328" s="198"/>
      <c r="DT328" s="198"/>
      <c r="DU328" s="198"/>
      <c r="DV328" s="198"/>
      <c r="DW328" s="198"/>
      <c r="DX328" s="198"/>
      <c r="DY328" s="198"/>
      <c r="DZ328" s="198"/>
      <c r="EA328" s="198"/>
      <c r="EB328" s="198"/>
      <c r="EC328" s="198"/>
      <c r="ED328" s="198"/>
      <c r="EE328" s="198"/>
      <c r="EF328" s="198"/>
      <c r="EG328" s="198"/>
      <c r="EH328" s="198"/>
      <c r="EI328" s="198"/>
      <c r="EJ328" s="198"/>
      <c r="EK328" s="198"/>
      <c r="EL328" s="198"/>
      <c r="EM328" s="198"/>
      <c r="EN328" s="198"/>
      <c r="EO328" s="198"/>
      <c r="EP328" s="198"/>
      <c r="EQ328" s="198"/>
      <c r="ER328" s="198"/>
      <c r="ES328" s="198"/>
      <c r="ET328" s="198"/>
      <c r="EU328" s="198"/>
      <c r="EV328" s="198"/>
      <c r="EW328" s="198"/>
      <c r="EX328" s="198"/>
      <c r="EY328" s="198"/>
      <c r="EZ328" s="198"/>
      <c r="FA328" s="198"/>
      <c r="FB328" s="198"/>
      <c r="FC328" s="198"/>
      <c r="FD328" s="198"/>
      <c r="FE328" s="198"/>
      <c r="FF328" s="198"/>
      <c r="FG328" s="198"/>
      <c r="FH328" s="198"/>
      <c r="FI328" s="198"/>
      <c r="FJ328" s="198"/>
      <c r="FK328" s="198"/>
      <c r="FL328" s="198"/>
      <c r="FM328" s="198"/>
      <c r="FN328" s="198"/>
      <c r="FO328" s="198"/>
      <c r="FP328" s="198"/>
      <c r="FQ328" s="198"/>
      <c r="FR328" s="198"/>
      <c r="FS328" s="198"/>
      <c r="FT328" s="198"/>
      <c r="FU328" s="198"/>
      <c r="FV328" s="198"/>
      <c r="FW328" s="198"/>
      <c r="FX328" s="198"/>
      <c r="FY328" s="198"/>
      <c r="FZ328" s="198"/>
      <c r="GA328" s="198"/>
      <c r="GB328" s="198"/>
      <c r="GC328" s="198"/>
      <c r="GD328" s="198"/>
      <c r="GE328" s="198"/>
      <c r="GF328" s="198"/>
      <c r="GG328" s="198"/>
      <c r="GH328" s="198"/>
      <c r="GI328" s="198"/>
      <c r="GJ328" s="198"/>
      <c r="GK328" s="198"/>
      <c r="GL328" s="198"/>
      <c r="GM328" s="198"/>
      <c r="GN328" s="198"/>
      <c r="GO328" s="198"/>
      <c r="GP328" s="198"/>
      <c r="GQ328" s="198"/>
      <c r="GR328" s="198"/>
      <c r="GS328" s="198"/>
      <c r="GT328" s="198"/>
      <c r="GU328" s="198"/>
      <c r="GV328" s="198"/>
      <c r="GW328" s="198"/>
      <c r="GX328" s="198"/>
      <c r="GY328" s="198"/>
      <c r="GZ328" s="198"/>
      <c r="HA328" s="198"/>
      <c r="HB328" s="198"/>
      <c r="HC328" s="198"/>
      <c r="HD328" s="198"/>
      <c r="HE328" s="198"/>
      <c r="HF328" s="198"/>
      <c r="HG328" s="198"/>
      <c r="HH328" s="198"/>
      <c r="HI328" s="198"/>
      <c r="HJ328" s="198"/>
      <c r="HK328" s="198"/>
      <c r="HL328" s="198"/>
      <c r="HM328" s="198"/>
      <c r="HN328" s="198"/>
      <c r="HO328" s="198"/>
      <c r="HP328" s="198"/>
      <c r="HQ328" s="198"/>
      <c r="HR328" s="198"/>
      <c r="HS328" s="198"/>
      <c r="HT328" s="198"/>
      <c r="HU328" s="198"/>
      <c r="HV328" s="198"/>
      <c r="HW328" s="198"/>
      <c r="HX328" s="198"/>
      <c r="HY328" s="198"/>
      <c r="HZ328" s="198"/>
      <c r="IA328" s="198"/>
      <c r="IB328" s="198"/>
      <c r="IC328" s="198"/>
      <c r="ID328" s="198"/>
      <c r="IE328" s="198"/>
      <c r="IF328" s="198"/>
      <c r="IG328" s="198"/>
      <c r="IH328" s="198"/>
      <c r="II328" s="198"/>
      <c r="IJ328" s="198"/>
      <c r="IK328" s="198"/>
      <c r="IL328" s="198"/>
      <c r="IM328" s="198"/>
      <c r="IN328" s="198"/>
      <c r="IO328" s="198"/>
      <c r="IP328" s="198"/>
      <c r="IQ328" s="198"/>
      <c r="IR328" s="198"/>
      <c r="IS328" s="198"/>
      <c r="IT328" s="198"/>
      <c r="IU328" s="198"/>
      <c r="IV328" s="198"/>
      <c r="IW328" s="198"/>
      <c r="IX328" s="198"/>
      <c r="IY328" s="198"/>
      <c r="IZ328" s="198"/>
      <c r="JA328" s="198"/>
      <c r="JB328" s="198"/>
      <c r="JC328" s="198"/>
      <c r="JD328" s="198"/>
      <c r="JE328" s="198"/>
      <c r="JF328" s="198"/>
      <c r="JG328" s="198"/>
      <c r="JH328" s="198"/>
      <c r="JI328" s="198"/>
      <c r="JJ328" s="198"/>
      <c r="JK328" s="198"/>
      <c r="JL328" s="198"/>
      <c r="JM328" s="198"/>
      <c r="JN328" s="198"/>
      <c r="JO328" s="198"/>
      <c r="JP328" s="198"/>
      <c r="JQ328" s="198"/>
      <c r="JR328" s="198"/>
      <c r="JS328" s="198"/>
      <c r="JT328" s="198"/>
      <c r="JU328" s="198"/>
      <c r="JV328" s="198"/>
      <c r="JW328" s="198"/>
      <c r="JX328" s="198"/>
      <c r="JY328" s="198"/>
      <c r="JZ328" s="198"/>
      <c r="KA328" s="198"/>
      <c r="KB328" s="198"/>
      <c r="KC328" s="198"/>
      <c r="KD328" s="198"/>
      <c r="KE328" s="198"/>
      <c r="KF328" s="198"/>
      <c r="KG328" s="198"/>
      <c r="KH328" s="198"/>
      <c r="KI328" s="198"/>
      <c r="KJ328" s="198"/>
      <c r="KK328" s="198"/>
      <c r="KL328" s="198"/>
      <c r="KM328" s="198"/>
      <c r="KN328" s="198"/>
      <c r="KO328" s="198"/>
      <c r="KP328" s="198"/>
      <c r="KQ328" s="198"/>
      <c r="KR328" s="198"/>
      <c r="KS328" s="198"/>
      <c r="KT328" s="198"/>
      <c r="KU328" s="198"/>
      <c r="KV328" s="198"/>
      <c r="KW328" s="198"/>
      <c r="KX328" s="198"/>
      <c r="KY328" s="198"/>
      <c r="KZ328" s="198"/>
    </row>
    <row r="329" spans="2:312" x14ac:dyDescent="0.3">
      <c r="B329" s="198"/>
      <c r="C329" s="198"/>
      <c r="D329" s="198"/>
      <c r="E329" s="198"/>
      <c r="F329" s="198"/>
      <c r="G329" s="198"/>
      <c r="H329" s="198"/>
      <c r="I329" s="198"/>
      <c r="J329" s="198"/>
      <c r="K329" s="198"/>
      <c r="L329" s="198"/>
      <c r="M329" s="198"/>
      <c r="N329" s="198"/>
      <c r="O329" s="198"/>
      <c r="P329" s="198"/>
      <c r="Q329" s="202"/>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DZ329" s="198"/>
      <c r="EA329" s="198"/>
      <c r="EB329" s="198"/>
      <c r="EC329" s="198"/>
      <c r="ED329" s="198"/>
      <c r="EE329" s="198"/>
      <c r="EF329" s="198"/>
      <c r="EG329" s="198"/>
      <c r="EH329" s="198"/>
      <c r="EI329" s="198"/>
      <c r="EJ329" s="198"/>
      <c r="EK329" s="198"/>
      <c r="EL329" s="198"/>
      <c r="EM329" s="198"/>
      <c r="EN329" s="198"/>
      <c r="EO329" s="198"/>
      <c r="EP329" s="198"/>
      <c r="EQ329" s="198"/>
      <c r="ER329" s="198"/>
      <c r="ES329" s="198"/>
      <c r="ET329" s="198"/>
      <c r="EU329" s="198"/>
      <c r="EV329" s="198"/>
      <c r="EW329" s="198"/>
      <c r="EX329" s="198"/>
      <c r="EY329" s="198"/>
      <c r="EZ329" s="198"/>
      <c r="FA329" s="198"/>
      <c r="FB329" s="198"/>
      <c r="FC329" s="198"/>
      <c r="FD329" s="198"/>
      <c r="FE329" s="198"/>
      <c r="FF329" s="198"/>
      <c r="FG329" s="198"/>
      <c r="FH329" s="198"/>
      <c r="FI329" s="198"/>
      <c r="FJ329" s="198"/>
      <c r="FK329" s="198"/>
      <c r="FL329" s="198"/>
      <c r="FM329" s="198"/>
      <c r="FN329" s="198"/>
      <c r="FO329" s="198"/>
      <c r="FP329" s="198"/>
      <c r="FQ329" s="198"/>
      <c r="FR329" s="198"/>
      <c r="FS329" s="198"/>
      <c r="FT329" s="198"/>
      <c r="FU329" s="198"/>
      <c r="FV329" s="198"/>
      <c r="FW329" s="198"/>
      <c r="FX329" s="198"/>
      <c r="FY329" s="198"/>
      <c r="FZ329" s="198"/>
      <c r="GA329" s="198"/>
      <c r="GB329" s="198"/>
      <c r="GC329" s="198"/>
      <c r="GD329" s="198"/>
      <c r="GE329" s="198"/>
      <c r="GF329" s="198"/>
      <c r="GG329" s="198"/>
      <c r="GH329" s="198"/>
      <c r="GI329" s="198"/>
      <c r="GJ329" s="198"/>
      <c r="GK329" s="198"/>
      <c r="GL329" s="198"/>
      <c r="GM329" s="198"/>
      <c r="GN329" s="198"/>
      <c r="GO329" s="198"/>
      <c r="GP329" s="198"/>
      <c r="GQ329" s="198"/>
      <c r="GR329" s="198"/>
      <c r="GS329" s="198"/>
      <c r="GT329" s="198"/>
      <c r="GU329" s="198"/>
      <c r="GV329" s="198"/>
      <c r="GW329" s="198"/>
      <c r="GX329" s="198"/>
      <c r="GY329" s="198"/>
      <c r="GZ329" s="198"/>
      <c r="HA329" s="198"/>
      <c r="HB329" s="198"/>
      <c r="HC329" s="198"/>
      <c r="HD329" s="198"/>
      <c r="HE329" s="198"/>
      <c r="HF329" s="198"/>
      <c r="HG329" s="198"/>
      <c r="HH329" s="198"/>
      <c r="HI329" s="198"/>
      <c r="HJ329" s="198"/>
      <c r="HK329" s="198"/>
      <c r="HL329" s="198"/>
      <c r="HM329" s="198"/>
      <c r="HN329" s="198"/>
      <c r="HO329" s="198"/>
      <c r="HP329" s="198"/>
      <c r="HQ329" s="198"/>
      <c r="HR329" s="198"/>
      <c r="HS329" s="198"/>
      <c r="HT329" s="198"/>
      <c r="HU329" s="198"/>
      <c r="HV329" s="198"/>
      <c r="HW329" s="198"/>
      <c r="HX329" s="198"/>
      <c r="HY329" s="198"/>
      <c r="HZ329" s="198"/>
      <c r="IA329" s="198"/>
      <c r="IB329" s="198"/>
      <c r="IC329" s="198"/>
      <c r="ID329" s="198"/>
      <c r="IE329" s="198"/>
      <c r="IF329" s="198"/>
      <c r="IG329" s="198"/>
      <c r="IH329" s="198"/>
      <c r="II329" s="198"/>
      <c r="IJ329" s="198"/>
      <c r="IK329" s="198"/>
      <c r="IL329" s="198"/>
      <c r="IM329" s="198"/>
      <c r="IN329" s="198"/>
      <c r="IO329" s="198"/>
      <c r="IP329" s="198"/>
      <c r="IQ329" s="198"/>
      <c r="IR329" s="198"/>
      <c r="IS329" s="198"/>
      <c r="IT329" s="198"/>
      <c r="IU329" s="198"/>
      <c r="IV329" s="198"/>
      <c r="IW329" s="198"/>
      <c r="IX329" s="198"/>
      <c r="IY329" s="198"/>
      <c r="IZ329" s="198"/>
      <c r="JA329" s="198"/>
      <c r="JB329" s="198"/>
      <c r="JC329" s="198"/>
      <c r="JD329" s="198"/>
      <c r="JE329" s="198"/>
      <c r="JF329" s="198"/>
      <c r="JG329" s="198"/>
      <c r="JH329" s="198"/>
      <c r="JI329" s="198"/>
      <c r="JJ329" s="198"/>
      <c r="JK329" s="198"/>
      <c r="JL329" s="198"/>
      <c r="JM329" s="198"/>
      <c r="JN329" s="198"/>
      <c r="JO329" s="198"/>
      <c r="JP329" s="198"/>
      <c r="JQ329" s="198"/>
      <c r="JR329" s="198"/>
      <c r="JS329" s="198"/>
      <c r="JT329" s="198"/>
      <c r="JU329" s="198"/>
      <c r="JV329" s="198"/>
      <c r="JW329" s="198"/>
      <c r="JX329" s="198"/>
      <c r="JY329" s="198"/>
      <c r="JZ329" s="198"/>
      <c r="KA329" s="198"/>
      <c r="KB329" s="198"/>
      <c r="KC329" s="198"/>
      <c r="KD329" s="198"/>
      <c r="KE329" s="198"/>
      <c r="KF329" s="198"/>
      <c r="KG329" s="198"/>
      <c r="KH329" s="198"/>
      <c r="KI329" s="198"/>
      <c r="KJ329" s="198"/>
      <c r="KK329" s="198"/>
      <c r="KL329" s="198"/>
      <c r="KM329" s="198"/>
      <c r="KN329" s="198"/>
      <c r="KO329" s="198"/>
      <c r="KP329" s="198"/>
      <c r="KQ329" s="198"/>
      <c r="KR329" s="198"/>
      <c r="KS329" s="198"/>
      <c r="KT329" s="198"/>
      <c r="KU329" s="198"/>
      <c r="KV329" s="198"/>
      <c r="KW329" s="198"/>
      <c r="KX329" s="198"/>
      <c r="KY329" s="198"/>
      <c r="KZ329" s="198"/>
    </row>
    <row r="330" spans="2:312" x14ac:dyDescent="0.3">
      <c r="B330" s="198"/>
      <c r="C330" s="198"/>
      <c r="D330" s="198"/>
      <c r="E330" s="198"/>
      <c r="F330" s="198"/>
      <c r="G330" s="198"/>
      <c r="H330" s="198"/>
      <c r="I330" s="198"/>
      <c r="J330" s="198"/>
      <c r="K330" s="198"/>
      <c r="L330" s="198"/>
      <c r="M330" s="198"/>
      <c r="N330" s="198"/>
      <c r="O330" s="198"/>
      <c r="P330" s="198"/>
      <c r="Q330" s="202"/>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c r="CP330" s="198"/>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DZ330" s="198"/>
      <c r="EA330" s="198"/>
      <c r="EB330" s="198"/>
      <c r="EC330" s="198"/>
      <c r="ED330" s="198"/>
      <c r="EE330" s="198"/>
      <c r="EF330" s="198"/>
      <c r="EG330" s="198"/>
      <c r="EH330" s="198"/>
      <c r="EI330" s="198"/>
      <c r="EJ330" s="198"/>
      <c r="EK330" s="198"/>
      <c r="EL330" s="198"/>
      <c r="EM330" s="198"/>
      <c r="EN330" s="198"/>
      <c r="EO330" s="198"/>
      <c r="EP330" s="198"/>
      <c r="EQ330" s="198"/>
      <c r="ER330" s="198"/>
      <c r="ES330" s="198"/>
      <c r="ET330" s="198"/>
      <c r="EU330" s="198"/>
      <c r="EV330" s="198"/>
      <c r="EW330" s="198"/>
      <c r="EX330" s="198"/>
      <c r="EY330" s="198"/>
      <c r="EZ330" s="198"/>
      <c r="FA330" s="198"/>
      <c r="FB330" s="198"/>
      <c r="FC330" s="198"/>
      <c r="FD330" s="198"/>
      <c r="FE330" s="198"/>
      <c r="FF330" s="198"/>
      <c r="FG330" s="198"/>
      <c r="FH330" s="198"/>
      <c r="FI330" s="198"/>
      <c r="FJ330" s="198"/>
      <c r="FK330" s="198"/>
      <c r="FL330" s="198"/>
      <c r="FM330" s="198"/>
      <c r="FN330" s="198"/>
      <c r="FO330" s="198"/>
      <c r="FP330" s="198"/>
      <c r="FQ330" s="198"/>
      <c r="FR330" s="198"/>
      <c r="FS330" s="198"/>
      <c r="FT330" s="198"/>
      <c r="FU330" s="198"/>
      <c r="FV330" s="198"/>
      <c r="FW330" s="198"/>
      <c r="FX330" s="198"/>
      <c r="FY330" s="198"/>
      <c r="FZ330" s="198"/>
      <c r="GA330" s="198"/>
      <c r="GB330" s="198"/>
      <c r="GC330" s="198"/>
      <c r="GD330" s="198"/>
      <c r="GE330" s="198"/>
      <c r="GF330" s="198"/>
      <c r="GG330" s="198"/>
      <c r="GH330" s="198"/>
      <c r="GI330" s="198"/>
      <c r="GJ330" s="198"/>
      <c r="GK330" s="198"/>
      <c r="GL330" s="198"/>
      <c r="GM330" s="198"/>
      <c r="GN330" s="198"/>
      <c r="GO330" s="198"/>
      <c r="GP330" s="198"/>
      <c r="GQ330" s="198"/>
      <c r="GR330" s="198"/>
      <c r="GS330" s="198"/>
      <c r="GT330" s="198"/>
      <c r="GU330" s="198"/>
      <c r="GV330" s="198"/>
      <c r="GW330" s="198"/>
      <c r="GX330" s="198"/>
      <c r="GY330" s="198"/>
      <c r="GZ330" s="198"/>
      <c r="HA330" s="198"/>
      <c r="HB330" s="198"/>
      <c r="HC330" s="198"/>
      <c r="HD330" s="198"/>
      <c r="HE330" s="198"/>
      <c r="HF330" s="198"/>
      <c r="HG330" s="198"/>
      <c r="HH330" s="198"/>
      <c r="HI330" s="198"/>
      <c r="HJ330" s="198"/>
      <c r="HK330" s="198"/>
      <c r="HL330" s="198"/>
      <c r="HM330" s="198"/>
      <c r="HN330" s="198"/>
      <c r="HO330" s="198"/>
      <c r="HP330" s="198"/>
      <c r="HQ330" s="198"/>
      <c r="HR330" s="198"/>
      <c r="HS330" s="198"/>
      <c r="HT330" s="198"/>
      <c r="HU330" s="198"/>
      <c r="HV330" s="198"/>
      <c r="HW330" s="198"/>
      <c r="HX330" s="198"/>
      <c r="HY330" s="198"/>
      <c r="HZ330" s="198"/>
      <c r="IA330" s="198"/>
      <c r="IB330" s="198"/>
      <c r="IC330" s="198"/>
      <c r="ID330" s="198"/>
      <c r="IE330" s="198"/>
      <c r="IF330" s="198"/>
      <c r="IG330" s="198"/>
      <c r="IH330" s="198"/>
      <c r="II330" s="198"/>
      <c r="IJ330" s="198"/>
      <c r="IK330" s="198"/>
      <c r="IL330" s="198"/>
      <c r="IM330" s="198"/>
      <c r="IN330" s="198"/>
      <c r="IO330" s="198"/>
      <c r="IP330" s="198"/>
      <c r="IQ330" s="198"/>
      <c r="IR330" s="198"/>
      <c r="IS330" s="198"/>
      <c r="IT330" s="198"/>
      <c r="IU330" s="198"/>
      <c r="IV330" s="198"/>
      <c r="IW330" s="198"/>
      <c r="IX330" s="198"/>
      <c r="IY330" s="198"/>
      <c r="IZ330" s="198"/>
      <c r="JA330" s="198"/>
      <c r="JB330" s="198"/>
      <c r="JC330" s="198"/>
      <c r="JD330" s="198"/>
      <c r="JE330" s="198"/>
      <c r="JF330" s="198"/>
      <c r="JG330" s="198"/>
      <c r="JH330" s="198"/>
      <c r="JI330" s="198"/>
      <c r="JJ330" s="198"/>
      <c r="JK330" s="198"/>
      <c r="JL330" s="198"/>
      <c r="JM330" s="198"/>
      <c r="JN330" s="198"/>
      <c r="JO330" s="198"/>
      <c r="JP330" s="198"/>
      <c r="JQ330" s="198"/>
      <c r="JR330" s="198"/>
      <c r="JS330" s="198"/>
      <c r="JT330" s="198"/>
      <c r="JU330" s="198"/>
      <c r="JV330" s="198"/>
      <c r="JW330" s="198"/>
      <c r="JX330" s="198"/>
      <c r="JY330" s="198"/>
      <c r="JZ330" s="198"/>
      <c r="KA330" s="198"/>
      <c r="KB330" s="198"/>
      <c r="KC330" s="198"/>
      <c r="KD330" s="198"/>
      <c r="KE330" s="198"/>
      <c r="KF330" s="198"/>
      <c r="KG330" s="198"/>
      <c r="KH330" s="198"/>
      <c r="KI330" s="198"/>
      <c r="KJ330" s="198"/>
      <c r="KK330" s="198"/>
      <c r="KL330" s="198"/>
      <c r="KM330" s="198"/>
      <c r="KN330" s="198"/>
      <c r="KO330" s="198"/>
      <c r="KP330" s="198"/>
      <c r="KQ330" s="198"/>
      <c r="KR330" s="198"/>
      <c r="KS330" s="198"/>
      <c r="KT330" s="198"/>
      <c r="KU330" s="198"/>
      <c r="KV330" s="198"/>
      <c r="KW330" s="198"/>
      <c r="KX330" s="198"/>
      <c r="KY330" s="198"/>
      <c r="KZ330" s="198"/>
    </row>
    <row r="331" spans="2:312" x14ac:dyDescent="0.3">
      <c r="B331" s="198"/>
      <c r="C331" s="198"/>
      <c r="D331" s="198"/>
      <c r="E331" s="198"/>
      <c r="F331" s="198"/>
      <c r="G331" s="198"/>
      <c r="H331" s="198"/>
      <c r="I331" s="198"/>
      <c r="J331" s="198"/>
      <c r="K331" s="198"/>
      <c r="L331" s="198"/>
      <c r="M331" s="198"/>
      <c r="N331" s="198"/>
      <c r="O331" s="198"/>
      <c r="P331" s="198"/>
      <c r="Q331" s="202"/>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c r="CP331" s="198"/>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DZ331" s="198"/>
      <c r="EA331" s="198"/>
      <c r="EB331" s="198"/>
      <c r="EC331" s="198"/>
      <c r="ED331" s="198"/>
      <c r="EE331" s="198"/>
      <c r="EF331" s="198"/>
      <c r="EG331" s="198"/>
      <c r="EH331" s="198"/>
      <c r="EI331" s="198"/>
      <c r="EJ331" s="198"/>
      <c r="EK331" s="198"/>
      <c r="EL331" s="198"/>
      <c r="EM331" s="198"/>
      <c r="EN331" s="198"/>
      <c r="EO331" s="198"/>
      <c r="EP331" s="198"/>
      <c r="EQ331" s="198"/>
      <c r="ER331" s="198"/>
      <c r="ES331" s="198"/>
      <c r="ET331" s="198"/>
      <c r="EU331" s="198"/>
      <c r="EV331" s="198"/>
      <c r="EW331" s="198"/>
      <c r="EX331" s="198"/>
      <c r="EY331" s="198"/>
      <c r="EZ331" s="198"/>
      <c r="FA331" s="198"/>
      <c r="FB331" s="198"/>
      <c r="FC331" s="198"/>
      <c r="FD331" s="198"/>
      <c r="FE331" s="198"/>
      <c r="FF331" s="198"/>
      <c r="FG331" s="198"/>
      <c r="FH331" s="198"/>
      <c r="FI331" s="198"/>
      <c r="FJ331" s="198"/>
      <c r="FK331" s="198"/>
      <c r="FL331" s="198"/>
      <c r="FM331" s="198"/>
      <c r="FN331" s="198"/>
      <c r="FO331" s="198"/>
      <c r="FP331" s="198"/>
      <c r="FQ331" s="198"/>
      <c r="FR331" s="198"/>
      <c r="FS331" s="198"/>
      <c r="FT331" s="198"/>
      <c r="FU331" s="198"/>
      <c r="FV331" s="198"/>
      <c r="FW331" s="198"/>
      <c r="FX331" s="198"/>
      <c r="FY331" s="198"/>
      <c r="FZ331" s="198"/>
      <c r="GA331" s="198"/>
      <c r="GB331" s="198"/>
      <c r="GC331" s="198"/>
      <c r="GD331" s="198"/>
      <c r="GE331" s="198"/>
      <c r="GF331" s="198"/>
      <c r="GG331" s="198"/>
      <c r="GH331" s="198"/>
      <c r="GI331" s="198"/>
      <c r="GJ331" s="198"/>
      <c r="GK331" s="198"/>
      <c r="GL331" s="198"/>
      <c r="GM331" s="198"/>
      <c r="GN331" s="198"/>
      <c r="GO331" s="198"/>
      <c r="GP331" s="198"/>
      <c r="GQ331" s="198"/>
      <c r="GR331" s="198"/>
      <c r="GS331" s="198"/>
      <c r="GT331" s="198"/>
      <c r="GU331" s="198"/>
      <c r="GV331" s="198"/>
      <c r="GW331" s="198"/>
      <c r="GX331" s="198"/>
      <c r="GY331" s="198"/>
      <c r="GZ331" s="198"/>
      <c r="HA331" s="198"/>
      <c r="HB331" s="198"/>
      <c r="HC331" s="198"/>
      <c r="HD331" s="198"/>
      <c r="HE331" s="198"/>
      <c r="HF331" s="198"/>
      <c r="HG331" s="198"/>
      <c r="HH331" s="198"/>
      <c r="HI331" s="198"/>
      <c r="HJ331" s="198"/>
      <c r="HK331" s="198"/>
      <c r="HL331" s="198"/>
      <c r="HM331" s="198"/>
      <c r="HN331" s="198"/>
      <c r="HO331" s="198"/>
      <c r="HP331" s="198"/>
      <c r="HQ331" s="198"/>
      <c r="HR331" s="198"/>
      <c r="HS331" s="198"/>
      <c r="HT331" s="198"/>
      <c r="HU331" s="198"/>
      <c r="HV331" s="198"/>
      <c r="HW331" s="198"/>
      <c r="HX331" s="198"/>
      <c r="HY331" s="198"/>
      <c r="HZ331" s="198"/>
      <c r="IA331" s="198"/>
      <c r="IB331" s="198"/>
      <c r="IC331" s="198"/>
      <c r="ID331" s="198"/>
      <c r="IE331" s="198"/>
      <c r="IF331" s="198"/>
      <c r="IG331" s="198"/>
      <c r="IH331" s="198"/>
      <c r="II331" s="198"/>
      <c r="IJ331" s="198"/>
      <c r="IK331" s="198"/>
      <c r="IL331" s="198"/>
      <c r="IM331" s="198"/>
      <c r="IN331" s="198"/>
      <c r="IO331" s="198"/>
      <c r="IP331" s="198"/>
      <c r="IQ331" s="198"/>
      <c r="IR331" s="198"/>
      <c r="IS331" s="198"/>
      <c r="IT331" s="198"/>
      <c r="IU331" s="198"/>
      <c r="IV331" s="198"/>
      <c r="IW331" s="198"/>
      <c r="IX331" s="198"/>
      <c r="IY331" s="198"/>
      <c r="IZ331" s="198"/>
      <c r="JA331" s="198"/>
      <c r="JB331" s="198"/>
      <c r="JC331" s="198"/>
      <c r="JD331" s="198"/>
      <c r="JE331" s="198"/>
      <c r="JF331" s="198"/>
      <c r="JG331" s="198"/>
      <c r="JH331" s="198"/>
      <c r="JI331" s="198"/>
      <c r="JJ331" s="198"/>
      <c r="JK331" s="198"/>
      <c r="JL331" s="198"/>
      <c r="JM331" s="198"/>
      <c r="JN331" s="198"/>
      <c r="JO331" s="198"/>
      <c r="JP331" s="198"/>
      <c r="JQ331" s="198"/>
      <c r="JR331" s="198"/>
      <c r="JS331" s="198"/>
      <c r="JT331" s="198"/>
      <c r="JU331" s="198"/>
      <c r="JV331" s="198"/>
      <c r="JW331" s="198"/>
      <c r="JX331" s="198"/>
      <c r="JY331" s="198"/>
      <c r="JZ331" s="198"/>
      <c r="KA331" s="198"/>
      <c r="KB331" s="198"/>
      <c r="KC331" s="198"/>
      <c r="KD331" s="198"/>
      <c r="KE331" s="198"/>
      <c r="KF331" s="198"/>
      <c r="KG331" s="198"/>
      <c r="KH331" s="198"/>
      <c r="KI331" s="198"/>
      <c r="KJ331" s="198"/>
      <c r="KK331" s="198"/>
      <c r="KL331" s="198"/>
      <c r="KM331" s="198"/>
      <c r="KN331" s="198"/>
      <c r="KO331" s="198"/>
      <c r="KP331" s="198"/>
      <c r="KQ331" s="198"/>
      <c r="KR331" s="198"/>
      <c r="KS331" s="198"/>
      <c r="KT331" s="198"/>
      <c r="KU331" s="198"/>
      <c r="KV331" s="198"/>
      <c r="KW331" s="198"/>
      <c r="KX331" s="198"/>
      <c r="KY331" s="198"/>
      <c r="KZ331" s="198"/>
    </row>
    <row r="332" spans="2:312" x14ac:dyDescent="0.3">
      <c r="B332" s="198"/>
      <c r="C332" s="198"/>
      <c r="D332" s="198"/>
      <c r="E332" s="198"/>
      <c r="F332" s="198"/>
      <c r="G332" s="198"/>
      <c r="H332" s="198"/>
      <c r="I332" s="198"/>
      <c r="J332" s="198"/>
      <c r="K332" s="198"/>
      <c r="L332" s="198"/>
      <c r="M332" s="198"/>
      <c r="N332" s="198"/>
      <c r="O332" s="198"/>
      <c r="P332" s="198"/>
      <c r="Q332" s="202"/>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c r="CP332" s="198"/>
      <c r="CQ332" s="198"/>
      <c r="CR332" s="198"/>
      <c r="CS332" s="198"/>
      <c r="CT332" s="198"/>
      <c r="CU332" s="198"/>
      <c r="CV332" s="198"/>
      <c r="CW332" s="198"/>
      <c r="CX332" s="198"/>
      <c r="CY332" s="198"/>
      <c r="CZ332" s="198"/>
      <c r="DA332" s="198"/>
      <c r="DB332" s="198"/>
      <c r="DC332" s="198"/>
      <c r="DD332" s="198"/>
      <c r="DE332" s="198"/>
      <c r="DF332" s="198"/>
      <c r="DG332" s="198"/>
      <c r="DH332" s="198"/>
      <c r="DI332" s="198"/>
      <c r="DJ332" s="198"/>
      <c r="DK332" s="198"/>
      <c r="DL332" s="198"/>
      <c r="DM332" s="198"/>
      <c r="DN332" s="198"/>
      <c r="DO332" s="198"/>
      <c r="DP332" s="198"/>
      <c r="DQ332" s="198"/>
      <c r="DR332" s="198"/>
      <c r="DS332" s="198"/>
      <c r="DT332" s="198"/>
      <c r="DU332" s="198"/>
      <c r="DV332" s="198"/>
      <c r="DW332" s="198"/>
      <c r="DX332" s="198"/>
      <c r="DY332" s="198"/>
      <c r="DZ332" s="198"/>
      <c r="EA332" s="198"/>
      <c r="EB332" s="198"/>
      <c r="EC332" s="198"/>
      <c r="ED332" s="198"/>
      <c r="EE332" s="198"/>
      <c r="EF332" s="198"/>
      <c r="EG332" s="198"/>
      <c r="EH332" s="198"/>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8"/>
      <c r="FU332" s="198"/>
      <c r="FV332" s="198"/>
      <c r="FW332" s="198"/>
      <c r="FX332" s="198"/>
      <c r="FY332" s="198"/>
      <c r="FZ332" s="198"/>
      <c r="GA332" s="198"/>
      <c r="GB332" s="198"/>
      <c r="GC332" s="198"/>
      <c r="GD332" s="198"/>
      <c r="GE332" s="198"/>
      <c r="GF332" s="198"/>
      <c r="GG332" s="198"/>
      <c r="GH332" s="198"/>
      <c r="GI332" s="198"/>
      <c r="GJ332" s="198"/>
      <c r="GK332" s="198"/>
      <c r="GL332" s="198"/>
      <c r="GM332" s="198"/>
      <c r="GN332" s="198"/>
      <c r="GO332" s="198"/>
      <c r="GP332" s="198"/>
      <c r="GQ332" s="198"/>
      <c r="GR332" s="198"/>
      <c r="GS332" s="198"/>
      <c r="GT332" s="198"/>
      <c r="GU332" s="198"/>
      <c r="GV332" s="198"/>
      <c r="GW332" s="198"/>
      <c r="GX332" s="198"/>
      <c r="GY332" s="198"/>
      <c r="GZ332" s="198"/>
      <c r="HA332" s="198"/>
      <c r="HB332" s="198"/>
      <c r="HC332" s="198"/>
      <c r="HD332" s="198"/>
      <c r="HE332" s="198"/>
      <c r="HF332" s="198"/>
      <c r="HG332" s="198"/>
      <c r="HH332" s="198"/>
      <c r="HI332" s="198"/>
      <c r="HJ332" s="198"/>
      <c r="HK332" s="198"/>
      <c r="HL332" s="198"/>
      <c r="HM332" s="198"/>
      <c r="HN332" s="198"/>
      <c r="HO332" s="198"/>
      <c r="HP332" s="198"/>
      <c r="HQ332" s="198"/>
      <c r="HR332" s="198"/>
      <c r="HS332" s="198"/>
      <c r="HT332" s="198"/>
      <c r="HU332" s="198"/>
      <c r="HV332" s="198"/>
      <c r="HW332" s="198"/>
      <c r="HX332" s="198"/>
      <c r="HY332" s="198"/>
      <c r="HZ332" s="198"/>
      <c r="IA332" s="198"/>
      <c r="IB332" s="198"/>
      <c r="IC332" s="198"/>
      <c r="ID332" s="198"/>
      <c r="IE332" s="198"/>
      <c r="IF332" s="198"/>
      <c r="IG332" s="198"/>
      <c r="IH332" s="198"/>
      <c r="II332" s="198"/>
      <c r="IJ332" s="198"/>
      <c r="IK332" s="198"/>
      <c r="IL332" s="198"/>
      <c r="IM332" s="198"/>
      <c r="IN332" s="198"/>
      <c r="IO332" s="198"/>
      <c r="IP332" s="198"/>
      <c r="IQ332" s="198"/>
      <c r="IR332" s="198"/>
      <c r="IS332" s="198"/>
      <c r="IT332" s="198"/>
      <c r="IU332" s="198"/>
      <c r="IV332" s="198"/>
      <c r="IW332" s="198"/>
      <c r="IX332" s="198"/>
      <c r="IY332" s="198"/>
      <c r="IZ332" s="198"/>
      <c r="JA332" s="198"/>
      <c r="JB332" s="198"/>
      <c r="JC332" s="198"/>
      <c r="JD332" s="198"/>
      <c r="JE332" s="198"/>
      <c r="JF332" s="198"/>
      <c r="JG332" s="198"/>
      <c r="JH332" s="198"/>
      <c r="JI332" s="198"/>
      <c r="JJ332" s="198"/>
      <c r="JK332" s="198"/>
      <c r="JL332" s="198"/>
      <c r="JM332" s="198"/>
      <c r="JN332" s="198"/>
      <c r="JO332" s="198"/>
      <c r="JP332" s="198"/>
      <c r="JQ332" s="198"/>
      <c r="JR332" s="198"/>
      <c r="JS332" s="198"/>
      <c r="JT332" s="198"/>
      <c r="JU332" s="198"/>
      <c r="JV332" s="198"/>
      <c r="JW332" s="198"/>
      <c r="JX332" s="198"/>
      <c r="JY332" s="198"/>
      <c r="JZ332" s="198"/>
      <c r="KA332" s="198"/>
      <c r="KB332" s="198"/>
      <c r="KC332" s="198"/>
      <c r="KD332" s="198"/>
      <c r="KE332" s="198"/>
      <c r="KF332" s="198"/>
      <c r="KG332" s="198"/>
      <c r="KH332" s="198"/>
      <c r="KI332" s="198"/>
      <c r="KJ332" s="198"/>
      <c r="KK332" s="198"/>
      <c r="KL332" s="198"/>
      <c r="KM332" s="198"/>
      <c r="KN332" s="198"/>
      <c r="KO332" s="198"/>
      <c r="KP332" s="198"/>
      <c r="KQ332" s="198"/>
      <c r="KR332" s="198"/>
      <c r="KS332" s="198"/>
      <c r="KT332" s="198"/>
      <c r="KU332" s="198"/>
      <c r="KV332" s="198"/>
      <c r="KW332" s="198"/>
      <c r="KX332" s="198"/>
      <c r="KY332" s="198"/>
      <c r="KZ332" s="198"/>
    </row>
    <row r="333" spans="2:312" x14ac:dyDescent="0.3">
      <c r="B333" s="198"/>
      <c r="C333" s="198"/>
      <c r="D333" s="198"/>
      <c r="E333" s="198"/>
      <c r="F333" s="198"/>
      <c r="G333" s="198"/>
      <c r="H333" s="198"/>
      <c r="I333" s="198"/>
      <c r="J333" s="198"/>
      <c r="K333" s="198"/>
      <c r="L333" s="198"/>
      <c r="M333" s="198"/>
      <c r="N333" s="198"/>
      <c r="O333" s="198"/>
      <c r="P333" s="198"/>
      <c r="Q333" s="202"/>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c r="AS333" s="198"/>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c r="CP333" s="198"/>
      <c r="CQ333" s="198"/>
      <c r="CR333" s="198"/>
      <c r="CS333" s="198"/>
      <c r="CT333" s="198"/>
      <c r="CU333" s="198"/>
      <c r="CV333" s="198"/>
      <c r="CW333" s="198"/>
      <c r="CX333" s="198"/>
      <c r="CY333" s="198"/>
      <c r="CZ333" s="198"/>
      <c r="DA333" s="198"/>
      <c r="DB333" s="198"/>
      <c r="DC333" s="198"/>
      <c r="DD333" s="198"/>
      <c r="DE333" s="198"/>
      <c r="DF333" s="198"/>
      <c r="DG333" s="198"/>
      <c r="DH333" s="198"/>
      <c r="DI333" s="198"/>
      <c r="DJ333" s="198"/>
      <c r="DK333" s="198"/>
      <c r="DL333" s="198"/>
      <c r="DM333" s="198"/>
      <c r="DN333" s="198"/>
      <c r="DO333" s="198"/>
      <c r="DP333" s="198"/>
      <c r="DQ333" s="198"/>
      <c r="DR333" s="198"/>
      <c r="DS333" s="198"/>
      <c r="DT333" s="198"/>
      <c r="DU333" s="198"/>
      <c r="DV333" s="198"/>
      <c r="DW333" s="198"/>
      <c r="DX333" s="198"/>
      <c r="DY333" s="198"/>
      <c r="DZ333" s="198"/>
      <c r="EA333" s="198"/>
      <c r="EB333" s="198"/>
      <c r="EC333" s="198"/>
      <c r="ED333" s="198"/>
      <c r="EE333" s="198"/>
      <c r="EF333" s="198"/>
      <c r="EG333" s="198"/>
      <c r="EH333" s="198"/>
      <c r="EI333" s="198"/>
      <c r="EJ333" s="198"/>
      <c r="EK333" s="198"/>
      <c r="EL333" s="198"/>
      <c r="EM333" s="198"/>
      <c r="EN333" s="198"/>
      <c r="EO333" s="198"/>
      <c r="EP333" s="198"/>
      <c r="EQ333" s="198"/>
      <c r="ER333" s="198"/>
      <c r="ES333" s="198"/>
      <c r="ET333" s="198"/>
      <c r="EU333" s="198"/>
      <c r="EV333" s="198"/>
      <c r="EW333" s="198"/>
      <c r="EX333" s="198"/>
      <c r="EY333" s="198"/>
      <c r="EZ333" s="198"/>
      <c r="FA333" s="198"/>
      <c r="FB333" s="198"/>
      <c r="FC333" s="198"/>
      <c r="FD333" s="198"/>
      <c r="FE333" s="198"/>
      <c r="FF333" s="198"/>
      <c r="FG333" s="198"/>
      <c r="FH333" s="198"/>
      <c r="FI333" s="198"/>
      <c r="FJ333" s="198"/>
      <c r="FK333" s="198"/>
      <c r="FL333" s="198"/>
      <c r="FM333" s="198"/>
      <c r="FN333" s="198"/>
      <c r="FO333" s="198"/>
      <c r="FP333" s="198"/>
      <c r="FQ333" s="198"/>
      <c r="FR333" s="198"/>
      <c r="FS333" s="198"/>
      <c r="FT333" s="198"/>
      <c r="FU333" s="198"/>
      <c r="FV333" s="198"/>
      <c r="FW333" s="198"/>
      <c r="FX333" s="198"/>
      <c r="FY333" s="198"/>
      <c r="FZ333" s="198"/>
      <c r="GA333" s="198"/>
      <c r="GB333" s="198"/>
      <c r="GC333" s="198"/>
      <c r="GD333" s="198"/>
      <c r="GE333" s="198"/>
      <c r="GF333" s="198"/>
      <c r="GG333" s="198"/>
      <c r="GH333" s="198"/>
      <c r="GI333" s="198"/>
      <c r="GJ333" s="198"/>
      <c r="GK333" s="198"/>
      <c r="GL333" s="198"/>
      <c r="GM333" s="198"/>
      <c r="GN333" s="198"/>
      <c r="GO333" s="198"/>
      <c r="GP333" s="198"/>
      <c r="GQ333" s="198"/>
      <c r="GR333" s="198"/>
      <c r="GS333" s="198"/>
      <c r="GT333" s="198"/>
      <c r="GU333" s="198"/>
      <c r="GV333" s="198"/>
      <c r="GW333" s="198"/>
      <c r="GX333" s="198"/>
      <c r="GY333" s="198"/>
      <c r="GZ333" s="198"/>
      <c r="HA333" s="198"/>
      <c r="HB333" s="198"/>
      <c r="HC333" s="198"/>
      <c r="HD333" s="198"/>
      <c r="HE333" s="198"/>
      <c r="HF333" s="198"/>
      <c r="HG333" s="198"/>
      <c r="HH333" s="198"/>
      <c r="HI333" s="198"/>
      <c r="HJ333" s="198"/>
      <c r="HK333" s="198"/>
      <c r="HL333" s="198"/>
      <c r="HM333" s="198"/>
      <c r="HN333" s="198"/>
      <c r="HO333" s="198"/>
      <c r="HP333" s="198"/>
      <c r="HQ333" s="198"/>
      <c r="HR333" s="198"/>
      <c r="HS333" s="198"/>
      <c r="HT333" s="198"/>
      <c r="HU333" s="198"/>
      <c r="HV333" s="198"/>
      <c r="HW333" s="198"/>
      <c r="HX333" s="198"/>
      <c r="HY333" s="198"/>
      <c r="HZ333" s="198"/>
      <c r="IA333" s="198"/>
      <c r="IB333" s="198"/>
      <c r="IC333" s="198"/>
      <c r="ID333" s="198"/>
      <c r="IE333" s="198"/>
      <c r="IF333" s="198"/>
      <c r="IG333" s="198"/>
      <c r="IH333" s="198"/>
      <c r="II333" s="198"/>
      <c r="IJ333" s="198"/>
      <c r="IK333" s="198"/>
      <c r="IL333" s="198"/>
      <c r="IM333" s="198"/>
      <c r="IN333" s="198"/>
      <c r="IO333" s="198"/>
      <c r="IP333" s="198"/>
      <c r="IQ333" s="198"/>
      <c r="IR333" s="198"/>
      <c r="IS333" s="198"/>
      <c r="IT333" s="198"/>
      <c r="IU333" s="198"/>
      <c r="IV333" s="198"/>
      <c r="IW333" s="198"/>
      <c r="IX333" s="198"/>
      <c r="IY333" s="198"/>
      <c r="IZ333" s="198"/>
      <c r="JA333" s="198"/>
      <c r="JB333" s="198"/>
      <c r="JC333" s="198"/>
      <c r="JD333" s="198"/>
      <c r="JE333" s="198"/>
      <c r="JF333" s="198"/>
      <c r="JG333" s="198"/>
      <c r="JH333" s="198"/>
      <c r="JI333" s="198"/>
      <c r="JJ333" s="198"/>
      <c r="JK333" s="198"/>
      <c r="JL333" s="198"/>
      <c r="JM333" s="198"/>
      <c r="JN333" s="198"/>
      <c r="JO333" s="198"/>
      <c r="JP333" s="198"/>
      <c r="JQ333" s="198"/>
      <c r="JR333" s="198"/>
      <c r="JS333" s="198"/>
      <c r="JT333" s="198"/>
      <c r="JU333" s="198"/>
      <c r="JV333" s="198"/>
      <c r="JW333" s="198"/>
      <c r="JX333" s="198"/>
      <c r="JY333" s="198"/>
      <c r="JZ333" s="198"/>
      <c r="KA333" s="198"/>
      <c r="KB333" s="198"/>
      <c r="KC333" s="198"/>
      <c r="KD333" s="198"/>
      <c r="KE333" s="198"/>
      <c r="KF333" s="198"/>
      <c r="KG333" s="198"/>
      <c r="KH333" s="198"/>
      <c r="KI333" s="198"/>
      <c r="KJ333" s="198"/>
      <c r="KK333" s="198"/>
      <c r="KL333" s="198"/>
      <c r="KM333" s="198"/>
      <c r="KN333" s="198"/>
      <c r="KO333" s="198"/>
      <c r="KP333" s="198"/>
      <c r="KQ333" s="198"/>
      <c r="KR333" s="198"/>
      <c r="KS333" s="198"/>
      <c r="KT333" s="198"/>
      <c r="KU333" s="198"/>
      <c r="KV333" s="198"/>
      <c r="KW333" s="198"/>
      <c r="KX333" s="198"/>
      <c r="KY333" s="198"/>
      <c r="KZ333" s="198"/>
    </row>
    <row r="334" spans="2:312" x14ac:dyDescent="0.3">
      <c r="B334" s="198"/>
      <c r="C334" s="198"/>
      <c r="D334" s="198"/>
      <c r="E334" s="198"/>
      <c r="F334" s="198"/>
      <c r="G334" s="198"/>
      <c r="H334" s="198"/>
      <c r="I334" s="198"/>
      <c r="J334" s="198"/>
      <c r="K334" s="198"/>
      <c r="L334" s="198"/>
      <c r="M334" s="198"/>
      <c r="N334" s="198"/>
      <c r="O334" s="198"/>
      <c r="P334" s="198"/>
      <c r="Q334" s="202"/>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c r="AS334" s="198"/>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c r="CP334" s="198"/>
      <c r="CQ334" s="198"/>
      <c r="CR334" s="198"/>
      <c r="CS334" s="198"/>
      <c r="CT334" s="198"/>
      <c r="CU334" s="198"/>
      <c r="CV334" s="198"/>
      <c r="CW334" s="198"/>
      <c r="CX334" s="198"/>
      <c r="CY334" s="198"/>
      <c r="CZ334" s="198"/>
      <c r="DA334" s="198"/>
      <c r="DB334" s="198"/>
      <c r="DC334" s="198"/>
      <c r="DD334" s="198"/>
      <c r="DE334" s="198"/>
      <c r="DF334" s="198"/>
      <c r="DG334" s="198"/>
      <c r="DH334" s="198"/>
      <c r="DI334" s="198"/>
      <c r="DJ334" s="198"/>
      <c r="DK334" s="198"/>
      <c r="DL334" s="198"/>
      <c r="DM334" s="198"/>
      <c r="DN334" s="198"/>
      <c r="DO334" s="198"/>
      <c r="DP334" s="198"/>
      <c r="DQ334" s="198"/>
      <c r="DR334" s="198"/>
      <c r="DS334" s="198"/>
      <c r="DT334" s="198"/>
      <c r="DU334" s="198"/>
      <c r="DV334" s="198"/>
      <c r="DW334" s="198"/>
      <c r="DX334" s="198"/>
      <c r="DY334" s="198"/>
      <c r="DZ334" s="198"/>
      <c r="EA334" s="198"/>
      <c r="EB334" s="198"/>
      <c r="EC334" s="198"/>
      <c r="ED334" s="198"/>
      <c r="EE334" s="198"/>
      <c r="EF334" s="198"/>
      <c r="EG334" s="198"/>
      <c r="EH334" s="198"/>
      <c r="EI334" s="198"/>
      <c r="EJ334" s="198"/>
      <c r="EK334" s="198"/>
      <c r="EL334" s="198"/>
      <c r="EM334" s="198"/>
      <c r="EN334" s="198"/>
      <c r="EO334" s="198"/>
      <c r="EP334" s="198"/>
      <c r="EQ334" s="198"/>
      <c r="ER334" s="198"/>
      <c r="ES334" s="198"/>
      <c r="ET334" s="198"/>
      <c r="EU334" s="198"/>
      <c r="EV334" s="198"/>
      <c r="EW334" s="198"/>
      <c r="EX334" s="198"/>
      <c r="EY334" s="198"/>
      <c r="EZ334" s="198"/>
      <c r="FA334" s="198"/>
      <c r="FB334" s="198"/>
      <c r="FC334" s="198"/>
      <c r="FD334" s="198"/>
      <c r="FE334" s="198"/>
      <c r="FF334" s="198"/>
      <c r="FG334" s="198"/>
      <c r="FH334" s="198"/>
      <c r="FI334" s="198"/>
      <c r="FJ334" s="198"/>
      <c r="FK334" s="198"/>
      <c r="FL334" s="198"/>
      <c r="FM334" s="198"/>
      <c r="FN334" s="198"/>
      <c r="FO334" s="198"/>
      <c r="FP334" s="198"/>
      <c r="FQ334" s="198"/>
      <c r="FR334" s="198"/>
      <c r="FS334" s="198"/>
      <c r="FT334" s="198"/>
      <c r="FU334" s="198"/>
      <c r="FV334" s="198"/>
      <c r="FW334" s="198"/>
      <c r="FX334" s="198"/>
      <c r="FY334" s="198"/>
      <c r="FZ334" s="198"/>
      <c r="GA334" s="198"/>
      <c r="GB334" s="198"/>
      <c r="GC334" s="198"/>
      <c r="GD334" s="198"/>
      <c r="GE334" s="198"/>
      <c r="GF334" s="198"/>
      <c r="GG334" s="198"/>
      <c r="GH334" s="198"/>
      <c r="GI334" s="198"/>
      <c r="GJ334" s="198"/>
      <c r="GK334" s="198"/>
      <c r="GL334" s="198"/>
      <c r="GM334" s="198"/>
      <c r="GN334" s="198"/>
      <c r="GO334" s="198"/>
      <c r="GP334" s="198"/>
      <c r="GQ334" s="198"/>
      <c r="GR334" s="198"/>
      <c r="GS334" s="198"/>
      <c r="GT334" s="198"/>
      <c r="GU334" s="198"/>
      <c r="GV334" s="198"/>
      <c r="GW334" s="198"/>
      <c r="GX334" s="198"/>
      <c r="GY334" s="198"/>
      <c r="GZ334" s="198"/>
      <c r="HA334" s="198"/>
      <c r="HB334" s="198"/>
      <c r="HC334" s="198"/>
      <c r="HD334" s="198"/>
      <c r="HE334" s="198"/>
      <c r="HF334" s="198"/>
      <c r="HG334" s="198"/>
      <c r="HH334" s="198"/>
      <c r="HI334" s="198"/>
      <c r="HJ334" s="198"/>
      <c r="HK334" s="198"/>
      <c r="HL334" s="198"/>
      <c r="HM334" s="198"/>
      <c r="HN334" s="198"/>
      <c r="HO334" s="198"/>
      <c r="HP334" s="198"/>
      <c r="HQ334" s="198"/>
      <c r="HR334" s="198"/>
      <c r="HS334" s="198"/>
      <c r="HT334" s="198"/>
      <c r="HU334" s="198"/>
      <c r="HV334" s="198"/>
      <c r="HW334" s="198"/>
      <c r="HX334" s="198"/>
      <c r="HY334" s="198"/>
      <c r="HZ334" s="198"/>
      <c r="IA334" s="198"/>
      <c r="IB334" s="198"/>
      <c r="IC334" s="198"/>
      <c r="ID334" s="198"/>
      <c r="IE334" s="198"/>
      <c r="IF334" s="198"/>
      <c r="IG334" s="198"/>
      <c r="IH334" s="198"/>
      <c r="II334" s="198"/>
      <c r="IJ334" s="198"/>
      <c r="IK334" s="198"/>
      <c r="IL334" s="198"/>
      <c r="IM334" s="198"/>
      <c r="IN334" s="198"/>
      <c r="IO334" s="198"/>
      <c r="IP334" s="198"/>
      <c r="IQ334" s="198"/>
      <c r="IR334" s="198"/>
      <c r="IS334" s="198"/>
      <c r="IT334" s="198"/>
      <c r="IU334" s="198"/>
      <c r="IV334" s="198"/>
      <c r="IW334" s="198"/>
      <c r="IX334" s="198"/>
      <c r="IY334" s="198"/>
      <c r="IZ334" s="198"/>
      <c r="JA334" s="198"/>
      <c r="JB334" s="198"/>
      <c r="JC334" s="198"/>
      <c r="JD334" s="198"/>
      <c r="JE334" s="198"/>
      <c r="JF334" s="198"/>
      <c r="JG334" s="198"/>
      <c r="JH334" s="198"/>
      <c r="JI334" s="198"/>
      <c r="JJ334" s="198"/>
      <c r="JK334" s="198"/>
      <c r="JL334" s="198"/>
      <c r="JM334" s="198"/>
      <c r="JN334" s="198"/>
      <c r="JO334" s="198"/>
      <c r="JP334" s="198"/>
      <c r="JQ334" s="198"/>
      <c r="JR334" s="198"/>
      <c r="JS334" s="198"/>
      <c r="JT334" s="198"/>
      <c r="JU334" s="198"/>
      <c r="JV334" s="198"/>
      <c r="JW334" s="198"/>
      <c r="JX334" s="198"/>
      <c r="JY334" s="198"/>
      <c r="JZ334" s="198"/>
      <c r="KA334" s="198"/>
      <c r="KB334" s="198"/>
      <c r="KC334" s="198"/>
      <c r="KD334" s="198"/>
      <c r="KE334" s="198"/>
      <c r="KF334" s="198"/>
      <c r="KG334" s="198"/>
      <c r="KH334" s="198"/>
      <c r="KI334" s="198"/>
      <c r="KJ334" s="198"/>
      <c r="KK334" s="198"/>
      <c r="KL334" s="198"/>
      <c r="KM334" s="198"/>
      <c r="KN334" s="198"/>
      <c r="KO334" s="198"/>
      <c r="KP334" s="198"/>
      <c r="KQ334" s="198"/>
      <c r="KR334" s="198"/>
      <c r="KS334" s="198"/>
      <c r="KT334" s="198"/>
      <c r="KU334" s="198"/>
      <c r="KV334" s="198"/>
      <c r="KW334" s="198"/>
      <c r="KX334" s="198"/>
      <c r="KY334" s="198"/>
      <c r="KZ334" s="198"/>
    </row>
    <row r="335" spans="2:312" x14ac:dyDescent="0.3">
      <c r="B335" s="198"/>
      <c r="C335" s="198"/>
      <c r="D335" s="198"/>
      <c r="E335" s="198"/>
      <c r="F335" s="198"/>
      <c r="G335" s="198"/>
      <c r="H335" s="198"/>
      <c r="I335" s="198"/>
      <c r="J335" s="198"/>
      <c r="K335" s="198"/>
      <c r="L335" s="198"/>
      <c r="M335" s="198"/>
      <c r="N335" s="198"/>
      <c r="O335" s="198"/>
      <c r="P335" s="198"/>
      <c r="Q335" s="202"/>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8"/>
      <c r="AM335" s="198"/>
      <c r="AN335" s="198"/>
      <c r="AO335" s="198"/>
      <c r="AP335" s="198"/>
      <c r="AQ335" s="198"/>
      <c r="AR335" s="198"/>
      <c r="AS335" s="198"/>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c r="CP335" s="198"/>
      <c r="CQ335" s="198"/>
      <c r="CR335" s="198"/>
      <c r="CS335" s="198"/>
      <c r="CT335" s="198"/>
      <c r="CU335" s="198"/>
      <c r="CV335" s="198"/>
      <c r="CW335" s="198"/>
      <c r="CX335" s="198"/>
      <c r="CY335" s="198"/>
      <c r="CZ335" s="198"/>
      <c r="DA335" s="198"/>
      <c r="DB335" s="198"/>
      <c r="DC335" s="198"/>
      <c r="DD335" s="198"/>
      <c r="DE335" s="198"/>
      <c r="DF335" s="198"/>
      <c r="DG335" s="198"/>
      <c r="DH335" s="198"/>
      <c r="DI335" s="198"/>
      <c r="DJ335" s="198"/>
      <c r="DK335" s="198"/>
      <c r="DL335" s="198"/>
      <c r="DM335" s="198"/>
      <c r="DN335" s="198"/>
      <c r="DO335" s="198"/>
      <c r="DP335" s="198"/>
      <c r="DQ335" s="198"/>
      <c r="DR335" s="198"/>
      <c r="DS335" s="198"/>
      <c r="DT335" s="198"/>
      <c r="DU335" s="198"/>
      <c r="DV335" s="198"/>
      <c r="DW335" s="198"/>
      <c r="DX335" s="198"/>
      <c r="DY335" s="198"/>
      <c r="DZ335" s="198"/>
      <c r="EA335" s="198"/>
      <c r="EB335" s="198"/>
      <c r="EC335" s="198"/>
      <c r="ED335" s="198"/>
      <c r="EE335" s="198"/>
      <c r="EF335" s="198"/>
      <c r="EG335" s="198"/>
      <c r="EH335" s="198"/>
      <c r="EI335" s="198"/>
      <c r="EJ335" s="198"/>
      <c r="EK335" s="198"/>
      <c r="EL335" s="198"/>
      <c r="EM335" s="198"/>
      <c r="EN335" s="198"/>
      <c r="EO335" s="198"/>
      <c r="EP335" s="198"/>
      <c r="EQ335" s="198"/>
      <c r="ER335" s="198"/>
      <c r="ES335" s="198"/>
      <c r="ET335" s="198"/>
      <c r="EU335" s="198"/>
      <c r="EV335" s="198"/>
      <c r="EW335" s="198"/>
      <c r="EX335" s="198"/>
      <c r="EY335" s="198"/>
      <c r="EZ335" s="198"/>
      <c r="FA335" s="198"/>
      <c r="FB335" s="198"/>
      <c r="FC335" s="198"/>
      <c r="FD335" s="198"/>
      <c r="FE335" s="198"/>
      <c r="FF335" s="198"/>
      <c r="FG335" s="198"/>
      <c r="FH335" s="198"/>
      <c r="FI335" s="198"/>
      <c r="FJ335" s="198"/>
      <c r="FK335" s="198"/>
      <c r="FL335" s="198"/>
      <c r="FM335" s="198"/>
      <c r="FN335" s="198"/>
      <c r="FO335" s="198"/>
      <c r="FP335" s="198"/>
      <c r="FQ335" s="198"/>
      <c r="FR335" s="198"/>
      <c r="FS335" s="198"/>
      <c r="FT335" s="198"/>
      <c r="FU335" s="198"/>
      <c r="FV335" s="198"/>
      <c r="FW335" s="198"/>
      <c r="FX335" s="198"/>
      <c r="FY335" s="198"/>
      <c r="FZ335" s="198"/>
      <c r="GA335" s="198"/>
      <c r="GB335" s="198"/>
      <c r="GC335" s="198"/>
      <c r="GD335" s="198"/>
      <c r="GE335" s="198"/>
      <c r="GF335" s="198"/>
      <c r="GG335" s="198"/>
      <c r="GH335" s="198"/>
      <c r="GI335" s="198"/>
      <c r="GJ335" s="198"/>
      <c r="GK335" s="198"/>
      <c r="GL335" s="198"/>
      <c r="GM335" s="198"/>
      <c r="GN335" s="198"/>
      <c r="GO335" s="198"/>
      <c r="GP335" s="198"/>
      <c r="GQ335" s="198"/>
      <c r="GR335" s="198"/>
      <c r="GS335" s="198"/>
      <c r="GT335" s="198"/>
      <c r="GU335" s="198"/>
      <c r="GV335" s="198"/>
      <c r="GW335" s="198"/>
      <c r="GX335" s="198"/>
      <c r="GY335" s="198"/>
      <c r="GZ335" s="198"/>
      <c r="HA335" s="198"/>
      <c r="HB335" s="198"/>
      <c r="HC335" s="198"/>
      <c r="HD335" s="198"/>
      <c r="HE335" s="198"/>
      <c r="HF335" s="198"/>
      <c r="HG335" s="198"/>
      <c r="HH335" s="198"/>
      <c r="HI335" s="198"/>
      <c r="HJ335" s="198"/>
      <c r="HK335" s="198"/>
      <c r="HL335" s="198"/>
      <c r="HM335" s="198"/>
      <c r="HN335" s="198"/>
      <c r="HO335" s="198"/>
      <c r="HP335" s="198"/>
      <c r="HQ335" s="198"/>
      <c r="HR335" s="198"/>
      <c r="HS335" s="198"/>
      <c r="HT335" s="198"/>
      <c r="HU335" s="198"/>
      <c r="HV335" s="198"/>
      <c r="HW335" s="198"/>
      <c r="HX335" s="198"/>
      <c r="HY335" s="198"/>
      <c r="HZ335" s="198"/>
      <c r="IA335" s="198"/>
      <c r="IB335" s="198"/>
      <c r="IC335" s="198"/>
      <c r="ID335" s="198"/>
      <c r="IE335" s="198"/>
      <c r="IF335" s="198"/>
      <c r="IG335" s="198"/>
      <c r="IH335" s="198"/>
      <c r="II335" s="198"/>
      <c r="IJ335" s="198"/>
      <c r="IK335" s="198"/>
      <c r="IL335" s="198"/>
      <c r="IM335" s="198"/>
      <c r="IN335" s="198"/>
      <c r="IO335" s="198"/>
      <c r="IP335" s="198"/>
      <c r="IQ335" s="198"/>
      <c r="IR335" s="198"/>
      <c r="IS335" s="198"/>
      <c r="IT335" s="198"/>
      <c r="IU335" s="198"/>
      <c r="IV335" s="198"/>
      <c r="IW335" s="198"/>
      <c r="IX335" s="198"/>
      <c r="IY335" s="198"/>
      <c r="IZ335" s="198"/>
      <c r="JA335" s="198"/>
      <c r="JB335" s="198"/>
      <c r="JC335" s="198"/>
      <c r="JD335" s="198"/>
      <c r="JE335" s="198"/>
      <c r="JF335" s="198"/>
      <c r="JG335" s="198"/>
      <c r="JH335" s="198"/>
      <c r="JI335" s="198"/>
      <c r="JJ335" s="198"/>
      <c r="JK335" s="198"/>
      <c r="JL335" s="198"/>
      <c r="JM335" s="198"/>
      <c r="JN335" s="198"/>
      <c r="JO335" s="198"/>
      <c r="JP335" s="198"/>
      <c r="JQ335" s="198"/>
      <c r="JR335" s="198"/>
      <c r="JS335" s="198"/>
      <c r="JT335" s="198"/>
      <c r="JU335" s="198"/>
      <c r="JV335" s="198"/>
      <c r="JW335" s="198"/>
      <c r="JX335" s="198"/>
      <c r="JY335" s="198"/>
      <c r="JZ335" s="198"/>
      <c r="KA335" s="198"/>
      <c r="KB335" s="198"/>
      <c r="KC335" s="198"/>
      <c r="KD335" s="198"/>
      <c r="KE335" s="198"/>
      <c r="KF335" s="198"/>
      <c r="KG335" s="198"/>
      <c r="KH335" s="198"/>
      <c r="KI335" s="198"/>
      <c r="KJ335" s="198"/>
      <c r="KK335" s="198"/>
      <c r="KL335" s="198"/>
      <c r="KM335" s="198"/>
      <c r="KN335" s="198"/>
      <c r="KO335" s="198"/>
      <c r="KP335" s="198"/>
      <c r="KQ335" s="198"/>
      <c r="KR335" s="198"/>
      <c r="KS335" s="198"/>
      <c r="KT335" s="198"/>
      <c r="KU335" s="198"/>
      <c r="KV335" s="198"/>
      <c r="KW335" s="198"/>
      <c r="KX335" s="198"/>
      <c r="KY335" s="198"/>
      <c r="KZ335" s="198"/>
    </row>
    <row r="336" spans="2:312" x14ac:dyDescent="0.3">
      <c r="B336" s="198"/>
      <c r="C336" s="198"/>
      <c r="D336" s="198"/>
      <c r="E336" s="198"/>
      <c r="F336" s="198"/>
      <c r="G336" s="198"/>
      <c r="H336" s="198"/>
      <c r="I336" s="198"/>
      <c r="J336" s="198"/>
      <c r="K336" s="198"/>
      <c r="L336" s="198"/>
      <c r="M336" s="198"/>
      <c r="N336" s="198"/>
      <c r="O336" s="198"/>
      <c r="P336" s="198"/>
      <c r="Q336" s="202"/>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c r="CT336" s="198"/>
      <c r="CU336" s="198"/>
      <c r="CV336" s="198"/>
      <c r="CW336" s="198"/>
      <c r="CX336" s="198"/>
      <c r="CY336" s="198"/>
      <c r="CZ336" s="198"/>
      <c r="DA336" s="198"/>
      <c r="DB336" s="198"/>
      <c r="DC336" s="198"/>
      <c r="DD336" s="198"/>
      <c r="DE336" s="198"/>
      <c r="DF336" s="198"/>
      <c r="DG336" s="198"/>
      <c r="DH336" s="198"/>
      <c r="DI336" s="198"/>
      <c r="DJ336" s="198"/>
      <c r="DK336" s="198"/>
      <c r="DL336" s="198"/>
      <c r="DM336" s="198"/>
      <c r="DN336" s="198"/>
      <c r="DO336" s="198"/>
      <c r="DP336" s="198"/>
      <c r="DQ336" s="198"/>
      <c r="DR336" s="198"/>
      <c r="DS336" s="198"/>
      <c r="DT336" s="198"/>
      <c r="DU336" s="198"/>
      <c r="DV336" s="198"/>
      <c r="DW336" s="198"/>
      <c r="DX336" s="198"/>
      <c r="DY336" s="198"/>
      <c r="DZ336" s="198"/>
      <c r="EA336" s="198"/>
      <c r="EB336" s="198"/>
      <c r="EC336" s="198"/>
      <c r="ED336" s="198"/>
      <c r="EE336" s="198"/>
      <c r="EF336" s="198"/>
      <c r="EG336" s="198"/>
      <c r="EH336" s="198"/>
      <c r="EI336" s="198"/>
      <c r="EJ336" s="198"/>
      <c r="EK336" s="198"/>
      <c r="EL336" s="198"/>
      <c r="EM336" s="198"/>
      <c r="EN336" s="198"/>
      <c r="EO336" s="198"/>
      <c r="EP336" s="198"/>
      <c r="EQ336" s="198"/>
      <c r="ER336" s="198"/>
      <c r="ES336" s="198"/>
      <c r="ET336" s="198"/>
      <c r="EU336" s="198"/>
      <c r="EV336" s="198"/>
      <c r="EW336" s="198"/>
      <c r="EX336" s="198"/>
      <c r="EY336" s="198"/>
      <c r="EZ336" s="198"/>
      <c r="FA336" s="198"/>
      <c r="FB336" s="198"/>
      <c r="FC336" s="198"/>
      <c r="FD336" s="198"/>
      <c r="FE336" s="198"/>
      <c r="FF336" s="198"/>
      <c r="FG336" s="198"/>
      <c r="FH336" s="198"/>
      <c r="FI336" s="198"/>
      <c r="FJ336" s="198"/>
      <c r="FK336" s="198"/>
      <c r="FL336" s="198"/>
      <c r="FM336" s="198"/>
      <c r="FN336" s="198"/>
      <c r="FO336" s="198"/>
      <c r="FP336" s="198"/>
      <c r="FQ336" s="198"/>
      <c r="FR336" s="198"/>
      <c r="FS336" s="198"/>
      <c r="FT336" s="198"/>
      <c r="FU336" s="198"/>
      <c r="FV336" s="198"/>
      <c r="FW336" s="198"/>
      <c r="FX336" s="198"/>
      <c r="FY336" s="198"/>
      <c r="FZ336" s="198"/>
      <c r="GA336" s="198"/>
      <c r="GB336" s="198"/>
      <c r="GC336" s="198"/>
      <c r="GD336" s="198"/>
      <c r="GE336" s="198"/>
      <c r="GF336" s="198"/>
      <c r="GG336" s="198"/>
      <c r="GH336" s="198"/>
      <c r="GI336" s="198"/>
      <c r="GJ336" s="198"/>
      <c r="GK336" s="198"/>
      <c r="GL336" s="198"/>
      <c r="GM336" s="198"/>
      <c r="GN336" s="198"/>
      <c r="GO336" s="198"/>
      <c r="GP336" s="198"/>
      <c r="GQ336" s="198"/>
      <c r="GR336" s="198"/>
      <c r="GS336" s="198"/>
      <c r="GT336" s="198"/>
      <c r="GU336" s="198"/>
      <c r="GV336" s="198"/>
      <c r="GW336" s="198"/>
      <c r="GX336" s="198"/>
      <c r="GY336" s="198"/>
      <c r="GZ336" s="198"/>
      <c r="HA336" s="198"/>
      <c r="HB336" s="198"/>
      <c r="HC336" s="198"/>
      <c r="HD336" s="198"/>
      <c r="HE336" s="198"/>
      <c r="HF336" s="198"/>
      <c r="HG336" s="198"/>
      <c r="HH336" s="198"/>
      <c r="HI336" s="198"/>
      <c r="HJ336" s="198"/>
      <c r="HK336" s="198"/>
      <c r="HL336" s="198"/>
      <c r="HM336" s="198"/>
      <c r="HN336" s="198"/>
      <c r="HO336" s="198"/>
      <c r="HP336" s="198"/>
      <c r="HQ336" s="198"/>
      <c r="HR336" s="198"/>
      <c r="HS336" s="198"/>
      <c r="HT336" s="198"/>
      <c r="HU336" s="198"/>
      <c r="HV336" s="198"/>
      <c r="HW336" s="198"/>
      <c r="HX336" s="198"/>
      <c r="HY336" s="198"/>
      <c r="HZ336" s="198"/>
      <c r="IA336" s="198"/>
      <c r="IB336" s="198"/>
      <c r="IC336" s="198"/>
      <c r="ID336" s="198"/>
      <c r="IE336" s="198"/>
      <c r="IF336" s="198"/>
      <c r="IG336" s="198"/>
      <c r="IH336" s="198"/>
      <c r="II336" s="198"/>
      <c r="IJ336" s="198"/>
      <c r="IK336" s="198"/>
      <c r="IL336" s="198"/>
      <c r="IM336" s="198"/>
      <c r="IN336" s="198"/>
      <c r="IO336" s="198"/>
      <c r="IP336" s="198"/>
      <c r="IQ336" s="198"/>
      <c r="IR336" s="198"/>
      <c r="IS336" s="198"/>
      <c r="IT336" s="198"/>
      <c r="IU336" s="198"/>
      <c r="IV336" s="198"/>
      <c r="IW336" s="198"/>
      <c r="IX336" s="198"/>
      <c r="IY336" s="198"/>
      <c r="IZ336" s="198"/>
      <c r="JA336" s="198"/>
      <c r="JB336" s="198"/>
      <c r="JC336" s="198"/>
      <c r="JD336" s="198"/>
      <c r="JE336" s="198"/>
      <c r="JF336" s="198"/>
      <c r="JG336" s="198"/>
      <c r="JH336" s="198"/>
      <c r="JI336" s="198"/>
      <c r="JJ336" s="198"/>
      <c r="JK336" s="198"/>
      <c r="JL336" s="198"/>
      <c r="JM336" s="198"/>
      <c r="JN336" s="198"/>
      <c r="JO336" s="198"/>
      <c r="JP336" s="198"/>
      <c r="JQ336" s="198"/>
      <c r="JR336" s="198"/>
      <c r="JS336" s="198"/>
      <c r="JT336" s="198"/>
      <c r="JU336" s="198"/>
      <c r="JV336" s="198"/>
      <c r="JW336" s="198"/>
      <c r="JX336" s="198"/>
      <c r="JY336" s="198"/>
      <c r="JZ336" s="198"/>
      <c r="KA336" s="198"/>
      <c r="KB336" s="198"/>
      <c r="KC336" s="198"/>
      <c r="KD336" s="198"/>
      <c r="KE336" s="198"/>
      <c r="KF336" s="198"/>
      <c r="KG336" s="198"/>
      <c r="KH336" s="198"/>
      <c r="KI336" s="198"/>
      <c r="KJ336" s="198"/>
      <c r="KK336" s="198"/>
      <c r="KL336" s="198"/>
      <c r="KM336" s="198"/>
      <c r="KN336" s="198"/>
      <c r="KO336" s="198"/>
      <c r="KP336" s="198"/>
      <c r="KQ336" s="198"/>
      <c r="KR336" s="198"/>
      <c r="KS336" s="198"/>
      <c r="KT336" s="198"/>
      <c r="KU336" s="198"/>
      <c r="KV336" s="198"/>
      <c r="KW336" s="198"/>
      <c r="KX336" s="198"/>
      <c r="KY336" s="198"/>
      <c r="KZ336" s="198"/>
    </row>
    <row r="337" spans="2:312" x14ac:dyDescent="0.3">
      <c r="B337" s="198"/>
      <c r="C337" s="198"/>
      <c r="D337" s="198"/>
      <c r="E337" s="198"/>
      <c r="F337" s="198"/>
      <c r="G337" s="198"/>
      <c r="H337" s="198"/>
      <c r="I337" s="198"/>
      <c r="J337" s="198"/>
      <c r="K337" s="198"/>
      <c r="L337" s="198"/>
      <c r="M337" s="198"/>
      <c r="N337" s="198"/>
      <c r="O337" s="198"/>
      <c r="P337" s="198"/>
      <c r="Q337" s="202"/>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c r="AS337" s="198"/>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c r="CW337" s="198"/>
      <c r="CX337" s="198"/>
      <c r="CY337" s="198"/>
      <c r="CZ337" s="198"/>
      <c r="DA337" s="198"/>
      <c r="DB337" s="198"/>
      <c r="DC337" s="198"/>
      <c r="DD337" s="198"/>
      <c r="DE337" s="198"/>
      <c r="DF337" s="198"/>
      <c r="DG337" s="198"/>
      <c r="DH337" s="198"/>
      <c r="DI337" s="198"/>
      <c r="DJ337" s="198"/>
      <c r="DK337" s="198"/>
      <c r="DL337" s="198"/>
      <c r="DM337" s="198"/>
      <c r="DN337" s="198"/>
      <c r="DO337" s="198"/>
      <c r="DP337" s="198"/>
      <c r="DQ337" s="198"/>
      <c r="DR337" s="198"/>
      <c r="DS337" s="198"/>
      <c r="DT337" s="198"/>
      <c r="DU337" s="198"/>
      <c r="DV337" s="198"/>
      <c r="DW337" s="198"/>
      <c r="DX337" s="198"/>
      <c r="DY337" s="198"/>
      <c r="DZ337" s="198"/>
      <c r="EA337" s="198"/>
      <c r="EB337" s="198"/>
      <c r="EC337" s="198"/>
      <c r="ED337" s="198"/>
      <c r="EE337" s="198"/>
      <c r="EF337" s="198"/>
      <c r="EG337" s="198"/>
      <c r="EH337" s="198"/>
      <c r="EI337" s="198"/>
      <c r="EJ337" s="198"/>
      <c r="EK337" s="198"/>
      <c r="EL337" s="198"/>
      <c r="EM337" s="198"/>
      <c r="EN337" s="198"/>
      <c r="EO337" s="198"/>
      <c r="EP337" s="198"/>
      <c r="EQ337" s="198"/>
      <c r="ER337" s="198"/>
      <c r="ES337" s="198"/>
      <c r="ET337" s="198"/>
      <c r="EU337" s="198"/>
      <c r="EV337" s="198"/>
      <c r="EW337" s="198"/>
      <c r="EX337" s="198"/>
      <c r="EY337" s="198"/>
      <c r="EZ337" s="198"/>
      <c r="FA337" s="198"/>
      <c r="FB337" s="198"/>
      <c r="FC337" s="198"/>
      <c r="FD337" s="198"/>
      <c r="FE337" s="198"/>
      <c r="FF337" s="198"/>
      <c r="FG337" s="198"/>
      <c r="FH337" s="198"/>
      <c r="FI337" s="198"/>
      <c r="FJ337" s="198"/>
      <c r="FK337" s="198"/>
      <c r="FL337" s="198"/>
      <c r="FM337" s="198"/>
      <c r="FN337" s="198"/>
      <c r="FO337" s="198"/>
      <c r="FP337" s="198"/>
      <c r="FQ337" s="198"/>
      <c r="FR337" s="198"/>
      <c r="FS337" s="198"/>
      <c r="FT337" s="198"/>
      <c r="FU337" s="198"/>
      <c r="FV337" s="198"/>
      <c r="FW337" s="198"/>
      <c r="FX337" s="198"/>
      <c r="FY337" s="198"/>
      <c r="FZ337" s="198"/>
      <c r="GA337" s="198"/>
      <c r="GB337" s="198"/>
      <c r="GC337" s="198"/>
      <c r="GD337" s="198"/>
      <c r="GE337" s="198"/>
      <c r="GF337" s="198"/>
      <c r="GG337" s="198"/>
      <c r="GH337" s="198"/>
      <c r="GI337" s="198"/>
      <c r="GJ337" s="198"/>
      <c r="GK337" s="198"/>
      <c r="GL337" s="198"/>
      <c r="GM337" s="198"/>
      <c r="GN337" s="198"/>
      <c r="GO337" s="198"/>
      <c r="GP337" s="198"/>
      <c r="GQ337" s="198"/>
      <c r="GR337" s="198"/>
      <c r="GS337" s="198"/>
      <c r="GT337" s="198"/>
      <c r="GU337" s="198"/>
      <c r="GV337" s="198"/>
      <c r="GW337" s="198"/>
      <c r="GX337" s="198"/>
      <c r="GY337" s="198"/>
      <c r="GZ337" s="198"/>
      <c r="HA337" s="198"/>
      <c r="HB337" s="198"/>
      <c r="HC337" s="198"/>
      <c r="HD337" s="198"/>
      <c r="HE337" s="198"/>
      <c r="HF337" s="198"/>
      <c r="HG337" s="198"/>
      <c r="HH337" s="198"/>
      <c r="HI337" s="198"/>
      <c r="HJ337" s="198"/>
      <c r="HK337" s="198"/>
      <c r="HL337" s="198"/>
      <c r="HM337" s="198"/>
      <c r="HN337" s="198"/>
      <c r="HO337" s="198"/>
      <c r="HP337" s="198"/>
      <c r="HQ337" s="198"/>
      <c r="HR337" s="198"/>
      <c r="HS337" s="198"/>
      <c r="HT337" s="198"/>
      <c r="HU337" s="198"/>
      <c r="HV337" s="198"/>
      <c r="HW337" s="198"/>
      <c r="HX337" s="198"/>
      <c r="HY337" s="198"/>
      <c r="HZ337" s="198"/>
      <c r="IA337" s="198"/>
      <c r="IB337" s="198"/>
      <c r="IC337" s="198"/>
      <c r="ID337" s="198"/>
      <c r="IE337" s="198"/>
      <c r="IF337" s="198"/>
      <c r="IG337" s="198"/>
      <c r="IH337" s="198"/>
      <c r="II337" s="198"/>
      <c r="IJ337" s="198"/>
      <c r="IK337" s="198"/>
      <c r="IL337" s="198"/>
      <c r="IM337" s="198"/>
      <c r="IN337" s="198"/>
      <c r="IO337" s="198"/>
      <c r="IP337" s="198"/>
      <c r="IQ337" s="198"/>
      <c r="IR337" s="198"/>
      <c r="IS337" s="198"/>
      <c r="IT337" s="198"/>
      <c r="IU337" s="198"/>
      <c r="IV337" s="198"/>
      <c r="IW337" s="198"/>
      <c r="IX337" s="198"/>
      <c r="IY337" s="198"/>
      <c r="IZ337" s="198"/>
      <c r="JA337" s="198"/>
      <c r="JB337" s="198"/>
      <c r="JC337" s="198"/>
      <c r="JD337" s="198"/>
      <c r="JE337" s="198"/>
      <c r="JF337" s="198"/>
      <c r="JG337" s="198"/>
      <c r="JH337" s="198"/>
      <c r="JI337" s="198"/>
      <c r="JJ337" s="198"/>
      <c r="JK337" s="198"/>
      <c r="JL337" s="198"/>
      <c r="JM337" s="198"/>
      <c r="JN337" s="198"/>
      <c r="JO337" s="198"/>
      <c r="JP337" s="198"/>
      <c r="JQ337" s="198"/>
      <c r="JR337" s="198"/>
      <c r="JS337" s="198"/>
      <c r="JT337" s="198"/>
      <c r="JU337" s="198"/>
      <c r="JV337" s="198"/>
      <c r="JW337" s="198"/>
      <c r="JX337" s="198"/>
      <c r="JY337" s="198"/>
      <c r="JZ337" s="198"/>
      <c r="KA337" s="198"/>
      <c r="KB337" s="198"/>
      <c r="KC337" s="198"/>
      <c r="KD337" s="198"/>
      <c r="KE337" s="198"/>
      <c r="KF337" s="198"/>
      <c r="KG337" s="198"/>
      <c r="KH337" s="198"/>
      <c r="KI337" s="198"/>
      <c r="KJ337" s="198"/>
      <c r="KK337" s="198"/>
      <c r="KL337" s="198"/>
      <c r="KM337" s="198"/>
      <c r="KN337" s="198"/>
      <c r="KO337" s="198"/>
      <c r="KP337" s="198"/>
      <c r="KQ337" s="198"/>
      <c r="KR337" s="198"/>
      <c r="KS337" s="198"/>
      <c r="KT337" s="198"/>
      <c r="KU337" s="198"/>
      <c r="KV337" s="198"/>
      <c r="KW337" s="198"/>
      <c r="KX337" s="198"/>
      <c r="KY337" s="198"/>
      <c r="KZ337" s="198"/>
    </row>
    <row r="338" spans="2:312" x14ac:dyDescent="0.3">
      <c r="B338" s="198"/>
      <c r="C338" s="198"/>
      <c r="D338" s="198"/>
      <c r="E338" s="198"/>
      <c r="F338" s="198"/>
      <c r="G338" s="198"/>
      <c r="H338" s="198"/>
      <c r="I338" s="198"/>
      <c r="J338" s="198"/>
      <c r="K338" s="198"/>
      <c r="L338" s="198"/>
      <c r="M338" s="198"/>
      <c r="N338" s="198"/>
      <c r="O338" s="198"/>
      <c r="P338" s="198"/>
      <c r="Q338" s="202"/>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c r="CP338" s="198"/>
      <c r="CQ338" s="198"/>
      <c r="CR338" s="198"/>
      <c r="CS338" s="198"/>
      <c r="CT338" s="198"/>
      <c r="CU338" s="198"/>
      <c r="CV338" s="198"/>
      <c r="CW338" s="198"/>
      <c r="CX338" s="198"/>
      <c r="CY338" s="198"/>
      <c r="CZ338" s="198"/>
      <c r="DA338" s="198"/>
      <c r="DB338" s="198"/>
      <c r="DC338" s="198"/>
      <c r="DD338" s="198"/>
      <c r="DE338" s="198"/>
      <c r="DF338" s="198"/>
      <c r="DG338" s="198"/>
      <c r="DH338" s="198"/>
      <c r="DI338" s="198"/>
      <c r="DJ338" s="198"/>
      <c r="DK338" s="198"/>
      <c r="DL338" s="198"/>
      <c r="DM338" s="198"/>
      <c r="DN338" s="198"/>
      <c r="DO338" s="198"/>
      <c r="DP338" s="198"/>
      <c r="DQ338" s="198"/>
      <c r="DR338" s="198"/>
      <c r="DS338" s="198"/>
      <c r="DT338" s="198"/>
      <c r="DU338" s="198"/>
      <c r="DV338" s="198"/>
      <c r="DW338" s="198"/>
      <c r="DX338" s="198"/>
      <c r="DY338" s="198"/>
      <c r="DZ338" s="198"/>
      <c r="EA338" s="198"/>
      <c r="EB338" s="198"/>
      <c r="EC338" s="198"/>
      <c r="ED338" s="198"/>
      <c r="EE338" s="198"/>
      <c r="EF338" s="198"/>
      <c r="EG338" s="198"/>
      <c r="EH338" s="198"/>
      <c r="EI338" s="198"/>
      <c r="EJ338" s="198"/>
      <c r="EK338" s="198"/>
      <c r="EL338" s="198"/>
      <c r="EM338" s="198"/>
      <c r="EN338" s="198"/>
      <c r="EO338" s="198"/>
      <c r="EP338" s="198"/>
      <c r="EQ338" s="198"/>
      <c r="ER338" s="198"/>
      <c r="ES338" s="198"/>
      <c r="ET338" s="198"/>
      <c r="EU338" s="198"/>
      <c r="EV338" s="198"/>
      <c r="EW338" s="198"/>
      <c r="EX338" s="198"/>
      <c r="EY338" s="198"/>
      <c r="EZ338" s="198"/>
      <c r="FA338" s="198"/>
      <c r="FB338" s="198"/>
      <c r="FC338" s="198"/>
      <c r="FD338" s="198"/>
      <c r="FE338" s="198"/>
      <c r="FF338" s="198"/>
      <c r="FG338" s="198"/>
      <c r="FH338" s="198"/>
      <c r="FI338" s="198"/>
      <c r="FJ338" s="198"/>
      <c r="FK338" s="198"/>
      <c r="FL338" s="198"/>
      <c r="FM338" s="198"/>
      <c r="FN338" s="198"/>
      <c r="FO338" s="198"/>
      <c r="FP338" s="198"/>
      <c r="FQ338" s="198"/>
      <c r="FR338" s="198"/>
      <c r="FS338" s="198"/>
      <c r="FT338" s="198"/>
      <c r="FU338" s="198"/>
      <c r="FV338" s="198"/>
      <c r="FW338" s="198"/>
      <c r="FX338" s="198"/>
      <c r="FY338" s="198"/>
      <c r="FZ338" s="198"/>
      <c r="GA338" s="198"/>
      <c r="GB338" s="198"/>
      <c r="GC338" s="198"/>
      <c r="GD338" s="198"/>
      <c r="GE338" s="198"/>
      <c r="GF338" s="198"/>
      <c r="GG338" s="198"/>
      <c r="GH338" s="198"/>
      <c r="GI338" s="198"/>
      <c r="GJ338" s="198"/>
      <c r="GK338" s="198"/>
      <c r="GL338" s="198"/>
      <c r="GM338" s="198"/>
      <c r="GN338" s="198"/>
      <c r="GO338" s="198"/>
      <c r="GP338" s="198"/>
      <c r="GQ338" s="198"/>
      <c r="GR338" s="198"/>
      <c r="GS338" s="198"/>
      <c r="GT338" s="198"/>
      <c r="GU338" s="198"/>
      <c r="GV338" s="198"/>
      <c r="GW338" s="198"/>
      <c r="GX338" s="198"/>
      <c r="GY338" s="198"/>
      <c r="GZ338" s="198"/>
      <c r="HA338" s="198"/>
      <c r="HB338" s="198"/>
      <c r="HC338" s="198"/>
      <c r="HD338" s="198"/>
      <c r="HE338" s="198"/>
      <c r="HF338" s="198"/>
      <c r="HG338" s="198"/>
      <c r="HH338" s="198"/>
      <c r="HI338" s="198"/>
      <c r="HJ338" s="198"/>
      <c r="HK338" s="198"/>
      <c r="HL338" s="198"/>
      <c r="HM338" s="198"/>
      <c r="HN338" s="198"/>
      <c r="HO338" s="198"/>
      <c r="HP338" s="198"/>
      <c r="HQ338" s="198"/>
      <c r="HR338" s="198"/>
      <c r="HS338" s="198"/>
      <c r="HT338" s="198"/>
      <c r="HU338" s="198"/>
      <c r="HV338" s="198"/>
      <c r="HW338" s="198"/>
      <c r="HX338" s="198"/>
      <c r="HY338" s="198"/>
      <c r="HZ338" s="198"/>
      <c r="IA338" s="198"/>
      <c r="IB338" s="198"/>
      <c r="IC338" s="198"/>
      <c r="ID338" s="198"/>
      <c r="IE338" s="198"/>
      <c r="IF338" s="198"/>
      <c r="IG338" s="198"/>
      <c r="IH338" s="198"/>
      <c r="II338" s="198"/>
      <c r="IJ338" s="198"/>
      <c r="IK338" s="198"/>
      <c r="IL338" s="198"/>
      <c r="IM338" s="198"/>
      <c r="IN338" s="198"/>
      <c r="IO338" s="198"/>
      <c r="IP338" s="198"/>
      <c r="IQ338" s="198"/>
      <c r="IR338" s="198"/>
      <c r="IS338" s="198"/>
      <c r="IT338" s="198"/>
      <c r="IU338" s="198"/>
      <c r="IV338" s="198"/>
      <c r="IW338" s="198"/>
      <c r="IX338" s="198"/>
      <c r="IY338" s="198"/>
      <c r="IZ338" s="198"/>
      <c r="JA338" s="198"/>
      <c r="JB338" s="198"/>
      <c r="JC338" s="198"/>
      <c r="JD338" s="198"/>
      <c r="JE338" s="198"/>
      <c r="JF338" s="198"/>
      <c r="JG338" s="198"/>
      <c r="JH338" s="198"/>
      <c r="JI338" s="198"/>
      <c r="JJ338" s="198"/>
      <c r="JK338" s="198"/>
      <c r="JL338" s="198"/>
      <c r="JM338" s="198"/>
      <c r="JN338" s="198"/>
      <c r="JO338" s="198"/>
      <c r="JP338" s="198"/>
      <c r="JQ338" s="198"/>
      <c r="JR338" s="198"/>
      <c r="JS338" s="198"/>
      <c r="JT338" s="198"/>
      <c r="JU338" s="198"/>
      <c r="JV338" s="198"/>
      <c r="JW338" s="198"/>
      <c r="JX338" s="198"/>
      <c r="JY338" s="198"/>
      <c r="JZ338" s="198"/>
      <c r="KA338" s="198"/>
      <c r="KB338" s="198"/>
      <c r="KC338" s="198"/>
      <c r="KD338" s="198"/>
      <c r="KE338" s="198"/>
      <c r="KF338" s="198"/>
      <c r="KG338" s="198"/>
      <c r="KH338" s="198"/>
      <c r="KI338" s="198"/>
      <c r="KJ338" s="198"/>
      <c r="KK338" s="198"/>
      <c r="KL338" s="198"/>
      <c r="KM338" s="198"/>
      <c r="KN338" s="198"/>
      <c r="KO338" s="198"/>
      <c r="KP338" s="198"/>
      <c r="KQ338" s="198"/>
      <c r="KR338" s="198"/>
      <c r="KS338" s="198"/>
      <c r="KT338" s="198"/>
      <c r="KU338" s="198"/>
      <c r="KV338" s="198"/>
      <c r="KW338" s="198"/>
      <c r="KX338" s="198"/>
      <c r="KY338" s="198"/>
      <c r="KZ338" s="198"/>
    </row>
    <row r="339" spans="2:312" x14ac:dyDescent="0.3">
      <c r="B339" s="198"/>
      <c r="C339" s="198"/>
      <c r="D339" s="198"/>
      <c r="E339" s="198"/>
      <c r="F339" s="198"/>
      <c r="G339" s="198"/>
      <c r="H339" s="198"/>
      <c r="I339" s="198"/>
      <c r="J339" s="198"/>
      <c r="K339" s="198"/>
      <c r="L339" s="198"/>
      <c r="M339" s="198"/>
      <c r="N339" s="198"/>
      <c r="O339" s="198"/>
      <c r="P339" s="198"/>
      <c r="Q339" s="202"/>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c r="CP339" s="198"/>
      <c r="CQ339" s="198"/>
      <c r="CR339" s="198"/>
      <c r="CS339" s="198"/>
      <c r="CT339" s="198"/>
      <c r="CU339" s="198"/>
      <c r="CV339" s="198"/>
      <c r="CW339" s="198"/>
      <c r="CX339" s="198"/>
      <c r="CY339" s="198"/>
      <c r="CZ339" s="198"/>
      <c r="DA339" s="198"/>
      <c r="DB339" s="198"/>
      <c r="DC339" s="198"/>
      <c r="DD339" s="198"/>
      <c r="DE339" s="198"/>
      <c r="DF339" s="198"/>
      <c r="DG339" s="198"/>
      <c r="DH339" s="198"/>
      <c r="DI339" s="198"/>
      <c r="DJ339" s="198"/>
      <c r="DK339" s="198"/>
      <c r="DL339" s="198"/>
      <c r="DM339" s="198"/>
      <c r="DN339" s="198"/>
      <c r="DO339" s="198"/>
      <c r="DP339" s="198"/>
      <c r="DQ339" s="198"/>
      <c r="DR339" s="198"/>
      <c r="DS339" s="198"/>
      <c r="DT339" s="198"/>
      <c r="DU339" s="198"/>
      <c r="DV339" s="198"/>
      <c r="DW339" s="198"/>
      <c r="DX339" s="198"/>
      <c r="DY339" s="198"/>
      <c r="DZ339" s="198"/>
      <c r="EA339" s="198"/>
      <c r="EB339" s="198"/>
      <c r="EC339" s="198"/>
      <c r="ED339" s="198"/>
      <c r="EE339" s="198"/>
      <c r="EF339" s="198"/>
      <c r="EG339" s="198"/>
      <c r="EH339" s="198"/>
      <c r="EI339" s="198"/>
      <c r="EJ339" s="198"/>
      <c r="EK339" s="198"/>
      <c r="EL339" s="198"/>
      <c r="EM339" s="198"/>
      <c r="EN339" s="198"/>
      <c r="EO339" s="198"/>
      <c r="EP339" s="198"/>
      <c r="EQ339" s="198"/>
      <c r="ER339" s="198"/>
      <c r="ES339" s="198"/>
      <c r="ET339" s="198"/>
      <c r="EU339" s="198"/>
      <c r="EV339" s="198"/>
      <c r="EW339" s="198"/>
      <c r="EX339" s="198"/>
      <c r="EY339" s="198"/>
      <c r="EZ339" s="198"/>
      <c r="FA339" s="198"/>
      <c r="FB339" s="198"/>
      <c r="FC339" s="198"/>
      <c r="FD339" s="198"/>
      <c r="FE339" s="198"/>
      <c r="FF339" s="198"/>
      <c r="FG339" s="198"/>
      <c r="FH339" s="198"/>
      <c r="FI339" s="198"/>
      <c r="FJ339" s="198"/>
      <c r="FK339" s="198"/>
      <c r="FL339" s="198"/>
      <c r="FM339" s="198"/>
      <c r="FN339" s="198"/>
      <c r="FO339" s="198"/>
      <c r="FP339" s="198"/>
      <c r="FQ339" s="198"/>
      <c r="FR339" s="198"/>
      <c r="FS339" s="198"/>
      <c r="FT339" s="198"/>
      <c r="FU339" s="198"/>
      <c r="FV339" s="198"/>
      <c r="FW339" s="198"/>
      <c r="FX339" s="198"/>
      <c r="FY339" s="198"/>
      <c r="FZ339" s="198"/>
      <c r="GA339" s="198"/>
      <c r="GB339" s="198"/>
      <c r="GC339" s="198"/>
      <c r="GD339" s="198"/>
      <c r="GE339" s="198"/>
      <c r="GF339" s="198"/>
      <c r="GG339" s="198"/>
      <c r="GH339" s="198"/>
      <c r="GI339" s="198"/>
      <c r="GJ339" s="198"/>
      <c r="GK339" s="198"/>
      <c r="GL339" s="198"/>
      <c r="GM339" s="198"/>
      <c r="GN339" s="198"/>
      <c r="GO339" s="198"/>
      <c r="GP339" s="198"/>
      <c r="GQ339" s="198"/>
      <c r="GR339" s="198"/>
      <c r="GS339" s="198"/>
      <c r="GT339" s="198"/>
      <c r="GU339" s="198"/>
      <c r="GV339" s="198"/>
      <c r="GW339" s="198"/>
      <c r="GX339" s="198"/>
      <c r="GY339" s="198"/>
      <c r="GZ339" s="198"/>
      <c r="HA339" s="198"/>
      <c r="HB339" s="198"/>
      <c r="HC339" s="198"/>
      <c r="HD339" s="198"/>
      <c r="HE339" s="198"/>
      <c r="HF339" s="198"/>
      <c r="HG339" s="198"/>
      <c r="HH339" s="198"/>
      <c r="HI339" s="198"/>
      <c r="HJ339" s="198"/>
      <c r="HK339" s="198"/>
      <c r="HL339" s="198"/>
      <c r="HM339" s="198"/>
      <c r="HN339" s="198"/>
      <c r="HO339" s="198"/>
      <c r="HP339" s="198"/>
      <c r="HQ339" s="198"/>
      <c r="HR339" s="198"/>
      <c r="HS339" s="198"/>
      <c r="HT339" s="198"/>
      <c r="HU339" s="198"/>
      <c r="HV339" s="198"/>
      <c r="HW339" s="198"/>
      <c r="HX339" s="198"/>
      <c r="HY339" s="198"/>
      <c r="HZ339" s="198"/>
      <c r="IA339" s="198"/>
      <c r="IB339" s="198"/>
      <c r="IC339" s="198"/>
      <c r="ID339" s="198"/>
      <c r="IE339" s="198"/>
      <c r="IF339" s="198"/>
      <c r="IG339" s="198"/>
      <c r="IH339" s="198"/>
      <c r="II339" s="198"/>
      <c r="IJ339" s="198"/>
      <c r="IK339" s="198"/>
      <c r="IL339" s="198"/>
      <c r="IM339" s="198"/>
      <c r="IN339" s="198"/>
      <c r="IO339" s="198"/>
      <c r="IP339" s="198"/>
      <c r="IQ339" s="198"/>
      <c r="IR339" s="198"/>
      <c r="IS339" s="198"/>
      <c r="IT339" s="198"/>
      <c r="IU339" s="198"/>
      <c r="IV339" s="198"/>
      <c r="IW339" s="198"/>
      <c r="IX339" s="198"/>
      <c r="IY339" s="198"/>
      <c r="IZ339" s="198"/>
      <c r="JA339" s="198"/>
      <c r="JB339" s="198"/>
      <c r="JC339" s="198"/>
      <c r="JD339" s="198"/>
      <c r="JE339" s="198"/>
      <c r="JF339" s="198"/>
      <c r="JG339" s="198"/>
      <c r="JH339" s="198"/>
      <c r="JI339" s="198"/>
      <c r="JJ339" s="198"/>
      <c r="JK339" s="198"/>
      <c r="JL339" s="198"/>
      <c r="JM339" s="198"/>
      <c r="JN339" s="198"/>
      <c r="JO339" s="198"/>
      <c r="JP339" s="198"/>
      <c r="JQ339" s="198"/>
      <c r="JR339" s="198"/>
      <c r="JS339" s="198"/>
      <c r="JT339" s="198"/>
      <c r="JU339" s="198"/>
      <c r="JV339" s="198"/>
      <c r="JW339" s="198"/>
      <c r="JX339" s="198"/>
      <c r="JY339" s="198"/>
      <c r="JZ339" s="198"/>
      <c r="KA339" s="198"/>
      <c r="KB339" s="198"/>
      <c r="KC339" s="198"/>
      <c r="KD339" s="198"/>
      <c r="KE339" s="198"/>
      <c r="KF339" s="198"/>
      <c r="KG339" s="198"/>
      <c r="KH339" s="198"/>
      <c r="KI339" s="198"/>
      <c r="KJ339" s="198"/>
      <c r="KK339" s="198"/>
      <c r="KL339" s="198"/>
      <c r="KM339" s="198"/>
      <c r="KN339" s="198"/>
      <c r="KO339" s="198"/>
      <c r="KP339" s="198"/>
      <c r="KQ339" s="198"/>
      <c r="KR339" s="198"/>
      <c r="KS339" s="198"/>
      <c r="KT339" s="198"/>
      <c r="KU339" s="198"/>
      <c r="KV339" s="198"/>
      <c r="KW339" s="198"/>
      <c r="KX339" s="198"/>
      <c r="KY339" s="198"/>
      <c r="KZ339" s="198"/>
    </row>
    <row r="340" spans="2:312" x14ac:dyDescent="0.3">
      <c r="B340" s="198"/>
      <c r="C340" s="198"/>
      <c r="D340" s="198"/>
      <c r="E340" s="198"/>
      <c r="F340" s="198"/>
      <c r="G340" s="198"/>
      <c r="H340" s="198"/>
      <c r="I340" s="198"/>
      <c r="J340" s="198"/>
      <c r="K340" s="198"/>
      <c r="L340" s="198"/>
      <c r="M340" s="198"/>
      <c r="N340" s="198"/>
      <c r="O340" s="198"/>
      <c r="P340" s="198"/>
      <c r="Q340" s="202"/>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c r="CP340" s="198"/>
      <c r="CQ340" s="198"/>
      <c r="CR340" s="198"/>
      <c r="CS340" s="198"/>
      <c r="CT340" s="198"/>
      <c r="CU340" s="198"/>
      <c r="CV340" s="198"/>
      <c r="CW340" s="198"/>
      <c r="CX340" s="198"/>
      <c r="CY340" s="198"/>
      <c r="CZ340" s="198"/>
      <c r="DA340" s="198"/>
      <c r="DB340" s="198"/>
      <c r="DC340" s="198"/>
      <c r="DD340" s="198"/>
      <c r="DE340" s="198"/>
      <c r="DF340" s="198"/>
      <c r="DG340" s="198"/>
      <c r="DH340" s="198"/>
      <c r="DI340" s="198"/>
      <c r="DJ340" s="198"/>
      <c r="DK340" s="198"/>
      <c r="DL340" s="198"/>
      <c r="DM340" s="198"/>
      <c r="DN340" s="198"/>
      <c r="DO340" s="198"/>
      <c r="DP340" s="198"/>
      <c r="DQ340" s="198"/>
      <c r="DR340" s="198"/>
      <c r="DS340" s="198"/>
      <c r="DT340" s="198"/>
      <c r="DU340" s="198"/>
      <c r="DV340" s="198"/>
      <c r="DW340" s="198"/>
      <c r="DX340" s="198"/>
      <c r="DY340" s="198"/>
      <c r="DZ340" s="198"/>
      <c r="EA340" s="198"/>
      <c r="EB340" s="198"/>
      <c r="EC340" s="198"/>
      <c r="ED340" s="198"/>
      <c r="EE340" s="198"/>
      <c r="EF340" s="198"/>
      <c r="EG340" s="198"/>
      <c r="EH340" s="198"/>
      <c r="EI340" s="198"/>
      <c r="EJ340" s="198"/>
      <c r="EK340" s="198"/>
      <c r="EL340" s="198"/>
      <c r="EM340" s="198"/>
      <c r="EN340" s="198"/>
      <c r="EO340" s="198"/>
      <c r="EP340" s="198"/>
      <c r="EQ340" s="198"/>
      <c r="ER340" s="198"/>
      <c r="ES340" s="198"/>
      <c r="ET340" s="198"/>
      <c r="EU340" s="198"/>
      <c r="EV340" s="198"/>
      <c r="EW340" s="198"/>
      <c r="EX340" s="198"/>
      <c r="EY340" s="198"/>
      <c r="EZ340" s="198"/>
      <c r="FA340" s="198"/>
      <c r="FB340" s="198"/>
      <c r="FC340" s="198"/>
      <c r="FD340" s="198"/>
      <c r="FE340" s="198"/>
      <c r="FF340" s="198"/>
      <c r="FG340" s="198"/>
      <c r="FH340" s="198"/>
      <c r="FI340" s="198"/>
      <c r="FJ340" s="198"/>
      <c r="FK340" s="198"/>
      <c r="FL340" s="198"/>
      <c r="FM340" s="198"/>
      <c r="FN340" s="198"/>
      <c r="FO340" s="198"/>
      <c r="FP340" s="198"/>
      <c r="FQ340" s="198"/>
      <c r="FR340" s="198"/>
      <c r="FS340" s="198"/>
      <c r="FT340" s="198"/>
      <c r="FU340" s="198"/>
      <c r="FV340" s="198"/>
      <c r="FW340" s="198"/>
      <c r="FX340" s="198"/>
      <c r="FY340" s="198"/>
      <c r="FZ340" s="198"/>
      <c r="GA340" s="198"/>
      <c r="GB340" s="198"/>
      <c r="GC340" s="198"/>
      <c r="GD340" s="198"/>
      <c r="GE340" s="198"/>
      <c r="GF340" s="198"/>
      <c r="GG340" s="198"/>
      <c r="GH340" s="198"/>
      <c r="GI340" s="198"/>
      <c r="GJ340" s="198"/>
      <c r="GK340" s="198"/>
      <c r="GL340" s="198"/>
      <c r="GM340" s="198"/>
      <c r="GN340" s="198"/>
      <c r="GO340" s="198"/>
      <c r="GP340" s="198"/>
      <c r="GQ340" s="198"/>
      <c r="GR340" s="198"/>
      <c r="GS340" s="198"/>
      <c r="GT340" s="198"/>
      <c r="GU340" s="198"/>
      <c r="GV340" s="198"/>
      <c r="GW340" s="198"/>
      <c r="GX340" s="198"/>
      <c r="GY340" s="198"/>
      <c r="GZ340" s="198"/>
      <c r="HA340" s="198"/>
      <c r="HB340" s="198"/>
      <c r="HC340" s="198"/>
      <c r="HD340" s="198"/>
      <c r="HE340" s="198"/>
      <c r="HF340" s="198"/>
      <c r="HG340" s="198"/>
      <c r="HH340" s="198"/>
      <c r="HI340" s="198"/>
      <c r="HJ340" s="198"/>
      <c r="HK340" s="198"/>
      <c r="HL340" s="198"/>
      <c r="HM340" s="198"/>
      <c r="HN340" s="198"/>
      <c r="HO340" s="198"/>
      <c r="HP340" s="198"/>
      <c r="HQ340" s="198"/>
      <c r="HR340" s="198"/>
      <c r="HS340" s="198"/>
      <c r="HT340" s="198"/>
      <c r="HU340" s="198"/>
      <c r="HV340" s="198"/>
      <c r="HW340" s="198"/>
      <c r="HX340" s="198"/>
      <c r="HY340" s="198"/>
      <c r="HZ340" s="198"/>
      <c r="IA340" s="198"/>
      <c r="IB340" s="198"/>
      <c r="IC340" s="198"/>
      <c r="ID340" s="198"/>
      <c r="IE340" s="198"/>
      <c r="IF340" s="198"/>
      <c r="IG340" s="198"/>
      <c r="IH340" s="198"/>
      <c r="II340" s="198"/>
      <c r="IJ340" s="198"/>
      <c r="IK340" s="198"/>
      <c r="IL340" s="198"/>
      <c r="IM340" s="198"/>
      <c r="IN340" s="198"/>
      <c r="IO340" s="198"/>
      <c r="IP340" s="198"/>
      <c r="IQ340" s="198"/>
      <c r="IR340" s="198"/>
      <c r="IS340" s="198"/>
      <c r="IT340" s="198"/>
      <c r="IU340" s="198"/>
      <c r="IV340" s="198"/>
      <c r="IW340" s="198"/>
      <c r="IX340" s="198"/>
      <c r="IY340" s="198"/>
      <c r="IZ340" s="198"/>
      <c r="JA340" s="198"/>
      <c r="JB340" s="198"/>
      <c r="JC340" s="198"/>
      <c r="JD340" s="198"/>
      <c r="JE340" s="198"/>
      <c r="JF340" s="198"/>
      <c r="JG340" s="198"/>
      <c r="JH340" s="198"/>
      <c r="JI340" s="198"/>
      <c r="JJ340" s="198"/>
      <c r="JK340" s="198"/>
      <c r="JL340" s="198"/>
      <c r="JM340" s="198"/>
      <c r="JN340" s="198"/>
      <c r="JO340" s="198"/>
      <c r="JP340" s="198"/>
      <c r="JQ340" s="198"/>
      <c r="JR340" s="198"/>
      <c r="JS340" s="198"/>
      <c r="JT340" s="198"/>
      <c r="JU340" s="198"/>
      <c r="JV340" s="198"/>
      <c r="JW340" s="198"/>
      <c r="JX340" s="198"/>
      <c r="JY340" s="198"/>
      <c r="JZ340" s="198"/>
      <c r="KA340" s="198"/>
      <c r="KB340" s="198"/>
      <c r="KC340" s="198"/>
      <c r="KD340" s="198"/>
      <c r="KE340" s="198"/>
      <c r="KF340" s="198"/>
      <c r="KG340" s="198"/>
      <c r="KH340" s="198"/>
      <c r="KI340" s="198"/>
      <c r="KJ340" s="198"/>
      <c r="KK340" s="198"/>
      <c r="KL340" s="198"/>
      <c r="KM340" s="198"/>
      <c r="KN340" s="198"/>
      <c r="KO340" s="198"/>
      <c r="KP340" s="198"/>
      <c r="KQ340" s="198"/>
      <c r="KR340" s="198"/>
      <c r="KS340" s="198"/>
      <c r="KT340" s="198"/>
      <c r="KU340" s="198"/>
      <c r="KV340" s="198"/>
      <c r="KW340" s="198"/>
      <c r="KX340" s="198"/>
      <c r="KY340" s="198"/>
      <c r="KZ340" s="198"/>
    </row>
    <row r="341" spans="2:312" x14ac:dyDescent="0.3">
      <c r="B341" s="198"/>
      <c r="C341" s="198"/>
      <c r="D341" s="198"/>
      <c r="E341" s="198"/>
      <c r="F341" s="198"/>
      <c r="G341" s="198"/>
      <c r="H341" s="198"/>
      <c r="I341" s="198"/>
      <c r="J341" s="198"/>
      <c r="K341" s="198"/>
      <c r="L341" s="198"/>
      <c r="M341" s="198"/>
      <c r="N341" s="198"/>
      <c r="O341" s="198"/>
      <c r="P341" s="198"/>
      <c r="Q341" s="202"/>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c r="BV341" s="198"/>
      <c r="BW341" s="198"/>
      <c r="BX341" s="198"/>
      <c r="BY341" s="198"/>
      <c r="BZ341" s="198"/>
      <c r="CA341" s="198"/>
      <c r="CB341" s="198"/>
      <c r="CC341" s="198"/>
      <c r="CD341" s="198"/>
      <c r="CE341" s="198"/>
      <c r="CF341" s="198"/>
      <c r="CG341" s="198"/>
      <c r="CH341" s="198"/>
      <c r="CI341" s="198"/>
      <c r="CJ341" s="198"/>
      <c r="CK341" s="198"/>
      <c r="CL341" s="198"/>
      <c r="CM341" s="198"/>
      <c r="CN341" s="198"/>
      <c r="CO341" s="198"/>
      <c r="CP341" s="198"/>
      <c r="CQ341" s="198"/>
      <c r="CR341" s="198"/>
      <c r="CS341" s="198"/>
      <c r="CT341" s="198"/>
      <c r="CU341" s="198"/>
      <c r="CV341" s="198"/>
      <c r="CW341" s="198"/>
      <c r="CX341" s="198"/>
      <c r="CY341" s="198"/>
      <c r="CZ341" s="198"/>
      <c r="DA341" s="198"/>
      <c r="DB341" s="198"/>
      <c r="DC341" s="198"/>
      <c r="DD341" s="198"/>
      <c r="DE341" s="198"/>
      <c r="DF341" s="198"/>
      <c r="DG341" s="198"/>
      <c r="DH341" s="198"/>
      <c r="DI341" s="198"/>
      <c r="DJ341" s="198"/>
      <c r="DK341" s="198"/>
      <c r="DL341" s="198"/>
      <c r="DM341" s="198"/>
      <c r="DN341" s="198"/>
      <c r="DO341" s="198"/>
      <c r="DP341" s="198"/>
      <c r="DQ341" s="198"/>
      <c r="DR341" s="198"/>
      <c r="DS341" s="198"/>
      <c r="DT341" s="198"/>
      <c r="DU341" s="198"/>
      <c r="DV341" s="198"/>
      <c r="DW341" s="198"/>
      <c r="DX341" s="198"/>
      <c r="DY341" s="198"/>
      <c r="DZ341" s="198"/>
      <c r="EA341" s="198"/>
      <c r="EB341" s="198"/>
      <c r="EC341" s="198"/>
      <c r="ED341" s="198"/>
      <c r="EE341" s="198"/>
      <c r="EF341" s="198"/>
      <c r="EG341" s="198"/>
      <c r="EH341" s="198"/>
      <c r="EI341" s="198"/>
      <c r="EJ341" s="198"/>
      <c r="EK341" s="198"/>
      <c r="EL341" s="198"/>
      <c r="EM341" s="198"/>
      <c r="EN341" s="198"/>
      <c r="EO341" s="198"/>
      <c r="EP341" s="198"/>
      <c r="EQ341" s="198"/>
      <c r="ER341" s="198"/>
      <c r="ES341" s="198"/>
      <c r="ET341" s="198"/>
      <c r="EU341" s="198"/>
      <c r="EV341" s="198"/>
      <c r="EW341" s="198"/>
      <c r="EX341" s="198"/>
      <c r="EY341" s="198"/>
      <c r="EZ341" s="198"/>
      <c r="FA341" s="198"/>
      <c r="FB341" s="198"/>
      <c r="FC341" s="198"/>
      <c r="FD341" s="198"/>
      <c r="FE341" s="198"/>
      <c r="FF341" s="198"/>
      <c r="FG341" s="198"/>
      <c r="FH341" s="198"/>
      <c r="FI341" s="198"/>
      <c r="FJ341" s="198"/>
      <c r="FK341" s="198"/>
      <c r="FL341" s="198"/>
      <c r="FM341" s="198"/>
      <c r="FN341" s="198"/>
      <c r="FO341" s="198"/>
      <c r="FP341" s="198"/>
      <c r="FQ341" s="198"/>
      <c r="FR341" s="198"/>
      <c r="FS341" s="198"/>
      <c r="FT341" s="198"/>
      <c r="FU341" s="198"/>
      <c r="FV341" s="198"/>
      <c r="FW341" s="198"/>
      <c r="FX341" s="198"/>
      <c r="FY341" s="198"/>
      <c r="FZ341" s="198"/>
      <c r="GA341" s="198"/>
      <c r="GB341" s="198"/>
      <c r="GC341" s="198"/>
      <c r="GD341" s="198"/>
      <c r="GE341" s="198"/>
      <c r="GF341" s="198"/>
      <c r="GG341" s="198"/>
      <c r="GH341" s="198"/>
      <c r="GI341" s="198"/>
      <c r="GJ341" s="198"/>
      <c r="GK341" s="198"/>
      <c r="GL341" s="198"/>
      <c r="GM341" s="198"/>
      <c r="GN341" s="198"/>
      <c r="GO341" s="198"/>
      <c r="GP341" s="198"/>
      <c r="GQ341" s="198"/>
      <c r="GR341" s="198"/>
      <c r="GS341" s="198"/>
      <c r="GT341" s="198"/>
      <c r="GU341" s="198"/>
      <c r="GV341" s="198"/>
      <c r="GW341" s="198"/>
      <c r="GX341" s="198"/>
      <c r="GY341" s="198"/>
      <c r="GZ341" s="198"/>
      <c r="HA341" s="198"/>
      <c r="HB341" s="198"/>
      <c r="HC341" s="198"/>
      <c r="HD341" s="198"/>
      <c r="HE341" s="198"/>
      <c r="HF341" s="198"/>
      <c r="HG341" s="198"/>
      <c r="HH341" s="198"/>
      <c r="HI341" s="198"/>
      <c r="HJ341" s="198"/>
      <c r="HK341" s="198"/>
      <c r="HL341" s="198"/>
      <c r="HM341" s="198"/>
      <c r="HN341" s="198"/>
      <c r="HO341" s="198"/>
      <c r="HP341" s="198"/>
      <c r="HQ341" s="198"/>
      <c r="HR341" s="198"/>
      <c r="HS341" s="198"/>
      <c r="HT341" s="198"/>
      <c r="HU341" s="198"/>
      <c r="HV341" s="198"/>
      <c r="HW341" s="198"/>
      <c r="HX341" s="198"/>
      <c r="HY341" s="198"/>
      <c r="HZ341" s="198"/>
      <c r="IA341" s="198"/>
      <c r="IB341" s="198"/>
      <c r="IC341" s="198"/>
      <c r="ID341" s="198"/>
      <c r="IE341" s="198"/>
      <c r="IF341" s="198"/>
      <c r="IG341" s="198"/>
      <c r="IH341" s="198"/>
      <c r="II341" s="198"/>
      <c r="IJ341" s="198"/>
      <c r="IK341" s="198"/>
      <c r="IL341" s="198"/>
      <c r="IM341" s="198"/>
      <c r="IN341" s="198"/>
      <c r="IO341" s="198"/>
      <c r="IP341" s="198"/>
      <c r="IQ341" s="198"/>
      <c r="IR341" s="198"/>
      <c r="IS341" s="198"/>
      <c r="IT341" s="198"/>
      <c r="IU341" s="198"/>
      <c r="IV341" s="198"/>
      <c r="IW341" s="198"/>
      <c r="IX341" s="198"/>
      <c r="IY341" s="198"/>
      <c r="IZ341" s="198"/>
      <c r="JA341" s="198"/>
      <c r="JB341" s="198"/>
      <c r="JC341" s="198"/>
      <c r="JD341" s="198"/>
      <c r="JE341" s="198"/>
      <c r="JF341" s="198"/>
      <c r="JG341" s="198"/>
      <c r="JH341" s="198"/>
      <c r="JI341" s="198"/>
      <c r="JJ341" s="198"/>
      <c r="JK341" s="198"/>
      <c r="JL341" s="198"/>
      <c r="JM341" s="198"/>
      <c r="JN341" s="198"/>
      <c r="JO341" s="198"/>
      <c r="JP341" s="198"/>
      <c r="JQ341" s="198"/>
      <c r="JR341" s="198"/>
      <c r="JS341" s="198"/>
      <c r="JT341" s="198"/>
      <c r="JU341" s="198"/>
      <c r="JV341" s="198"/>
      <c r="JW341" s="198"/>
      <c r="JX341" s="198"/>
      <c r="JY341" s="198"/>
      <c r="JZ341" s="198"/>
      <c r="KA341" s="198"/>
      <c r="KB341" s="198"/>
      <c r="KC341" s="198"/>
      <c r="KD341" s="198"/>
      <c r="KE341" s="198"/>
      <c r="KF341" s="198"/>
      <c r="KG341" s="198"/>
      <c r="KH341" s="198"/>
      <c r="KI341" s="198"/>
      <c r="KJ341" s="198"/>
      <c r="KK341" s="198"/>
      <c r="KL341" s="198"/>
      <c r="KM341" s="198"/>
      <c r="KN341" s="198"/>
      <c r="KO341" s="198"/>
      <c r="KP341" s="198"/>
      <c r="KQ341" s="198"/>
      <c r="KR341" s="198"/>
      <c r="KS341" s="198"/>
      <c r="KT341" s="198"/>
      <c r="KU341" s="198"/>
      <c r="KV341" s="198"/>
      <c r="KW341" s="198"/>
      <c r="KX341" s="198"/>
      <c r="KY341" s="198"/>
      <c r="KZ341" s="198"/>
    </row>
    <row r="342" spans="2:312" x14ac:dyDescent="0.3">
      <c r="B342" s="198"/>
      <c r="C342" s="198"/>
      <c r="D342" s="198"/>
      <c r="E342" s="198"/>
      <c r="F342" s="198"/>
      <c r="G342" s="198"/>
      <c r="H342" s="198"/>
      <c r="I342" s="198"/>
      <c r="J342" s="198"/>
      <c r="K342" s="198"/>
      <c r="L342" s="198"/>
      <c r="M342" s="198"/>
      <c r="N342" s="198"/>
      <c r="O342" s="198"/>
      <c r="P342" s="198"/>
      <c r="Q342" s="202"/>
      <c r="R342" s="198"/>
      <c r="S342" s="198"/>
      <c r="T342" s="198"/>
      <c r="U342" s="198"/>
      <c r="V342" s="198"/>
      <c r="W342" s="198"/>
      <c r="X342" s="198"/>
      <c r="Y342" s="198"/>
      <c r="Z342" s="198"/>
      <c r="AA342" s="198"/>
      <c r="AB342" s="198"/>
      <c r="AC342" s="198"/>
      <c r="AD342" s="198"/>
      <c r="AE342" s="198"/>
      <c r="AF342" s="198"/>
      <c r="AG342" s="198"/>
      <c r="AH342" s="198"/>
      <c r="AI342" s="198"/>
      <c r="AJ342" s="198"/>
      <c r="AK342" s="198"/>
      <c r="AL342" s="198"/>
      <c r="AM342" s="198"/>
      <c r="AN342" s="198"/>
      <c r="AO342" s="198"/>
      <c r="AP342" s="198"/>
      <c r="AQ342" s="198"/>
      <c r="AR342" s="198"/>
      <c r="AS342" s="198"/>
      <c r="AT342" s="198"/>
      <c r="AU342" s="198"/>
      <c r="AV342" s="198"/>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8"/>
      <c r="CJ342" s="198"/>
      <c r="CK342" s="198"/>
      <c r="CL342" s="198"/>
      <c r="CM342" s="198"/>
      <c r="CN342" s="198"/>
      <c r="CO342" s="198"/>
      <c r="CP342" s="198"/>
      <c r="CQ342" s="198"/>
      <c r="CR342" s="198"/>
      <c r="CS342" s="198"/>
      <c r="CT342" s="198"/>
      <c r="CU342" s="198"/>
      <c r="CV342" s="198"/>
      <c r="CW342" s="198"/>
      <c r="CX342" s="198"/>
      <c r="CY342" s="198"/>
      <c r="CZ342" s="198"/>
      <c r="DA342" s="198"/>
      <c r="DB342" s="198"/>
      <c r="DC342" s="198"/>
      <c r="DD342" s="198"/>
      <c r="DE342" s="198"/>
      <c r="DF342" s="198"/>
      <c r="DG342" s="198"/>
      <c r="DH342" s="198"/>
      <c r="DI342" s="198"/>
      <c r="DJ342" s="198"/>
      <c r="DK342" s="198"/>
      <c r="DL342" s="198"/>
      <c r="DM342" s="198"/>
      <c r="DN342" s="198"/>
      <c r="DO342" s="198"/>
      <c r="DP342" s="198"/>
      <c r="DQ342" s="198"/>
      <c r="DR342" s="198"/>
      <c r="DS342" s="198"/>
      <c r="DT342" s="198"/>
      <c r="DU342" s="198"/>
      <c r="DV342" s="198"/>
      <c r="DW342" s="198"/>
      <c r="DX342" s="198"/>
      <c r="DY342" s="198"/>
      <c r="DZ342" s="198"/>
      <c r="EA342" s="198"/>
      <c r="EB342" s="198"/>
      <c r="EC342" s="198"/>
      <c r="ED342" s="198"/>
      <c r="EE342" s="198"/>
      <c r="EF342" s="198"/>
      <c r="EG342" s="198"/>
      <c r="EH342" s="198"/>
      <c r="EI342" s="198"/>
      <c r="EJ342" s="198"/>
      <c r="EK342" s="198"/>
      <c r="EL342" s="198"/>
      <c r="EM342" s="198"/>
      <c r="EN342" s="198"/>
      <c r="EO342" s="198"/>
      <c r="EP342" s="198"/>
      <c r="EQ342" s="198"/>
      <c r="ER342" s="198"/>
      <c r="ES342" s="198"/>
      <c r="ET342" s="198"/>
      <c r="EU342" s="198"/>
      <c r="EV342" s="198"/>
      <c r="EW342" s="198"/>
      <c r="EX342" s="198"/>
      <c r="EY342" s="198"/>
      <c r="EZ342" s="198"/>
      <c r="FA342" s="198"/>
      <c r="FB342" s="198"/>
      <c r="FC342" s="198"/>
      <c r="FD342" s="198"/>
      <c r="FE342" s="198"/>
      <c r="FF342" s="198"/>
      <c r="FG342" s="198"/>
      <c r="FH342" s="198"/>
      <c r="FI342" s="198"/>
      <c r="FJ342" s="198"/>
      <c r="FK342" s="198"/>
      <c r="FL342" s="198"/>
      <c r="FM342" s="198"/>
      <c r="FN342" s="198"/>
      <c r="FO342" s="198"/>
      <c r="FP342" s="198"/>
      <c r="FQ342" s="198"/>
      <c r="FR342" s="198"/>
      <c r="FS342" s="198"/>
      <c r="FT342" s="198"/>
      <c r="FU342" s="198"/>
      <c r="FV342" s="198"/>
      <c r="FW342" s="198"/>
      <c r="FX342" s="198"/>
      <c r="FY342" s="198"/>
      <c r="FZ342" s="198"/>
      <c r="GA342" s="198"/>
      <c r="GB342" s="198"/>
      <c r="GC342" s="198"/>
      <c r="GD342" s="198"/>
      <c r="GE342" s="198"/>
      <c r="GF342" s="198"/>
      <c r="GG342" s="198"/>
      <c r="GH342" s="198"/>
      <c r="GI342" s="198"/>
      <c r="GJ342" s="198"/>
      <c r="GK342" s="198"/>
      <c r="GL342" s="198"/>
      <c r="GM342" s="198"/>
      <c r="GN342" s="198"/>
      <c r="GO342" s="198"/>
      <c r="GP342" s="198"/>
      <c r="GQ342" s="198"/>
      <c r="GR342" s="198"/>
      <c r="GS342" s="198"/>
      <c r="GT342" s="198"/>
      <c r="GU342" s="198"/>
      <c r="GV342" s="198"/>
      <c r="GW342" s="198"/>
      <c r="GX342" s="198"/>
      <c r="GY342" s="198"/>
      <c r="GZ342" s="198"/>
      <c r="HA342" s="198"/>
      <c r="HB342" s="198"/>
      <c r="HC342" s="198"/>
      <c r="HD342" s="198"/>
      <c r="HE342" s="198"/>
      <c r="HF342" s="198"/>
      <c r="HG342" s="198"/>
      <c r="HH342" s="198"/>
      <c r="HI342" s="198"/>
      <c r="HJ342" s="198"/>
      <c r="HK342" s="198"/>
      <c r="HL342" s="198"/>
      <c r="HM342" s="198"/>
      <c r="HN342" s="198"/>
      <c r="HO342" s="198"/>
      <c r="HP342" s="198"/>
      <c r="HQ342" s="198"/>
      <c r="HR342" s="198"/>
      <c r="HS342" s="198"/>
      <c r="HT342" s="198"/>
      <c r="HU342" s="198"/>
      <c r="HV342" s="198"/>
      <c r="HW342" s="198"/>
      <c r="HX342" s="198"/>
      <c r="HY342" s="198"/>
      <c r="HZ342" s="198"/>
      <c r="IA342" s="198"/>
      <c r="IB342" s="198"/>
      <c r="IC342" s="198"/>
      <c r="ID342" s="198"/>
      <c r="IE342" s="198"/>
      <c r="IF342" s="198"/>
      <c r="IG342" s="198"/>
      <c r="IH342" s="198"/>
      <c r="II342" s="198"/>
      <c r="IJ342" s="198"/>
      <c r="IK342" s="198"/>
      <c r="IL342" s="198"/>
      <c r="IM342" s="198"/>
      <c r="IN342" s="198"/>
      <c r="IO342" s="198"/>
      <c r="IP342" s="198"/>
      <c r="IQ342" s="198"/>
      <c r="IR342" s="198"/>
      <c r="IS342" s="198"/>
      <c r="IT342" s="198"/>
      <c r="IU342" s="198"/>
      <c r="IV342" s="198"/>
      <c r="IW342" s="198"/>
      <c r="IX342" s="198"/>
      <c r="IY342" s="198"/>
      <c r="IZ342" s="198"/>
      <c r="JA342" s="198"/>
      <c r="JB342" s="198"/>
      <c r="JC342" s="198"/>
      <c r="JD342" s="198"/>
      <c r="JE342" s="198"/>
      <c r="JF342" s="198"/>
      <c r="JG342" s="198"/>
      <c r="JH342" s="198"/>
      <c r="JI342" s="198"/>
      <c r="JJ342" s="198"/>
      <c r="JK342" s="198"/>
      <c r="JL342" s="198"/>
      <c r="JM342" s="198"/>
      <c r="JN342" s="198"/>
      <c r="JO342" s="198"/>
      <c r="JP342" s="198"/>
      <c r="JQ342" s="198"/>
      <c r="JR342" s="198"/>
      <c r="JS342" s="198"/>
      <c r="JT342" s="198"/>
      <c r="JU342" s="198"/>
      <c r="JV342" s="198"/>
      <c r="JW342" s="198"/>
      <c r="JX342" s="198"/>
      <c r="JY342" s="198"/>
      <c r="JZ342" s="198"/>
      <c r="KA342" s="198"/>
      <c r="KB342" s="198"/>
      <c r="KC342" s="198"/>
      <c r="KD342" s="198"/>
      <c r="KE342" s="198"/>
      <c r="KF342" s="198"/>
      <c r="KG342" s="198"/>
      <c r="KH342" s="198"/>
      <c r="KI342" s="198"/>
      <c r="KJ342" s="198"/>
      <c r="KK342" s="198"/>
      <c r="KL342" s="198"/>
      <c r="KM342" s="198"/>
      <c r="KN342" s="198"/>
      <c r="KO342" s="198"/>
      <c r="KP342" s="198"/>
      <c r="KQ342" s="198"/>
      <c r="KR342" s="198"/>
      <c r="KS342" s="198"/>
      <c r="KT342" s="198"/>
      <c r="KU342" s="198"/>
      <c r="KV342" s="198"/>
      <c r="KW342" s="198"/>
      <c r="KX342" s="198"/>
      <c r="KY342" s="198"/>
      <c r="KZ342" s="198"/>
    </row>
    <row r="343" spans="2:312" x14ac:dyDescent="0.3">
      <c r="B343" s="198"/>
      <c r="C343" s="198"/>
      <c r="D343" s="198"/>
      <c r="E343" s="198"/>
      <c r="F343" s="198"/>
      <c r="G343" s="198"/>
      <c r="H343" s="198"/>
      <c r="I343" s="198"/>
      <c r="J343" s="198"/>
      <c r="K343" s="198"/>
      <c r="L343" s="198"/>
      <c r="M343" s="198"/>
      <c r="N343" s="198"/>
      <c r="O343" s="198"/>
      <c r="P343" s="198"/>
      <c r="Q343" s="202"/>
      <c r="R343" s="198"/>
      <c r="S343" s="198"/>
      <c r="T343" s="198"/>
      <c r="U343" s="198"/>
      <c r="V343" s="198"/>
      <c r="W343" s="198"/>
      <c r="X343" s="198"/>
      <c r="Y343" s="198"/>
      <c r="Z343" s="198"/>
      <c r="AA343" s="198"/>
      <c r="AB343" s="198"/>
      <c r="AC343" s="198"/>
      <c r="AD343" s="198"/>
      <c r="AE343" s="198"/>
      <c r="AF343" s="198"/>
      <c r="AG343" s="198"/>
      <c r="AH343" s="198"/>
      <c r="AI343" s="198"/>
      <c r="AJ343" s="198"/>
      <c r="AK343" s="198"/>
      <c r="AL343" s="198"/>
      <c r="AM343" s="198"/>
      <c r="AN343" s="198"/>
      <c r="AO343" s="198"/>
      <c r="AP343" s="198"/>
      <c r="AQ343" s="198"/>
      <c r="AR343" s="198"/>
      <c r="AS343" s="198"/>
      <c r="AT343" s="198"/>
      <c r="AU343" s="198"/>
      <c r="AV343" s="198"/>
      <c r="AW343" s="198"/>
      <c r="AX343" s="198"/>
      <c r="AY343" s="198"/>
      <c r="AZ343" s="198"/>
      <c r="BA343" s="198"/>
      <c r="BB343" s="198"/>
      <c r="BC343" s="198"/>
      <c r="BD343" s="198"/>
      <c r="BE343" s="198"/>
      <c r="BF343" s="198"/>
      <c r="BG343" s="198"/>
      <c r="BH343" s="198"/>
      <c r="BI343" s="198"/>
      <c r="BJ343" s="198"/>
      <c r="BK343" s="198"/>
      <c r="BL343" s="198"/>
      <c r="BM343" s="198"/>
      <c r="BN343" s="198"/>
      <c r="BO343" s="198"/>
      <c r="BP343" s="198"/>
      <c r="BQ343" s="198"/>
      <c r="BR343" s="198"/>
      <c r="BS343" s="198"/>
      <c r="BT343" s="198"/>
      <c r="BU343" s="198"/>
      <c r="BV343" s="198"/>
      <c r="BW343" s="198"/>
      <c r="BX343" s="198"/>
      <c r="BY343" s="198"/>
      <c r="BZ343" s="198"/>
      <c r="CA343" s="198"/>
      <c r="CB343" s="198"/>
      <c r="CC343" s="198"/>
      <c r="CD343" s="198"/>
      <c r="CE343" s="198"/>
      <c r="CF343" s="198"/>
      <c r="CG343" s="198"/>
      <c r="CH343" s="198"/>
      <c r="CI343" s="198"/>
      <c r="CJ343" s="198"/>
      <c r="CK343" s="198"/>
      <c r="CL343" s="198"/>
      <c r="CM343" s="198"/>
      <c r="CN343" s="198"/>
      <c r="CO343" s="198"/>
      <c r="CP343" s="198"/>
      <c r="CQ343" s="198"/>
      <c r="CR343" s="198"/>
      <c r="CS343" s="198"/>
      <c r="CT343" s="198"/>
      <c r="CU343" s="198"/>
      <c r="CV343" s="198"/>
      <c r="CW343" s="198"/>
      <c r="CX343" s="198"/>
      <c r="CY343" s="198"/>
      <c r="CZ343" s="198"/>
      <c r="DA343" s="198"/>
      <c r="DB343" s="198"/>
      <c r="DC343" s="198"/>
      <c r="DD343" s="198"/>
      <c r="DE343" s="198"/>
      <c r="DF343" s="198"/>
      <c r="DG343" s="198"/>
      <c r="DH343" s="198"/>
      <c r="DI343" s="198"/>
      <c r="DJ343" s="198"/>
      <c r="DK343" s="198"/>
      <c r="DL343" s="198"/>
      <c r="DM343" s="198"/>
      <c r="DN343" s="198"/>
      <c r="DO343" s="198"/>
      <c r="DP343" s="198"/>
      <c r="DQ343" s="198"/>
      <c r="DR343" s="198"/>
      <c r="DS343" s="198"/>
      <c r="DT343" s="198"/>
      <c r="DU343" s="198"/>
      <c r="DV343" s="198"/>
      <c r="DW343" s="198"/>
      <c r="DX343" s="198"/>
      <c r="DY343" s="198"/>
      <c r="DZ343" s="198"/>
      <c r="EA343" s="198"/>
      <c r="EB343" s="198"/>
      <c r="EC343" s="198"/>
      <c r="ED343" s="198"/>
      <c r="EE343" s="198"/>
      <c r="EF343" s="198"/>
      <c r="EG343" s="198"/>
      <c r="EH343" s="198"/>
      <c r="EI343" s="198"/>
      <c r="EJ343" s="198"/>
      <c r="EK343" s="198"/>
      <c r="EL343" s="198"/>
      <c r="EM343" s="198"/>
      <c r="EN343" s="198"/>
      <c r="EO343" s="198"/>
      <c r="EP343" s="198"/>
      <c r="EQ343" s="198"/>
      <c r="ER343" s="198"/>
      <c r="ES343" s="198"/>
      <c r="ET343" s="198"/>
      <c r="EU343" s="198"/>
      <c r="EV343" s="198"/>
      <c r="EW343" s="198"/>
      <c r="EX343" s="198"/>
      <c r="EY343" s="198"/>
      <c r="EZ343" s="198"/>
      <c r="FA343" s="198"/>
      <c r="FB343" s="198"/>
      <c r="FC343" s="198"/>
      <c r="FD343" s="198"/>
      <c r="FE343" s="198"/>
      <c r="FF343" s="198"/>
      <c r="FG343" s="198"/>
      <c r="FH343" s="198"/>
      <c r="FI343" s="198"/>
      <c r="FJ343" s="198"/>
      <c r="FK343" s="198"/>
      <c r="FL343" s="198"/>
      <c r="FM343" s="198"/>
      <c r="FN343" s="198"/>
      <c r="FO343" s="198"/>
      <c r="FP343" s="198"/>
      <c r="FQ343" s="198"/>
      <c r="FR343" s="198"/>
      <c r="FS343" s="198"/>
      <c r="FT343" s="198"/>
      <c r="FU343" s="198"/>
      <c r="FV343" s="198"/>
      <c r="FW343" s="198"/>
      <c r="FX343" s="198"/>
      <c r="FY343" s="198"/>
      <c r="FZ343" s="198"/>
      <c r="GA343" s="198"/>
      <c r="GB343" s="198"/>
      <c r="GC343" s="198"/>
      <c r="GD343" s="198"/>
      <c r="GE343" s="198"/>
      <c r="GF343" s="198"/>
      <c r="GG343" s="198"/>
      <c r="GH343" s="198"/>
      <c r="GI343" s="198"/>
      <c r="GJ343" s="198"/>
      <c r="GK343" s="198"/>
      <c r="GL343" s="198"/>
      <c r="GM343" s="198"/>
      <c r="GN343" s="198"/>
      <c r="GO343" s="198"/>
      <c r="GP343" s="198"/>
      <c r="GQ343" s="198"/>
      <c r="GR343" s="198"/>
      <c r="GS343" s="198"/>
      <c r="GT343" s="198"/>
      <c r="GU343" s="198"/>
      <c r="GV343" s="198"/>
      <c r="GW343" s="198"/>
      <c r="GX343" s="198"/>
      <c r="GY343" s="198"/>
      <c r="GZ343" s="198"/>
      <c r="HA343" s="198"/>
      <c r="HB343" s="198"/>
      <c r="HC343" s="198"/>
      <c r="HD343" s="198"/>
      <c r="HE343" s="198"/>
      <c r="HF343" s="198"/>
      <c r="HG343" s="198"/>
      <c r="HH343" s="198"/>
      <c r="HI343" s="198"/>
      <c r="HJ343" s="198"/>
      <c r="HK343" s="198"/>
      <c r="HL343" s="198"/>
      <c r="HM343" s="198"/>
      <c r="HN343" s="198"/>
      <c r="HO343" s="198"/>
      <c r="HP343" s="198"/>
      <c r="HQ343" s="198"/>
      <c r="HR343" s="198"/>
      <c r="HS343" s="198"/>
      <c r="HT343" s="198"/>
      <c r="HU343" s="198"/>
      <c r="HV343" s="198"/>
      <c r="HW343" s="198"/>
      <c r="HX343" s="198"/>
      <c r="HY343" s="198"/>
      <c r="HZ343" s="198"/>
      <c r="IA343" s="198"/>
      <c r="IB343" s="198"/>
      <c r="IC343" s="198"/>
      <c r="ID343" s="198"/>
      <c r="IE343" s="198"/>
      <c r="IF343" s="198"/>
      <c r="IG343" s="198"/>
      <c r="IH343" s="198"/>
      <c r="II343" s="198"/>
      <c r="IJ343" s="198"/>
      <c r="IK343" s="198"/>
      <c r="IL343" s="198"/>
      <c r="IM343" s="198"/>
      <c r="IN343" s="198"/>
      <c r="IO343" s="198"/>
      <c r="IP343" s="198"/>
      <c r="IQ343" s="198"/>
      <c r="IR343" s="198"/>
      <c r="IS343" s="198"/>
      <c r="IT343" s="198"/>
      <c r="IU343" s="198"/>
      <c r="IV343" s="198"/>
      <c r="IW343" s="198"/>
      <c r="IX343" s="198"/>
      <c r="IY343" s="198"/>
      <c r="IZ343" s="198"/>
      <c r="JA343" s="198"/>
      <c r="JB343" s="198"/>
      <c r="JC343" s="198"/>
      <c r="JD343" s="198"/>
      <c r="JE343" s="198"/>
      <c r="JF343" s="198"/>
      <c r="JG343" s="198"/>
      <c r="JH343" s="198"/>
      <c r="JI343" s="198"/>
      <c r="JJ343" s="198"/>
      <c r="JK343" s="198"/>
      <c r="JL343" s="198"/>
      <c r="JM343" s="198"/>
      <c r="JN343" s="198"/>
      <c r="JO343" s="198"/>
      <c r="JP343" s="198"/>
      <c r="JQ343" s="198"/>
      <c r="JR343" s="198"/>
      <c r="JS343" s="198"/>
      <c r="JT343" s="198"/>
      <c r="JU343" s="198"/>
      <c r="JV343" s="198"/>
      <c r="JW343" s="198"/>
      <c r="JX343" s="198"/>
      <c r="JY343" s="198"/>
      <c r="JZ343" s="198"/>
      <c r="KA343" s="198"/>
      <c r="KB343" s="198"/>
      <c r="KC343" s="198"/>
      <c r="KD343" s="198"/>
      <c r="KE343" s="198"/>
      <c r="KF343" s="198"/>
      <c r="KG343" s="198"/>
      <c r="KH343" s="198"/>
      <c r="KI343" s="198"/>
      <c r="KJ343" s="198"/>
      <c r="KK343" s="198"/>
      <c r="KL343" s="198"/>
      <c r="KM343" s="198"/>
      <c r="KN343" s="198"/>
      <c r="KO343" s="198"/>
      <c r="KP343" s="198"/>
      <c r="KQ343" s="198"/>
      <c r="KR343" s="198"/>
      <c r="KS343" s="198"/>
      <c r="KT343" s="198"/>
      <c r="KU343" s="198"/>
      <c r="KV343" s="198"/>
      <c r="KW343" s="198"/>
      <c r="KX343" s="198"/>
      <c r="KY343" s="198"/>
      <c r="KZ343" s="198"/>
    </row>
    <row r="344" spans="2:312" x14ac:dyDescent="0.3">
      <c r="B344" s="198"/>
      <c r="C344" s="198"/>
      <c r="D344" s="198"/>
      <c r="E344" s="198"/>
      <c r="F344" s="198"/>
      <c r="G344" s="198"/>
      <c r="H344" s="198"/>
      <c r="I344" s="198"/>
      <c r="J344" s="198"/>
      <c r="K344" s="198"/>
      <c r="L344" s="198"/>
      <c r="M344" s="198"/>
      <c r="N344" s="198"/>
      <c r="O344" s="198"/>
      <c r="P344" s="198"/>
      <c r="Q344" s="202"/>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198"/>
      <c r="AM344" s="198"/>
      <c r="AN344" s="198"/>
      <c r="AO344" s="198"/>
      <c r="AP344" s="198"/>
      <c r="AQ344" s="198"/>
      <c r="AR344" s="198"/>
      <c r="AS344" s="198"/>
      <c r="AT344" s="198"/>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c r="BV344" s="198"/>
      <c r="BW344" s="198"/>
      <c r="BX344" s="198"/>
      <c r="BY344" s="198"/>
      <c r="BZ344" s="198"/>
      <c r="CA344" s="198"/>
      <c r="CB344" s="198"/>
      <c r="CC344" s="198"/>
      <c r="CD344" s="198"/>
      <c r="CE344" s="198"/>
      <c r="CF344" s="198"/>
      <c r="CG344" s="198"/>
      <c r="CH344" s="198"/>
      <c r="CI344" s="198"/>
      <c r="CJ344" s="198"/>
      <c r="CK344" s="198"/>
      <c r="CL344" s="198"/>
      <c r="CM344" s="198"/>
      <c r="CN344" s="198"/>
      <c r="CO344" s="198"/>
      <c r="CP344" s="198"/>
      <c r="CQ344" s="198"/>
      <c r="CR344" s="198"/>
      <c r="CS344" s="198"/>
      <c r="CT344" s="198"/>
      <c r="CU344" s="198"/>
      <c r="CV344" s="198"/>
      <c r="CW344" s="198"/>
      <c r="CX344" s="198"/>
      <c r="CY344" s="198"/>
      <c r="CZ344" s="198"/>
      <c r="DA344" s="198"/>
      <c r="DB344" s="198"/>
      <c r="DC344" s="198"/>
      <c r="DD344" s="198"/>
      <c r="DE344" s="198"/>
      <c r="DF344" s="198"/>
      <c r="DG344" s="198"/>
      <c r="DH344" s="198"/>
      <c r="DI344" s="198"/>
      <c r="DJ344" s="198"/>
      <c r="DK344" s="198"/>
      <c r="DL344" s="198"/>
      <c r="DM344" s="198"/>
      <c r="DN344" s="198"/>
      <c r="DO344" s="198"/>
      <c r="DP344" s="198"/>
      <c r="DQ344" s="198"/>
      <c r="DR344" s="198"/>
      <c r="DS344" s="198"/>
      <c r="DT344" s="198"/>
      <c r="DU344" s="198"/>
      <c r="DV344" s="198"/>
      <c r="DW344" s="198"/>
      <c r="DX344" s="198"/>
      <c r="DY344" s="198"/>
      <c r="DZ344" s="198"/>
      <c r="EA344" s="198"/>
      <c r="EB344" s="198"/>
      <c r="EC344" s="198"/>
      <c r="ED344" s="198"/>
      <c r="EE344" s="198"/>
      <c r="EF344" s="198"/>
      <c r="EG344" s="198"/>
      <c r="EH344" s="198"/>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8"/>
      <c r="FU344" s="198"/>
      <c r="FV344" s="198"/>
      <c r="FW344" s="198"/>
      <c r="FX344" s="198"/>
      <c r="FY344" s="198"/>
      <c r="FZ344" s="198"/>
      <c r="GA344" s="198"/>
      <c r="GB344" s="198"/>
      <c r="GC344" s="198"/>
      <c r="GD344" s="198"/>
      <c r="GE344" s="198"/>
      <c r="GF344" s="198"/>
      <c r="GG344" s="198"/>
      <c r="GH344" s="198"/>
      <c r="GI344" s="198"/>
      <c r="GJ344" s="198"/>
      <c r="GK344" s="198"/>
      <c r="GL344" s="198"/>
      <c r="GM344" s="198"/>
      <c r="GN344" s="198"/>
      <c r="GO344" s="198"/>
      <c r="GP344" s="198"/>
      <c r="GQ344" s="198"/>
      <c r="GR344" s="198"/>
      <c r="GS344" s="198"/>
      <c r="GT344" s="198"/>
      <c r="GU344" s="198"/>
      <c r="GV344" s="198"/>
      <c r="GW344" s="198"/>
      <c r="GX344" s="198"/>
      <c r="GY344" s="198"/>
      <c r="GZ344" s="198"/>
      <c r="HA344" s="198"/>
      <c r="HB344" s="198"/>
      <c r="HC344" s="198"/>
      <c r="HD344" s="198"/>
      <c r="HE344" s="198"/>
      <c r="HF344" s="198"/>
      <c r="HG344" s="198"/>
      <c r="HH344" s="198"/>
      <c r="HI344" s="198"/>
      <c r="HJ344" s="198"/>
      <c r="HK344" s="198"/>
      <c r="HL344" s="198"/>
      <c r="HM344" s="198"/>
      <c r="HN344" s="198"/>
      <c r="HO344" s="198"/>
      <c r="HP344" s="198"/>
      <c r="HQ344" s="198"/>
      <c r="HR344" s="198"/>
      <c r="HS344" s="198"/>
      <c r="HT344" s="198"/>
      <c r="HU344" s="198"/>
      <c r="HV344" s="198"/>
      <c r="HW344" s="198"/>
      <c r="HX344" s="198"/>
      <c r="HY344" s="198"/>
      <c r="HZ344" s="198"/>
      <c r="IA344" s="198"/>
      <c r="IB344" s="198"/>
      <c r="IC344" s="198"/>
      <c r="ID344" s="198"/>
      <c r="IE344" s="198"/>
      <c r="IF344" s="198"/>
      <c r="IG344" s="198"/>
      <c r="IH344" s="198"/>
      <c r="II344" s="198"/>
      <c r="IJ344" s="198"/>
      <c r="IK344" s="198"/>
      <c r="IL344" s="198"/>
      <c r="IM344" s="198"/>
      <c r="IN344" s="198"/>
      <c r="IO344" s="198"/>
      <c r="IP344" s="198"/>
      <c r="IQ344" s="198"/>
      <c r="IR344" s="198"/>
      <c r="IS344" s="198"/>
      <c r="IT344" s="198"/>
      <c r="IU344" s="198"/>
      <c r="IV344" s="198"/>
      <c r="IW344" s="198"/>
      <c r="IX344" s="198"/>
      <c r="IY344" s="198"/>
      <c r="IZ344" s="198"/>
      <c r="JA344" s="198"/>
      <c r="JB344" s="198"/>
      <c r="JC344" s="198"/>
      <c r="JD344" s="198"/>
      <c r="JE344" s="198"/>
      <c r="JF344" s="198"/>
      <c r="JG344" s="198"/>
      <c r="JH344" s="198"/>
      <c r="JI344" s="198"/>
      <c r="JJ344" s="198"/>
      <c r="JK344" s="198"/>
      <c r="JL344" s="198"/>
      <c r="JM344" s="198"/>
      <c r="JN344" s="198"/>
      <c r="JO344" s="198"/>
      <c r="JP344" s="198"/>
      <c r="JQ344" s="198"/>
      <c r="JR344" s="198"/>
      <c r="JS344" s="198"/>
      <c r="JT344" s="198"/>
      <c r="JU344" s="198"/>
      <c r="JV344" s="198"/>
      <c r="JW344" s="198"/>
      <c r="JX344" s="198"/>
      <c r="JY344" s="198"/>
      <c r="JZ344" s="198"/>
      <c r="KA344" s="198"/>
      <c r="KB344" s="198"/>
      <c r="KC344" s="198"/>
      <c r="KD344" s="198"/>
      <c r="KE344" s="198"/>
      <c r="KF344" s="198"/>
      <c r="KG344" s="198"/>
      <c r="KH344" s="198"/>
      <c r="KI344" s="198"/>
      <c r="KJ344" s="198"/>
      <c r="KK344" s="198"/>
      <c r="KL344" s="198"/>
      <c r="KM344" s="198"/>
      <c r="KN344" s="198"/>
      <c r="KO344" s="198"/>
      <c r="KP344" s="198"/>
      <c r="KQ344" s="198"/>
      <c r="KR344" s="198"/>
      <c r="KS344" s="198"/>
      <c r="KT344" s="198"/>
      <c r="KU344" s="198"/>
      <c r="KV344" s="198"/>
      <c r="KW344" s="198"/>
      <c r="KX344" s="198"/>
      <c r="KY344" s="198"/>
      <c r="KZ344" s="198"/>
    </row>
    <row r="345" spans="2:312" x14ac:dyDescent="0.3">
      <c r="B345" s="198"/>
      <c r="C345" s="198"/>
      <c r="D345" s="198"/>
      <c r="E345" s="198"/>
      <c r="F345" s="198"/>
      <c r="G345" s="198"/>
      <c r="H345" s="198"/>
      <c r="I345" s="198"/>
      <c r="J345" s="198"/>
      <c r="K345" s="198"/>
      <c r="L345" s="198"/>
      <c r="M345" s="198"/>
      <c r="N345" s="198"/>
      <c r="O345" s="198"/>
      <c r="P345" s="198"/>
      <c r="Q345" s="202"/>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8"/>
      <c r="AP345" s="198"/>
      <c r="AQ345" s="198"/>
      <c r="AR345" s="198"/>
      <c r="AS345" s="198"/>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c r="BV345" s="198"/>
      <c r="BW345" s="198"/>
      <c r="BX345" s="198"/>
      <c r="BY345" s="198"/>
      <c r="BZ345" s="198"/>
      <c r="CA345" s="198"/>
      <c r="CB345" s="198"/>
      <c r="CC345" s="198"/>
      <c r="CD345" s="198"/>
      <c r="CE345" s="198"/>
      <c r="CF345" s="198"/>
      <c r="CG345" s="198"/>
      <c r="CH345" s="198"/>
      <c r="CI345" s="198"/>
      <c r="CJ345" s="198"/>
      <c r="CK345" s="198"/>
      <c r="CL345" s="198"/>
      <c r="CM345" s="198"/>
      <c r="CN345" s="198"/>
      <c r="CO345" s="198"/>
      <c r="CP345" s="198"/>
      <c r="CQ345" s="198"/>
      <c r="CR345" s="198"/>
      <c r="CS345" s="198"/>
      <c r="CT345" s="198"/>
      <c r="CU345" s="198"/>
      <c r="CV345" s="198"/>
      <c r="CW345" s="198"/>
      <c r="CX345" s="198"/>
      <c r="CY345" s="198"/>
      <c r="CZ345" s="198"/>
      <c r="DA345" s="198"/>
      <c r="DB345" s="198"/>
      <c r="DC345" s="198"/>
      <c r="DD345" s="198"/>
      <c r="DE345" s="198"/>
      <c r="DF345" s="198"/>
      <c r="DG345" s="198"/>
      <c r="DH345" s="198"/>
      <c r="DI345" s="198"/>
      <c r="DJ345" s="198"/>
      <c r="DK345" s="198"/>
      <c r="DL345" s="198"/>
      <c r="DM345" s="198"/>
      <c r="DN345" s="198"/>
      <c r="DO345" s="198"/>
      <c r="DP345" s="198"/>
      <c r="DQ345" s="198"/>
      <c r="DR345" s="198"/>
      <c r="DS345" s="198"/>
      <c r="DT345" s="198"/>
      <c r="DU345" s="198"/>
      <c r="DV345" s="198"/>
      <c r="DW345" s="198"/>
      <c r="DX345" s="198"/>
      <c r="DY345" s="198"/>
      <c r="DZ345" s="198"/>
      <c r="EA345" s="198"/>
      <c r="EB345" s="198"/>
      <c r="EC345" s="198"/>
      <c r="ED345" s="198"/>
      <c r="EE345" s="198"/>
      <c r="EF345" s="198"/>
      <c r="EG345" s="198"/>
      <c r="EH345" s="198"/>
      <c r="EI345" s="198"/>
      <c r="EJ345" s="198"/>
      <c r="EK345" s="198"/>
      <c r="EL345" s="198"/>
      <c r="EM345" s="198"/>
      <c r="EN345" s="198"/>
      <c r="EO345" s="198"/>
      <c r="EP345" s="198"/>
      <c r="EQ345" s="198"/>
      <c r="ER345" s="198"/>
      <c r="ES345" s="198"/>
      <c r="ET345" s="198"/>
      <c r="EU345" s="198"/>
      <c r="EV345" s="198"/>
      <c r="EW345" s="198"/>
      <c r="EX345" s="198"/>
      <c r="EY345" s="198"/>
      <c r="EZ345" s="198"/>
      <c r="FA345" s="198"/>
      <c r="FB345" s="198"/>
      <c r="FC345" s="198"/>
      <c r="FD345" s="198"/>
      <c r="FE345" s="198"/>
      <c r="FF345" s="198"/>
      <c r="FG345" s="198"/>
      <c r="FH345" s="198"/>
      <c r="FI345" s="198"/>
      <c r="FJ345" s="198"/>
      <c r="FK345" s="198"/>
      <c r="FL345" s="198"/>
      <c r="FM345" s="198"/>
      <c r="FN345" s="198"/>
      <c r="FO345" s="198"/>
      <c r="FP345" s="198"/>
      <c r="FQ345" s="198"/>
      <c r="FR345" s="198"/>
      <c r="FS345" s="198"/>
      <c r="FT345" s="198"/>
      <c r="FU345" s="198"/>
      <c r="FV345" s="198"/>
      <c r="FW345" s="198"/>
      <c r="FX345" s="198"/>
      <c r="FY345" s="198"/>
      <c r="FZ345" s="198"/>
      <c r="GA345" s="198"/>
      <c r="GB345" s="198"/>
      <c r="GC345" s="198"/>
      <c r="GD345" s="198"/>
      <c r="GE345" s="198"/>
      <c r="GF345" s="198"/>
      <c r="GG345" s="198"/>
      <c r="GH345" s="198"/>
      <c r="GI345" s="198"/>
      <c r="GJ345" s="198"/>
      <c r="GK345" s="198"/>
      <c r="GL345" s="198"/>
      <c r="GM345" s="198"/>
      <c r="GN345" s="198"/>
      <c r="GO345" s="198"/>
      <c r="GP345" s="198"/>
      <c r="GQ345" s="198"/>
      <c r="GR345" s="198"/>
      <c r="GS345" s="198"/>
      <c r="GT345" s="198"/>
      <c r="GU345" s="198"/>
      <c r="GV345" s="198"/>
      <c r="GW345" s="198"/>
      <c r="GX345" s="198"/>
      <c r="GY345" s="198"/>
      <c r="GZ345" s="198"/>
      <c r="HA345" s="198"/>
      <c r="HB345" s="198"/>
      <c r="HC345" s="198"/>
      <c r="HD345" s="198"/>
      <c r="HE345" s="198"/>
      <c r="HF345" s="198"/>
      <c r="HG345" s="198"/>
      <c r="HH345" s="198"/>
      <c r="HI345" s="198"/>
      <c r="HJ345" s="198"/>
      <c r="HK345" s="198"/>
      <c r="HL345" s="198"/>
      <c r="HM345" s="198"/>
      <c r="HN345" s="198"/>
      <c r="HO345" s="198"/>
      <c r="HP345" s="198"/>
      <c r="HQ345" s="198"/>
      <c r="HR345" s="198"/>
      <c r="HS345" s="198"/>
      <c r="HT345" s="198"/>
      <c r="HU345" s="198"/>
      <c r="HV345" s="198"/>
      <c r="HW345" s="198"/>
      <c r="HX345" s="198"/>
      <c r="HY345" s="198"/>
      <c r="HZ345" s="198"/>
      <c r="IA345" s="198"/>
      <c r="IB345" s="198"/>
      <c r="IC345" s="198"/>
      <c r="ID345" s="198"/>
      <c r="IE345" s="198"/>
      <c r="IF345" s="198"/>
      <c r="IG345" s="198"/>
      <c r="IH345" s="198"/>
      <c r="II345" s="198"/>
      <c r="IJ345" s="198"/>
      <c r="IK345" s="198"/>
      <c r="IL345" s="198"/>
      <c r="IM345" s="198"/>
      <c r="IN345" s="198"/>
      <c r="IO345" s="198"/>
      <c r="IP345" s="198"/>
      <c r="IQ345" s="198"/>
      <c r="IR345" s="198"/>
      <c r="IS345" s="198"/>
      <c r="IT345" s="198"/>
      <c r="IU345" s="198"/>
      <c r="IV345" s="198"/>
      <c r="IW345" s="198"/>
      <c r="IX345" s="198"/>
      <c r="IY345" s="198"/>
      <c r="IZ345" s="198"/>
      <c r="JA345" s="198"/>
      <c r="JB345" s="198"/>
      <c r="JC345" s="198"/>
      <c r="JD345" s="198"/>
      <c r="JE345" s="198"/>
      <c r="JF345" s="198"/>
      <c r="JG345" s="198"/>
      <c r="JH345" s="198"/>
      <c r="JI345" s="198"/>
      <c r="JJ345" s="198"/>
      <c r="JK345" s="198"/>
      <c r="JL345" s="198"/>
      <c r="JM345" s="198"/>
      <c r="JN345" s="198"/>
      <c r="JO345" s="198"/>
      <c r="JP345" s="198"/>
      <c r="JQ345" s="198"/>
      <c r="JR345" s="198"/>
      <c r="JS345" s="198"/>
      <c r="JT345" s="198"/>
      <c r="JU345" s="198"/>
      <c r="JV345" s="198"/>
      <c r="JW345" s="198"/>
      <c r="JX345" s="198"/>
      <c r="JY345" s="198"/>
      <c r="JZ345" s="198"/>
      <c r="KA345" s="198"/>
      <c r="KB345" s="198"/>
      <c r="KC345" s="198"/>
      <c r="KD345" s="198"/>
      <c r="KE345" s="198"/>
      <c r="KF345" s="198"/>
      <c r="KG345" s="198"/>
      <c r="KH345" s="198"/>
      <c r="KI345" s="198"/>
      <c r="KJ345" s="198"/>
      <c r="KK345" s="198"/>
      <c r="KL345" s="198"/>
      <c r="KM345" s="198"/>
      <c r="KN345" s="198"/>
      <c r="KO345" s="198"/>
      <c r="KP345" s="198"/>
      <c r="KQ345" s="198"/>
      <c r="KR345" s="198"/>
      <c r="KS345" s="198"/>
      <c r="KT345" s="198"/>
      <c r="KU345" s="198"/>
      <c r="KV345" s="198"/>
      <c r="KW345" s="198"/>
      <c r="KX345" s="198"/>
      <c r="KY345" s="198"/>
      <c r="KZ345" s="198"/>
    </row>
    <row r="346" spans="2:312" x14ac:dyDescent="0.3">
      <c r="B346" s="198"/>
      <c r="C346" s="198"/>
      <c r="D346" s="198"/>
      <c r="E346" s="198"/>
      <c r="F346" s="198"/>
      <c r="G346" s="198"/>
      <c r="H346" s="198"/>
      <c r="I346" s="198"/>
      <c r="J346" s="198"/>
      <c r="K346" s="198"/>
      <c r="L346" s="198"/>
      <c r="M346" s="198"/>
      <c r="N346" s="198"/>
      <c r="O346" s="198"/>
      <c r="P346" s="198"/>
      <c r="Q346" s="202"/>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c r="AS346" s="198"/>
      <c r="AT346" s="198"/>
      <c r="AU346" s="198"/>
      <c r="AV346" s="198"/>
      <c r="AW346" s="198"/>
      <c r="AX346" s="198"/>
      <c r="AY346" s="198"/>
      <c r="AZ346" s="198"/>
      <c r="BA346" s="198"/>
      <c r="BB346" s="198"/>
      <c r="BC346" s="198"/>
      <c r="BD346" s="198"/>
      <c r="BE346" s="198"/>
      <c r="BF346" s="198"/>
      <c r="BG346" s="198"/>
      <c r="BH346" s="198"/>
      <c r="BI346" s="198"/>
      <c r="BJ346" s="198"/>
      <c r="BK346" s="198"/>
      <c r="BL346" s="198"/>
      <c r="BM346" s="198"/>
      <c r="BN346" s="198"/>
      <c r="BO346" s="198"/>
      <c r="BP346" s="198"/>
      <c r="BQ346" s="198"/>
      <c r="BR346" s="198"/>
      <c r="BS346" s="198"/>
      <c r="BT346" s="198"/>
      <c r="BU346" s="198"/>
      <c r="BV346" s="198"/>
      <c r="BW346" s="198"/>
      <c r="BX346" s="198"/>
      <c r="BY346" s="198"/>
      <c r="BZ346" s="198"/>
      <c r="CA346" s="198"/>
      <c r="CB346" s="198"/>
      <c r="CC346" s="198"/>
      <c r="CD346" s="198"/>
      <c r="CE346" s="198"/>
      <c r="CF346" s="198"/>
      <c r="CG346" s="198"/>
      <c r="CH346" s="198"/>
      <c r="CI346" s="198"/>
      <c r="CJ346" s="198"/>
      <c r="CK346" s="198"/>
      <c r="CL346" s="198"/>
      <c r="CM346" s="198"/>
      <c r="CN346" s="198"/>
      <c r="CO346" s="198"/>
      <c r="CP346" s="198"/>
      <c r="CQ346" s="198"/>
      <c r="CR346" s="198"/>
      <c r="CS346" s="198"/>
      <c r="CT346" s="198"/>
      <c r="CU346" s="198"/>
      <c r="CV346" s="198"/>
      <c r="CW346" s="198"/>
      <c r="CX346" s="198"/>
      <c r="CY346" s="198"/>
      <c r="CZ346" s="198"/>
      <c r="DA346" s="198"/>
      <c r="DB346" s="198"/>
      <c r="DC346" s="198"/>
      <c r="DD346" s="198"/>
      <c r="DE346" s="198"/>
      <c r="DF346" s="198"/>
      <c r="DG346" s="198"/>
      <c r="DH346" s="198"/>
      <c r="DI346" s="198"/>
      <c r="DJ346" s="198"/>
      <c r="DK346" s="198"/>
      <c r="DL346" s="198"/>
      <c r="DM346" s="198"/>
      <c r="DN346" s="198"/>
      <c r="DO346" s="198"/>
      <c r="DP346" s="198"/>
      <c r="DQ346" s="198"/>
      <c r="DR346" s="198"/>
      <c r="DS346" s="198"/>
      <c r="DT346" s="198"/>
      <c r="DU346" s="198"/>
      <c r="DV346" s="198"/>
      <c r="DW346" s="198"/>
      <c r="DX346" s="198"/>
      <c r="DY346" s="198"/>
      <c r="DZ346" s="198"/>
      <c r="EA346" s="198"/>
      <c r="EB346" s="198"/>
      <c r="EC346" s="198"/>
      <c r="ED346" s="198"/>
      <c r="EE346" s="198"/>
      <c r="EF346" s="198"/>
      <c r="EG346" s="198"/>
      <c r="EH346" s="198"/>
      <c r="EI346" s="198"/>
      <c r="EJ346" s="198"/>
      <c r="EK346" s="198"/>
      <c r="EL346" s="198"/>
      <c r="EM346" s="198"/>
      <c r="EN346" s="198"/>
      <c r="EO346" s="198"/>
      <c r="EP346" s="198"/>
      <c r="EQ346" s="198"/>
      <c r="ER346" s="198"/>
      <c r="ES346" s="198"/>
      <c r="ET346" s="198"/>
      <c r="EU346" s="198"/>
      <c r="EV346" s="198"/>
      <c r="EW346" s="198"/>
      <c r="EX346" s="198"/>
      <c r="EY346" s="198"/>
      <c r="EZ346" s="198"/>
      <c r="FA346" s="198"/>
      <c r="FB346" s="198"/>
      <c r="FC346" s="198"/>
      <c r="FD346" s="198"/>
      <c r="FE346" s="198"/>
      <c r="FF346" s="198"/>
      <c r="FG346" s="198"/>
      <c r="FH346" s="198"/>
      <c r="FI346" s="198"/>
      <c r="FJ346" s="198"/>
      <c r="FK346" s="198"/>
      <c r="FL346" s="198"/>
      <c r="FM346" s="198"/>
      <c r="FN346" s="198"/>
      <c r="FO346" s="198"/>
      <c r="FP346" s="198"/>
      <c r="FQ346" s="198"/>
      <c r="FR346" s="198"/>
      <c r="FS346" s="198"/>
      <c r="FT346" s="198"/>
      <c r="FU346" s="198"/>
      <c r="FV346" s="198"/>
      <c r="FW346" s="198"/>
      <c r="FX346" s="198"/>
      <c r="FY346" s="198"/>
      <c r="FZ346" s="198"/>
      <c r="GA346" s="198"/>
      <c r="GB346" s="198"/>
      <c r="GC346" s="198"/>
      <c r="GD346" s="198"/>
      <c r="GE346" s="198"/>
      <c r="GF346" s="198"/>
      <c r="GG346" s="198"/>
      <c r="GH346" s="198"/>
      <c r="GI346" s="198"/>
      <c r="GJ346" s="198"/>
      <c r="GK346" s="198"/>
      <c r="GL346" s="198"/>
      <c r="GM346" s="198"/>
      <c r="GN346" s="198"/>
      <c r="GO346" s="198"/>
      <c r="GP346" s="198"/>
      <c r="GQ346" s="198"/>
      <c r="GR346" s="198"/>
      <c r="GS346" s="198"/>
      <c r="GT346" s="198"/>
      <c r="GU346" s="198"/>
      <c r="GV346" s="198"/>
      <c r="GW346" s="198"/>
      <c r="GX346" s="198"/>
      <c r="GY346" s="198"/>
      <c r="GZ346" s="198"/>
      <c r="HA346" s="198"/>
      <c r="HB346" s="198"/>
      <c r="HC346" s="198"/>
      <c r="HD346" s="198"/>
      <c r="HE346" s="198"/>
      <c r="HF346" s="198"/>
      <c r="HG346" s="198"/>
      <c r="HH346" s="198"/>
      <c r="HI346" s="198"/>
      <c r="HJ346" s="198"/>
      <c r="HK346" s="198"/>
      <c r="HL346" s="198"/>
      <c r="HM346" s="198"/>
      <c r="HN346" s="198"/>
      <c r="HO346" s="198"/>
      <c r="HP346" s="198"/>
      <c r="HQ346" s="198"/>
      <c r="HR346" s="198"/>
      <c r="HS346" s="198"/>
      <c r="HT346" s="198"/>
      <c r="HU346" s="198"/>
      <c r="HV346" s="198"/>
      <c r="HW346" s="198"/>
      <c r="HX346" s="198"/>
      <c r="HY346" s="198"/>
      <c r="HZ346" s="198"/>
      <c r="IA346" s="198"/>
      <c r="IB346" s="198"/>
      <c r="IC346" s="198"/>
      <c r="ID346" s="198"/>
      <c r="IE346" s="198"/>
      <c r="IF346" s="198"/>
      <c r="IG346" s="198"/>
      <c r="IH346" s="198"/>
      <c r="II346" s="198"/>
      <c r="IJ346" s="198"/>
      <c r="IK346" s="198"/>
      <c r="IL346" s="198"/>
      <c r="IM346" s="198"/>
      <c r="IN346" s="198"/>
      <c r="IO346" s="198"/>
      <c r="IP346" s="198"/>
      <c r="IQ346" s="198"/>
      <c r="IR346" s="198"/>
      <c r="IS346" s="198"/>
      <c r="IT346" s="198"/>
      <c r="IU346" s="198"/>
      <c r="IV346" s="198"/>
      <c r="IW346" s="198"/>
      <c r="IX346" s="198"/>
      <c r="IY346" s="198"/>
      <c r="IZ346" s="198"/>
      <c r="JA346" s="198"/>
      <c r="JB346" s="198"/>
      <c r="JC346" s="198"/>
      <c r="JD346" s="198"/>
      <c r="JE346" s="198"/>
      <c r="JF346" s="198"/>
      <c r="JG346" s="198"/>
      <c r="JH346" s="198"/>
      <c r="JI346" s="198"/>
      <c r="JJ346" s="198"/>
      <c r="JK346" s="198"/>
      <c r="JL346" s="198"/>
      <c r="JM346" s="198"/>
      <c r="JN346" s="198"/>
      <c r="JO346" s="198"/>
      <c r="JP346" s="198"/>
      <c r="JQ346" s="198"/>
      <c r="JR346" s="198"/>
      <c r="JS346" s="198"/>
      <c r="JT346" s="198"/>
      <c r="JU346" s="198"/>
      <c r="JV346" s="198"/>
      <c r="JW346" s="198"/>
      <c r="JX346" s="198"/>
      <c r="JY346" s="198"/>
      <c r="JZ346" s="198"/>
      <c r="KA346" s="198"/>
      <c r="KB346" s="198"/>
      <c r="KC346" s="198"/>
      <c r="KD346" s="198"/>
      <c r="KE346" s="198"/>
      <c r="KF346" s="198"/>
      <c r="KG346" s="198"/>
      <c r="KH346" s="198"/>
      <c r="KI346" s="198"/>
      <c r="KJ346" s="198"/>
      <c r="KK346" s="198"/>
      <c r="KL346" s="198"/>
      <c r="KM346" s="198"/>
      <c r="KN346" s="198"/>
      <c r="KO346" s="198"/>
      <c r="KP346" s="198"/>
      <c r="KQ346" s="198"/>
      <c r="KR346" s="198"/>
      <c r="KS346" s="198"/>
      <c r="KT346" s="198"/>
      <c r="KU346" s="198"/>
      <c r="KV346" s="198"/>
      <c r="KW346" s="198"/>
      <c r="KX346" s="198"/>
      <c r="KY346" s="198"/>
      <c r="KZ346" s="198"/>
    </row>
    <row r="347" spans="2:312" x14ac:dyDescent="0.3">
      <c r="B347" s="198"/>
      <c r="C347" s="198"/>
      <c r="D347" s="198"/>
      <c r="E347" s="198"/>
      <c r="F347" s="198"/>
      <c r="G347" s="198"/>
      <c r="H347" s="198"/>
      <c r="I347" s="198"/>
      <c r="J347" s="198"/>
      <c r="K347" s="198"/>
      <c r="L347" s="198"/>
      <c r="M347" s="198"/>
      <c r="N347" s="198"/>
      <c r="O347" s="198"/>
      <c r="P347" s="198"/>
      <c r="Q347" s="202"/>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c r="CW347" s="198"/>
      <c r="CX347" s="198"/>
      <c r="CY347" s="198"/>
      <c r="CZ347" s="198"/>
      <c r="DA347" s="198"/>
      <c r="DB347" s="198"/>
      <c r="DC347" s="198"/>
      <c r="DD347" s="198"/>
      <c r="DE347" s="198"/>
      <c r="DF347" s="198"/>
      <c r="DG347" s="198"/>
      <c r="DH347" s="198"/>
      <c r="DI347" s="198"/>
      <c r="DJ347" s="198"/>
      <c r="DK347" s="198"/>
      <c r="DL347" s="198"/>
      <c r="DM347" s="198"/>
      <c r="DN347" s="198"/>
      <c r="DO347" s="198"/>
      <c r="DP347" s="198"/>
      <c r="DQ347" s="198"/>
      <c r="DR347" s="198"/>
      <c r="DS347" s="198"/>
      <c r="DT347" s="198"/>
      <c r="DU347" s="198"/>
      <c r="DV347" s="198"/>
      <c r="DW347" s="198"/>
      <c r="DX347" s="198"/>
      <c r="DY347" s="198"/>
      <c r="DZ347" s="198"/>
      <c r="EA347" s="198"/>
      <c r="EB347" s="198"/>
      <c r="EC347" s="198"/>
      <c r="ED347" s="198"/>
      <c r="EE347" s="198"/>
      <c r="EF347" s="198"/>
      <c r="EG347" s="198"/>
      <c r="EH347" s="198"/>
      <c r="EI347" s="198"/>
      <c r="EJ347" s="198"/>
      <c r="EK347" s="198"/>
      <c r="EL347" s="198"/>
      <c r="EM347" s="198"/>
      <c r="EN347" s="198"/>
      <c r="EO347" s="198"/>
      <c r="EP347" s="198"/>
      <c r="EQ347" s="198"/>
      <c r="ER347" s="198"/>
      <c r="ES347" s="198"/>
      <c r="ET347" s="198"/>
      <c r="EU347" s="198"/>
      <c r="EV347" s="198"/>
      <c r="EW347" s="198"/>
      <c r="EX347" s="198"/>
      <c r="EY347" s="198"/>
      <c r="EZ347" s="198"/>
      <c r="FA347" s="198"/>
      <c r="FB347" s="198"/>
      <c r="FC347" s="198"/>
      <c r="FD347" s="198"/>
      <c r="FE347" s="198"/>
      <c r="FF347" s="198"/>
      <c r="FG347" s="198"/>
      <c r="FH347" s="198"/>
      <c r="FI347" s="198"/>
      <c r="FJ347" s="198"/>
      <c r="FK347" s="198"/>
      <c r="FL347" s="198"/>
      <c r="FM347" s="198"/>
      <c r="FN347" s="198"/>
      <c r="FO347" s="198"/>
      <c r="FP347" s="198"/>
      <c r="FQ347" s="198"/>
      <c r="FR347" s="198"/>
      <c r="FS347" s="198"/>
      <c r="FT347" s="198"/>
      <c r="FU347" s="198"/>
      <c r="FV347" s="198"/>
      <c r="FW347" s="198"/>
      <c r="FX347" s="198"/>
      <c r="FY347" s="198"/>
      <c r="FZ347" s="198"/>
      <c r="GA347" s="198"/>
      <c r="GB347" s="198"/>
      <c r="GC347" s="198"/>
      <c r="GD347" s="198"/>
      <c r="GE347" s="198"/>
      <c r="GF347" s="198"/>
      <c r="GG347" s="198"/>
      <c r="GH347" s="198"/>
      <c r="GI347" s="198"/>
      <c r="GJ347" s="198"/>
      <c r="GK347" s="198"/>
      <c r="GL347" s="198"/>
      <c r="GM347" s="198"/>
      <c r="GN347" s="198"/>
      <c r="GO347" s="198"/>
      <c r="GP347" s="198"/>
      <c r="GQ347" s="198"/>
      <c r="GR347" s="198"/>
      <c r="GS347" s="198"/>
      <c r="GT347" s="198"/>
      <c r="GU347" s="198"/>
      <c r="GV347" s="198"/>
      <c r="GW347" s="198"/>
      <c r="GX347" s="198"/>
      <c r="GY347" s="198"/>
      <c r="GZ347" s="198"/>
      <c r="HA347" s="198"/>
      <c r="HB347" s="198"/>
      <c r="HC347" s="198"/>
      <c r="HD347" s="198"/>
      <c r="HE347" s="198"/>
      <c r="HF347" s="198"/>
      <c r="HG347" s="198"/>
      <c r="HH347" s="198"/>
      <c r="HI347" s="198"/>
      <c r="HJ347" s="198"/>
      <c r="HK347" s="198"/>
      <c r="HL347" s="198"/>
      <c r="HM347" s="198"/>
      <c r="HN347" s="198"/>
      <c r="HO347" s="198"/>
      <c r="HP347" s="198"/>
      <c r="HQ347" s="198"/>
      <c r="HR347" s="198"/>
      <c r="HS347" s="198"/>
      <c r="HT347" s="198"/>
      <c r="HU347" s="198"/>
      <c r="HV347" s="198"/>
      <c r="HW347" s="198"/>
      <c r="HX347" s="198"/>
      <c r="HY347" s="198"/>
      <c r="HZ347" s="198"/>
      <c r="IA347" s="198"/>
      <c r="IB347" s="198"/>
      <c r="IC347" s="198"/>
      <c r="ID347" s="198"/>
      <c r="IE347" s="198"/>
      <c r="IF347" s="198"/>
      <c r="IG347" s="198"/>
      <c r="IH347" s="198"/>
      <c r="II347" s="198"/>
      <c r="IJ347" s="198"/>
      <c r="IK347" s="198"/>
      <c r="IL347" s="198"/>
      <c r="IM347" s="198"/>
      <c r="IN347" s="198"/>
      <c r="IO347" s="198"/>
      <c r="IP347" s="198"/>
      <c r="IQ347" s="198"/>
      <c r="IR347" s="198"/>
      <c r="IS347" s="198"/>
      <c r="IT347" s="198"/>
      <c r="IU347" s="198"/>
      <c r="IV347" s="198"/>
      <c r="IW347" s="198"/>
      <c r="IX347" s="198"/>
      <c r="IY347" s="198"/>
      <c r="IZ347" s="198"/>
      <c r="JA347" s="198"/>
      <c r="JB347" s="198"/>
      <c r="JC347" s="198"/>
      <c r="JD347" s="198"/>
      <c r="JE347" s="198"/>
      <c r="JF347" s="198"/>
      <c r="JG347" s="198"/>
      <c r="JH347" s="198"/>
      <c r="JI347" s="198"/>
      <c r="JJ347" s="198"/>
      <c r="JK347" s="198"/>
      <c r="JL347" s="198"/>
      <c r="JM347" s="198"/>
      <c r="JN347" s="198"/>
      <c r="JO347" s="198"/>
      <c r="JP347" s="198"/>
      <c r="JQ347" s="198"/>
      <c r="JR347" s="198"/>
      <c r="JS347" s="198"/>
      <c r="JT347" s="198"/>
      <c r="JU347" s="198"/>
      <c r="JV347" s="198"/>
      <c r="JW347" s="198"/>
      <c r="JX347" s="198"/>
      <c r="JY347" s="198"/>
      <c r="JZ347" s="198"/>
      <c r="KA347" s="198"/>
      <c r="KB347" s="198"/>
      <c r="KC347" s="198"/>
      <c r="KD347" s="198"/>
      <c r="KE347" s="198"/>
      <c r="KF347" s="198"/>
      <c r="KG347" s="198"/>
      <c r="KH347" s="198"/>
      <c r="KI347" s="198"/>
      <c r="KJ347" s="198"/>
      <c r="KK347" s="198"/>
      <c r="KL347" s="198"/>
      <c r="KM347" s="198"/>
      <c r="KN347" s="198"/>
      <c r="KO347" s="198"/>
      <c r="KP347" s="198"/>
      <c r="KQ347" s="198"/>
      <c r="KR347" s="198"/>
      <c r="KS347" s="198"/>
      <c r="KT347" s="198"/>
      <c r="KU347" s="198"/>
      <c r="KV347" s="198"/>
      <c r="KW347" s="198"/>
      <c r="KX347" s="198"/>
      <c r="KY347" s="198"/>
      <c r="KZ347" s="198"/>
    </row>
    <row r="348" spans="2:312" x14ac:dyDescent="0.3">
      <c r="B348" s="198"/>
      <c r="C348" s="198"/>
      <c r="D348" s="198"/>
      <c r="E348" s="198"/>
      <c r="F348" s="198"/>
      <c r="G348" s="198"/>
      <c r="H348" s="198"/>
      <c r="I348" s="198"/>
      <c r="J348" s="198"/>
      <c r="K348" s="198"/>
      <c r="L348" s="198"/>
      <c r="M348" s="198"/>
      <c r="N348" s="198"/>
      <c r="O348" s="198"/>
      <c r="P348" s="198"/>
      <c r="Q348" s="202"/>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c r="CP348" s="198"/>
      <c r="CQ348" s="198"/>
      <c r="CR348" s="198"/>
      <c r="CS348" s="198"/>
      <c r="CT348" s="198"/>
      <c r="CU348" s="198"/>
      <c r="CV348" s="198"/>
      <c r="CW348" s="198"/>
      <c r="CX348" s="198"/>
      <c r="CY348" s="198"/>
      <c r="CZ348" s="198"/>
      <c r="DA348" s="198"/>
      <c r="DB348" s="198"/>
      <c r="DC348" s="198"/>
      <c r="DD348" s="198"/>
      <c r="DE348" s="198"/>
      <c r="DF348" s="198"/>
      <c r="DG348" s="198"/>
      <c r="DH348" s="198"/>
      <c r="DI348" s="198"/>
      <c r="DJ348" s="198"/>
      <c r="DK348" s="198"/>
      <c r="DL348" s="198"/>
      <c r="DM348" s="198"/>
      <c r="DN348" s="198"/>
      <c r="DO348" s="198"/>
      <c r="DP348" s="198"/>
      <c r="DQ348" s="198"/>
      <c r="DR348" s="198"/>
      <c r="DS348" s="198"/>
      <c r="DT348" s="198"/>
      <c r="DU348" s="198"/>
      <c r="DV348" s="198"/>
      <c r="DW348" s="198"/>
      <c r="DX348" s="198"/>
      <c r="DY348" s="198"/>
      <c r="DZ348" s="198"/>
      <c r="EA348" s="198"/>
      <c r="EB348" s="198"/>
      <c r="EC348" s="198"/>
      <c r="ED348" s="198"/>
      <c r="EE348" s="198"/>
      <c r="EF348" s="198"/>
      <c r="EG348" s="198"/>
      <c r="EH348" s="198"/>
      <c r="EI348" s="198"/>
      <c r="EJ348" s="198"/>
      <c r="EK348" s="198"/>
      <c r="EL348" s="198"/>
      <c r="EM348" s="198"/>
      <c r="EN348" s="198"/>
      <c r="EO348" s="198"/>
      <c r="EP348" s="198"/>
      <c r="EQ348" s="198"/>
      <c r="ER348" s="198"/>
      <c r="ES348" s="198"/>
      <c r="ET348" s="198"/>
      <c r="EU348" s="198"/>
      <c r="EV348" s="198"/>
      <c r="EW348" s="198"/>
      <c r="EX348" s="198"/>
      <c r="EY348" s="198"/>
      <c r="EZ348" s="198"/>
      <c r="FA348" s="198"/>
      <c r="FB348" s="198"/>
      <c r="FC348" s="198"/>
      <c r="FD348" s="198"/>
      <c r="FE348" s="198"/>
      <c r="FF348" s="198"/>
      <c r="FG348" s="198"/>
      <c r="FH348" s="198"/>
      <c r="FI348" s="198"/>
      <c r="FJ348" s="198"/>
      <c r="FK348" s="198"/>
      <c r="FL348" s="198"/>
      <c r="FM348" s="198"/>
      <c r="FN348" s="198"/>
      <c r="FO348" s="198"/>
      <c r="FP348" s="198"/>
      <c r="FQ348" s="198"/>
      <c r="FR348" s="198"/>
      <c r="FS348" s="198"/>
      <c r="FT348" s="198"/>
      <c r="FU348" s="198"/>
      <c r="FV348" s="198"/>
      <c r="FW348" s="198"/>
      <c r="FX348" s="198"/>
      <c r="FY348" s="198"/>
      <c r="FZ348" s="198"/>
      <c r="GA348" s="198"/>
      <c r="GB348" s="198"/>
      <c r="GC348" s="198"/>
      <c r="GD348" s="198"/>
      <c r="GE348" s="198"/>
      <c r="GF348" s="198"/>
      <c r="GG348" s="198"/>
      <c r="GH348" s="198"/>
      <c r="GI348" s="198"/>
      <c r="GJ348" s="198"/>
      <c r="GK348" s="198"/>
      <c r="GL348" s="198"/>
      <c r="GM348" s="198"/>
      <c r="GN348" s="198"/>
      <c r="GO348" s="198"/>
      <c r="GP348" s="198"/>
      <c r="GQ348" s="198"/>
      <c r="GR348" s="198"/>
      <c r="GS348" s="198"/>
      <c r="GT348" s="198"/>
      <c r="GU348" s="198"/>
      <c r="GV348" s="198"/>
      <c r="GW348" s="198"/>
      <c r="GX348" s="198"/>
      <c r="GY348" s="198"/>
      <c r="GZ348" s="198"/>
      <c r="HA348" s="198"/>
      <c r="HB348" s="198"/>
      <c r="HC348" s="198"/>
      <c r="HD348" s="198"/>
      <c r="HE348" s="198"/>
      <c r="HF348" s="198"/>
      <c r="HG348" s="198"/>
      <c r="HH348" s="198"/>
      <c r="HI348" s="198"/>
      <c r="HJ348" s="198"/>
      <c r="HK348" s="198"/>
      <c r="HL348" s="198"/>
      <c r="HM348" s="198"/>
      <c r="HN348" s="198"/>
      <c r="HO348" s="198"/>
      <c r="HP348" s="198"/>
      <c r="HQ348" s="198"/>
      <c r="HR348" s="198"/>
      <c r="HS348" s="198"/>
      <c r="HT348" s="198"/>
      <c r="HU348" s="198"/>
      <c r="HV348" s="198"/>
      <c r="HW348" s="198"/>
      <c r="HX348" s="198"/>
      <c r="HY348" s="198"/>
      <c r="HZ348" s="198"/>
      <c r="IA348" s="198"/>
      <c r="IB348" s="198"/>
      <c r="IC348" s="198"/>
      <c r="ID348" s="198"/>
      <c r="IE348" s="198"/>
      <c r="IF348" s="198"/>
      <c r="IG348" s="198"/>
      <c r="IH348" s="198"/>
      <c r="II348" s="198"/>
      <c r="IJ348" s="198"/>
      <c r="IK348" s="198"/>
      <c r="IL348" s="198"/>
      <c r="IM348" s="198"/>
      <c r="IN348" s="198"/>
      <c r="IO348" s="198"/>
      <c r="IP348" s="198"/>
      <c r="IQ348" s="198"/>
      <c r="IR348" s="198"/>
      <c r="IS348" s="198"/>
      <c r="IT348" s="198"/>
      <c r="IU348" s="198"/>
      <c r="IV348" s="198"/>
      <c r="IW348" s="198"/>
      <c r="IX348" s="198"/>
      <c r="IY348" s="198"/>
      <c r="IZ348" s="198"/>
      <c r="JA348" s="198"/>
      <c r="JB348" s="198"/>
      <c r="JC348" s="198"/>
      <c r="JD348" s="198"/>
      <c r="JE348" s="198"/>
      <c r="JF348" s="198"/>
      <c r="JG348" s="198"/>
      <c r="JH348" s="198"/>
      <c r="JI348" s="198"/>
      <c r="JJ348" s="198"/>
      <c r="JK348" s="198"/>
      <c r="JL348" s="198"/>
      <c r="JM348" s="198"/>
      <c r="JN348" s="198"/>
      <c r="JO348" s="198"/>
      <c r="JP348" s="198"/>
      <c r="JQ348" s="198"/>
      <c r="JR348" s="198"/>
      <c r="JS348" s="198"/>
      <c r="JT348" s="198"/>
      <c r="JU348" s="198"/>
      <c r="JV348" s="198"/>
      <c r="JW348" s="198"/>
      <c r="JX348" s="198"/>
      <c r="JY348" s="198"/>
      <c r="JZ348" s="198"/>
      <c r="KA348" s="198"/>
      <c r="KB348" s="198"/>
      <c r="KC348" s="198"/>
      <c r="KD348" s="198"/>
      <c r="KE348" s="198"/>
      <c r="KF348" s="198"/>
      <c r="KG348" s="198"/>
      <c r="KH348" s="198"/>
      <c r="KI348" s="198"/>
      <c r="KJ348" s="198"/>
      <c r="KK348" s="198"/>
      <c r="KL348" s="198"/>
      <c r="KM348" s="198"/>
      <c r="KN348" s="198"/>
      <c r="KO348" s="198"/>
      <c r="KP348" s="198"/>
      <c r="KQ348" s="198"/>
      <c r="KR348" s="198"/>
      <c r="KS348" s="198"/>
      <c r="KT348" s="198"/>
      <c r="KU348" s="198"/>
      <c r="KV348" s="198"/>
      <c r="KW348" s="198"/>
      <c r="KX348" s="198"/>
      <c r="KY348" s="198"/>
      <c r="KZ348" s="198"/>
    </row>
    <row r="349" spans="2:312" x14ac:dyDescent="0.3">
      <c r="B349" s="198"/>
      <c r="C349" s="198"/>
      <c r="D349" s="198"/>
      <c r="E349" s="198"/>
      <c r="F349" s="198"/>
      <c r="G349" s="198"/>
      <c r="H349" s="198"/>
      <c r="I349" s="198"/>
      <c r="J349" s="198"/>
      <c r="K349" s="198"/>
      <c r="L349" s="198"/>
      <c r="M349" s="198"/>
      <c r="N349" s="198"/>
      <c r="O349" s="198"/>
      <c r="P349" s="198"/>
      <c r="Q349" s="202"/>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8"/>
      <c r="AM349" s="198"/>
      <c r="AN349" s="198"/>
      <c r="AO349" s="198"/>
      <c r="AP349" s="198"/>
      <c r="AQ349" s="198"/>
      <c r="AR349" s="198"/>
      <c r="AS349" s="198"/>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c r="CW349" s="198"/>
      <c r="CX349" s="198"/>
      <c r="CY349" s="198"/>
      <c r="CZ349" s="198"/>
      <c r="DA349" s="198"/>
      <c r="DB349" s="198"/>
      <c r="DC349" s="198"/>
      <c r="DD349" s="198"/>
      <c r="DE349" s="198"/>
      <c r="DF349" s="198"/>
      <c r="DG349" s="198"/>
      <c r="DH349" s="198"/>
      <c r="DI349" s="198"/>
      <c r="DJ349" s="198"/>
      <c r="DK349" s="198"/>
      <c r="DL349" s="198"/>
      <c r="DM349" s="198"/>
      <c r="DN349" s="198"/>
      <c r="DO349" s="198"/>
      <c r="DP349" s="198"/>
      <c r="DQ349" s="198"/>
      <c r="DR349" s="198"/>
      <c r="DS349" s="198"/>
      <c r="DT349" s="198"/>
      <c r="DU349" s="198"/>
      <c r="DV349" s="198"/>
      <c r="DW349" s="198"/>
      <c r="DX349" s="198"/>
      <c r="DY349" s="198"/>
      <c r="DZ349" s="198"/>
      <c r="EA349" s="198"/>
      <c r="EB349" s="198"/>
      <c r="EC349" s="198"/>
      <c r="ED349" s="198"/>
      <c r="EE349" s="198"/>
      <c r="EF349" s="198"/>
      <c r="EG349" s="198"/>
      <c r="EH349" s="198"/>
      <c r="EI349" s="198"/>
      <c r="EJ349" s="198"/>
      <c r="EK349" s="198"/>
      <c r="EL349" s="198"/>
      <c r="EM349" s="198"/>
      <c r="EN349" s="198"/>
      <c r="EO349" s="198"/>
      <c r="EP349" s="198"/>
      <c r="EQ349" s="198"/>
      <c r="ER349" s="198"/>
      <c r="ES349" s="198"/>
      <c r="ET349" s="198"/>
      <c r="EU349" s="198"/>
      <c r="EV349" s="198"/>
      <c r="EW349" s="198"/>
      <c r="EX349" s="198"/>
      <c r="EY349" s="198"/>
      <c r="EZ349" s="198"/>
      <c r="FA349" s="198"/>
      <c r="FB349" s="198"/>
      <c r="FC349" s="198"/>
      <c r="FD349" s="198"/>
      <c r="FE349" s="198"/>
      <c r="FF349" s="198"/>
      <c r="FG349" s="198"/>
      <c r="FH349" s="198"/>
      <c r="FI349" s="198"/>
      <c r="FJ349" s="198"/>
      <c r="FK349" s="198"/>
      <c r="FL349" s="198"/>
      <c r="FM349" s="198"/>
      <c r="FN349" s="198"/>
      <c r="FO349" s="198"/>
      <c r="FP349" s="198"/>
      <c r="FQ349" s="198"/>
      <c r="FR349" s="198"/>
      <c r="FS349" s="198"/>
      <c r="FT349" s="198"/>
      <c r="FU349" s="198"/>
      <c r="FV349" s="198"/>
      <c r="FW349" s="198"/>
      <c r="FX349" s="198"/>
      <c r="FY349" s="198"/>
      <c r="FZ349" s="198"/>
      <c r="GA349" s="198"/>
      <c r="GB349" s="198"/>
      <c r="GC349" s="198"/>
      <c r="GD349" s="198"/>
      <c r="GE349" s="198"/>
      <c r="GF349" s="198"/>
      <c r="GG349" s="198"/>
      <c r="GH349" s="198"/>
      <c r="GI349" s="198"/>
      <c r="GJ349" s="198"/>
      <c r="GK349" s="198"/>
      <c r="GL349" s="198"/>
      <c r="GM349" s="198"/>
      <c r="GN349" s="198"/>
      <c r="GO349" s="198"/>
      <c r="GP349" s="198"/>
      <c r="GQ349" s="198"/>
      <c r="GR349" s="198"/>
      <c r="GS349" s="198"/>
      <c r="GT349" s="198"/>
      <c r="GU349" s="198"/>
      <c r="GV349" s="198"/>
      <c r="GW349" s="198"/>
      <c r="GX349" s="198"/>
      <c r="GY349" s="198"/>
      <c r="GZ349" s="198"/>
      <c r="HA349" s="198"/>
      <c r="HB349" s="198"/>
      <c r="HC349" s="198"/>
      <c r="HD349" s="198"/>
      <c r="HE349" s="198"/>
      <c r="HF349" s="198"/>
      <c r="HG349" s="198"/>
      <c r="HH349" s="198"/>
      <c r="HI349" s="198"/>
      <c r="HJ349" s="198"/>
      <c r="HK349" s="198"/>
      <c r="HL349" s="198"/>
      <c r="HM349" s="198"/>
      <c r="HN349" s="198"/>
      <c r="HO349" s="198"/>
      <c r="HP349" s="198"/>
      <c r="HQ349" s="198"/>
      <c r="HR349" s="198"/>
      <c r="HS349" s="198"/>
      <c r="HT349" s="198"/>
      <c r="HU349" s="198"/>
      <c r="HV349" s="198"/>
      <c r="HW349" s="198"/>
      <c r="HX349" s="198"/>
      <c r="HY349" s="198"/>
      <c r="HZ349" s="198"/>
      <c r="IA349" s="198"/>
      <c r="IB349" s="198"/>
      <c r="IC349" s="198"/>
      <c r="ID349" s="198"/>
      <c r="IE349" s="198"/>
      <c r="IF349" s="198"/>
      <c r="IG349" s="198"/>
      <c r="IH349" s="198"/>
      <c r="II349" s="198"/>
      <c r="IJ349" s="198"/>
      <c r="IK349" s="198"/>
      <c r="IL349" s="198"/>
      <c r="IM349" s="198"/>
      <c r="IN349" s="198"/>
      <c r="IO349" s="198"/>
      <c r="IP349" s="198"/>
      <c r="IQ349" s="198"/>
      <c r="IR349" s="198"/>
      <c r="IS349" s="198"/>
      <c r="IT349" s="198"/>
      <c r="IU349" s="198"/>
      <c r="IV349" s="198"/>
      <c r="IW349" s="198"/>
      <c r="IX349" s="198"/>
      <c r="IY349" s="198"/>
      <c r="IZ349" s="198"/>
      <c r="JA349" s="198"/>
      <c r="JB349" s="198"/>
      <c r="JC349" s="198"/>
      <c r="JD349" s="198"/>
      <c r="JE349" s="198"/>
      <c r="JF349" s="198"/>
      <c r="JG349" s="198"/>
      <c r="JH349" s="198"/>
      <c r="JI349" s="198"/>
      <c r="JJ349" s="198"/>
      <c r="JK349" s="198"/>
      <c r="JL349" s="198"/>
      <c r="JM349" s="198"/>
      <c r="JN349" s="198"/>
      <c r="JO349" s="198"/>
      <c r="JP349" s="198"/>
      <c r="JQ349" s="198"/>
      <c r="JR349" s="198"/>
      <c r="JS349" s="198"/>
      <c r="JT349" s="198"/>
      <c r="JU349" s="198"/>
      <c r="JV349" s="198"/>
      <c r="JW349" s="198"/>
      <c r="JX349" s="198"/>
      <c r="JY349" s="198"/>
      <c r="JZ349" s="198"/>
      <c r="KA349" s="198"/>
      <c r="KB349" s="198"/>
      <c r="KC349" s="198"/>
      <c r="KD349" s="198"/>
      <c r="KE349" s="198"/>
      <c r="KF349" s="198"/>
      <c r="KG349" s="198"/>
      <c r="KH349" s="198"/>
      <c r="KI349" s="198"/>
      <c r="KJ349" s="198"/>
      <c r="KK349" s="198"/>
      <c r="KL349" s="198"/>
      <c r="KM349" s="198"/>
      <c r="KN349" s="198"/>
      <c r="KO349" s="198"/>
      <c r="KP349" s="198"/>
      <c r="KQ349" s="198"/>
      <c r="KR349" s="198"/>
      <c r="KS349" s="198"/>
      <c r="KT349" s="198"/>
      <c r="KU349" s="198"/>
      <c r="KV349" s="198"/>
      <c r="KW349" s="198"/>
      <c r="KX349" s="198"/>
      <c r="KY349" s="198"/>
      <c r="KZ349" s="198"/>
    </row>
    <row r="350" spans="2:312" x14ac:dyDescent="0.3">
      <c r="B350" s="198"/>
      <c r="C350" s="198"/>
      <c r="D350" s="198"/>
      <c r="E350" s="198"/>
      <c r="F350" s="198"/>
      <c r="G350" s="198"/>
      <c r="H350" s="198"/>
      <c r="I350" s="198"/>
      <c r="J350" s="198"/>
      <c r="K350" s="198"/>
      <c r="L350" s="198"/>
      <c r="M350" s="198"/>
      <c r="N350" s="198"/>
      <c r="O350" s="198"/>
      <c r="P350" s="198"/>
      <c r="Q350" s="202"/>
      <c r="R350" s="198"/>
      <c r="S350" s="198"/>
      <c r="T350" s="198"/>
      <c r="U350" s="198"/>
      <c r="V350" s="198"/>
      <c r="W350" s="198"/>
      <c r="X350" s="198"/>
      <c r="Y350" s="198"/>
      <c r="Z350" s="198"/>
      <c r="AA350" s="198"/>
      <c r="AB350" s="198"/>
      <c r="AC350" s="198"/>
      <c r="AD350" s="198"/>
      <c r="AE350" s="198"/>
      <c r="AF350" s="198"/>
      <c r="AG350" s="198"/>
      <c r="AH350" s="198"/>
      <c r="AI350" s="198"/>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c r="CW350" s="198"/>
      <c r="CX350" s="198"/>
      <c r="CY350" s="198"/>
      <c r="CZ350" s="198"/>
      <c r="DA350" s="198"/>
      <c r="DB350" s="198"/>
      <c r="DC350" s="198"/>
      <c r="DD350" s="198"/>
      <c r="DE350" s="198"/>
      <c r="DF350" s="198"/>
      <c r="DG350" s="198"/>
      <c r="DH350" s="198"/>
      <c r="DI350" s="198"/>
      <c r="DJ350" s="198"/>
      <c r="DK350" s="198"/>
      <c r="DL350" s="198"/>
      <c r="DM350" s="198"/>
      <c r="DN350" s="198"/>
      <c r="DO350" s="198"/>
      <c r="DP350" s="198"/>
      <c r="DQ350" s="198"/>
      <c r="DR350" s="198"/>
      <c r="DS350" s="198"/>
      <c r="DT350" s="198"/>
      <c r="DU350" s="198"/>
      <c r="DV350" s="198"/>
      <c r="DW350" s="198"/>
      <c r="DX350" s="198"/>
      <c r="DY350" s="198"/>
      <c r="DZ350" s="198"/>
      <c r="EA350" s="198"/>
      <c r="EB350" s="198"/>
      <c r="EC350" s="198"/>
      <c r="ED350" s="198"/>
      <c r="EE350" s="198"/>
      <c r="EF350" s="198"/>
      <c r="EG350" s="198"/>
      <c r="EH350" s="198"/>
      <c r="EI350" s="198"/>
      <c r="EJ350" s="198"/>
      <c r="EK350" s="198"/>
      <c r="EL350" s="198"/>
      <c r="EM350" s="198"/>
      <c r="EN350" s="198"/>
      <c r="EO350" s="198"/>
      <c r="EP350" s="198"/>
      <c r="EQ350" s="198"/>
      <c r="ER350" s="198"/>
      <c r="ES350" s="198"/>
      <c r="ET350" s="198"/>
      <c r="EU350" s="198"/>
      <c r="EV350" s="198"/>
      <c r="EW350" s="198"/>
      <c r="EX350" s="198"/>
      <c r="EY350" s="198"/>
      <c r="EZ350" s="198"/>
      <c r="FA350" s="198"/>
      <c r="FB350" s="198"/>
      <c r="FC350" s="198"/>
      <c r="FD350" s="198"/>
      <c r="FE350" s="198"/>
      <c r="FF350" s="198"/>
      <c r="FG350" s="198"/>
      <c r="FH350" s="198"/>
      <c r="FI350" s="198"/>
      <c r="FJ350" s="198"/>
      <c r="FK350" s="198"/>
      <c r="FL350" s="198"/>
      <c r="FM350" s="198"/>
      <c r="FN350" s="198"/>
      <c r="FO350" s="198"/>
      <c r="FP350" s="198"/>
      <c r="FQ350" s="198"/>
      <c r="FR350" s="198"/>
      <c r="FS350" s="198"/>
      <c r="FT350" s="198"/>
      <c r="FU350" s="198"/>
      <c r="FV350" s="198"/>
      <c r="FW350" s="198"/>
      <c r="FX350" s="198"/>
      <c r="FY350" s="198"/>
      <c r="FZ350" s="198"/>
      <c r="GA350" s="198"/>
      <c r="GB350" s="198"/>
      <c r="GC350" s="198"/>
      <c r="GD350" s="198"/>
      <c r="GE350" s="198"/>
      <c r="GF350" s="198"/>
      <c r="GG350" s="198"/>
      <c r="GH350" s="198"/>
      <c r="GI350" s="198"/>
      <c r="GJ350" s="198"/>
      <c r="GK350" s="198"/>
      <c r="GL350" s="198"/>
      <c r="GM350" s="198"/>
      <c r="GN350" s="198"/>
      <c r="GO350" s="198"/>
      <c r="GP350" s="198"/>
      <c r="GQ350" s="198"/>
      <c r="GR350" s="198"/>
      <c r="GS350" s="198"/>
      <c r="GT350" s="198"/>
      <c r="GU350" s="198"/>
      <c r="GV350" s="198"/>
      <c r="GW350" s="198"/>
      <c r="GX350" s="198"/>
      <c r="GY350" s="198"/>
      <c r="GZ350" s="198"/>
      <c r="HA350" s="198"/>
      <c r="HB350" s="198"/>
      <c r="HC350" s="198"/>
      <c r="HD350" s="198"/>
      <c r="HE350" s="198"/>
      <c r="HF350" s="198"/>
      <c r="HG350" s="198"/>
      <c r="HH350" s="198"/>
      <c r="HI350" s="198"/>
      <c r="HJ350" s="198"/>
      <c r="HK350" s="198"/>
      <c r="HL350" s="198"/>
      <c r="HM350" s="198"/>
      <c r="HN350" s="198"/>
      <c r="HO350" s="198"/>
      <c r="HP350" s="198"/>
      <c r="HQ350" s="198"/>
      <c r="HR350" s="198"/>
      <c r="HS350" s="198"/>
      <c r="HT350" s="198"/>
      <c r="HU350" s="198"/>
      <c r="HV350" s="198"/>
      <c r="HW350" s="198"/>
      <c r="HX350" s="198"/>
      <c r="HY350" s="198"/>
      <c r="HZ350" s="198"/>
      <c r="IA350" s="198"/>
      <c r="IB350" s="198"/>
      <c r="IC350" s="198"/>
      <c r="ID350" s="198"/>
      <c r="IE350" s="198"/>
      <c r="IF350" s="198"/>
      <c r="IG350" s="198"/>
      <c r="IH350" s="198"/>
      <c r="II350" s="198"/>
      <c r="IJ350" s="198"/>
      <c r="IK350" s="198"/>
      <c r="IL350" s="198"/>
      <c r="IM350" s="198"/>
      <c r="IN350" s="198"/>
      <c r="IO350" s="198"/>
      <c r="IP350" s="198"/>
      <c r="IQ350" s="198"/>
      <c r="IR350" s="198"/>
      <c r="IS350" s="198"/>
      <c r="IT350" s="198"/>
      <c r="IU350" s="198"/>
      <c r="IV350" s="198"/>
      <c r="IW350" s="198"/>
      <c r="IX350" s="198"/>
      <c r="IY350" s="198"/>
      <c r="IZ350" s="198"/>
      <c r="JA350" s="198"/>
      <c r="JB350" s="198"/>
      <c r="JC350" s="198"/>
      <c r="JD350" s="198"/>
      <c r="JE350" s="198"/>
      <c r="JF350" s="198"/>
      <c r="JG350" s="198"/>
      <c r="JH350" s="198"/>
      <c r="JI350" s="198"/>
      <c r="JJ350" s="198"/>
      <c r="JK350" s="198"/>
      <c r="JL350" s="198"/>
      <c r="JM350" s="198"/>
      <c r="JN350" s="198"/>
      <c r="JO350" s="198"/>
      <c r="JP350" s="198"/>
      <c r="JQ350" s="198"/>
      <c r="JR350" s="198"/>
      <c r="JS350" s="198"/>
      <c r="JT350" s="198"/>
      <c r="JU350" s="198"/>
      <c r="JV350" s="198"/>
      <c r="JW350" s="198"/>
      <c r="JX350" s="198"/>
      <c r="JY350" s="198"/>
      <c r="JZ350" s="198"/>
      <c r="KA350" s="198"/>
      <c r="KB350" s="198"/>
      <c r="KC350" s="198"/>
      <c r="KD350" s="198"/>
      <c r="KE350" s="198"/>
      <c r="KF350" s="198"/>
      <c r="KG350" s="198"/>
      <c r="KH350" s="198"/>
      <c r="KI350" s="198"/>
      <c r="KJ350" s="198"/>
      <c r="KK350" s="198"/>
      <c r="KL350" s="198"/>
      <c r="KM350" s="198"/>
      <c r="KN350" s="198"/>
      <c r="KO350" s="198"/>
      <c r="KP350" s="198"/>
      <c r="KQ350" s="198"/>
      <c r="KR350" s="198"/>
      <c r="KS350" s="198"/>
      <c r="KT350" s="198"/>
      <c r="KU350" s="198"/>
      <c r="KV350" s="198"/>
      <c r="KW350" s="198"/>
      <c r="KX350" s="198"/>
      <c r="KY350" s="198"/>
      <c r="KZ350" s="198"/>
    </row>
    <row r="351" spans="2:312" x14ac:dyDescent="0.3">
      <c r="B351" s="198"/>
      <c r="C351" s="198"/>
      <c r="D351" s="198"/>
      <c r="E351" s="198"/>
      <c r="F351" s="198"/>
      <c r="G351" s="198"/>
      <c r="H351" s="198"/>
      <c r="I351" s="198"/>
      <c r="J351" s="198"/>
      <c r="K351" s="198"/>
      <c r="L351" s="198"/>
      <c r="M351" s="198"/>
      <c r="N351" s="198"/>
      <c r="O351" s="198"/>
      <c r="P351" s="198"/>
      <c r="Q351" s="202"/>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c r="DP351" s="198"/>
      <c r="DQ351" s="198"/>
      <c r="DR351" s="198"/>
      <c r="DS351" s="198"/>
      <c r="DT351" s="198"/>
      <c r="DU351" s="198"/>
      <c r="DV351" s="198"/>
      <c r="DW351" s="198"/>
      <c r="DX351" s="198"/>
      <c r="DY351" s="198"/>
      <c r="DZ351" s="198"/>
      <c r="EA351" s="198"/>
      <c r="EB351" s="198"/>
      <c r="EC351" s="198"/>
      <c r="ED351" s="198"/>
      <c r="EE351" s="198"/>
      <c r="EF351" s="198"/>
      <c r="EG351" s="198"/>
      <c r="EH351" s="198"/>
      <c r="EI351" s="198"/>
      <c r="EJ351" s="198"/>
      <c r="EK351" s="198"/>
      <c r="EL351" s="198"/>
      <c r="EM351" s="198"/>
      <c r="EN351" s="198"/>
      <c r="EO351" s="198"/>
      <c r="EP351" s="198"/>
      <c r="EQ351" s="198"/>
      <c r="ER351" s="198"/>
      <c r="ES351" s="198"/>
      <c r="ET351" s="198"/>
      <c r="EU351" s="198"/>
      <c r="EV351" s="198"/>
      <c r="EW351" s="198"/>
      <c r="EX351" s="198"/>
      <c r="EY351" s="198"/>
      <c r="EZ351" s="198"/>
      <c r="FA351" s="198"/>
      <c r="FB351" s="198"/>
      <c r="FC351" s="198"/>
      <c r="FD351" s="198"/>
      <c r="FE351" s="198"/>
      <c r="FF351" s="198"/>
      <c r="FG351" s="198"/>
      <c r="FH351" s="198"/>
      <c r="FI351" s="198"/>
      <c r="FJ351" s="198"/>
      <c r="FK351" s="198"/>
      <c r="FL351" s="198"/>
      <c r="FM351" s="198"/>
      <c r="FN351" s="198"/>
      <c r="FO351" s="198"/>
      <c r="FP351" s="198"/>
      <c r="FQ351" s="198"/>
      <c r="FR351" s="198"/>
      <c r="FS351" s="198"/>
      <c r="FT351" s="198"/>
      <c r="FU351" s="198"/>
      <c r="FV351" s="198"/>
      <c r="FW351" s="198"/>
      <c r="FX351" s="198"/>
      <c r="FY351" s="198"/>
      <c r="FZ351" s="198"/>
      <c r="GA351" s="198"/>
      <c r="GB351" s="198"/>
      <c r="GC351" s="198"/>
      <c r="GD351" s="198"/>
      <c r="GE351" s="198"/>
      <c r="GF351" s="198"/>
      <c r="GG351" s="198"/>
      <c r="GH351" s="198"/>
      <c r="GI351" s="198"/>
      <c r="GJ351" s="198"/>
      <c r="GK351" s="198"/>
      <c r="GL351" s="198"/>
      <c r="GM351" s="198"/>
      <c r="GN351" s="198"/>
      <c r="GO351" s="198"/>
      <c r="GP351" s="198"/>
      <c r="GQ351" s="198"/>
      <c r="GR351" s="198"/>
      <c r="GS351" s="198"/>
      <c r="GT351" s="198"/>
      <c r="GU351" s="198"/>
      <c r="GV351" s="198"/>
      <c r="GW351" s="198"/>
      <c r="GX351" s="198"/>
      <c r="GY351" s="198"/>
      <c r="GZ351" s="198"/>
      <c r="HA351" s="198"/>
      <c r="HB351" s="198"/>
      <c r="HC351" s="198"/>
      <c r="HD351" s="198"/>
      <c r="HE351" s="198"/>
      <c r="HF351" s="198"/>
      <c r="HG351" s="198"/>
      <c r="HH351" s="198"/>
      <c r="HI351" s="198"/>
      <c r="HJ351" s="198"/>
      <c r="HK351" s="198"/>
      <c r="HL351" s="198"/>
      <c r="HM351" s="198"/>
      <c r="HN351" s="198"/>
      <c r="HO351" s="198"/>
      <c r="HP351" s="198"/>
      <c r="HQ351" s="198"/>
      <c r="HR351" s="198"/>
      <c r="HS351" s="198"/>
      <c r="HT351" s="198"/>
      <c r="HU351" s="198"/>
      <c r="HV351" s="198"/>
      <c r="HW351" s="198"/>
      <c r="HX351" s="198"/>
      <c r="HY351" s="198"/>
      <c r="HZ351" s="198"/>
      <c r="IA351" s="198"/>
      <c r="IB351" s="198"/>
      <c r="IC351" s="198"/>
      <c r="ID351" s="198"/>
      <c r="IE351" s="198"/>
      <c r="IF351" s="198"/>
      <c r="IG351" s="198"/>
      <c r="IH351" s="198"/>
      <c r="II351" s="198"/>
      <c r="IJ351" s="198"/>
      <c r="IK351" s="198"/>
      <c r="IL351" s="198"/>
      <c r="IM351" s="198"/>
      <c r="IN351" s="198"/>
      <c r="IO351" s="198"/>
      <c r="IP351" s="198"/>
      <c r="IQ351" s="198"/>
      <c r="IR351" s="198"/>
      <c r="IS351" s="198"/>
      <c r="IT351" s="198"/>
      <c r="IU351" s="198"/>
      <c r="IV351" s="198"/>
      <c r="IW351" s="198"/>
      <c r="IX351" s="198"/>
      <c r="IY351" s="198"/>
      <c r="IZ351" s="198"/>
      <c r="JA351" s="198"/>
      <c r="JB351" s="198"/>
      <c r="JC351" s="198"/>
      <c r="JD351" s="198"/>
      <c r="JE351" s="198"/>
      <c r="JF351" s="198"/>
      <c r="JG351" s="198"/>
      <c r="JH351" s="198"/>
      <c r="JI351" s="198"/>
      <c r="JJ351" s="198"/>
      <c r="JK351" s="198"/>
      <c r="JL351" s="198"/>
      <c r="JM351" s="198"/>
      <c r="JN351" s="198"/>
      <c r="JO351" s="198"/>
      <c r="JP351" s="198"/>
      <c r="JQ351" s="198"/>
      <c r="JR351" s="198"/>
      <c r="JS351" s="198"/>
      <c r="JT351" s="198"/>
      <c r="JU351" s="198"/>
      <c r="JV351" s="198"/>
      <c r="JW351" s="198"/>
      <c r="JX351" s="198"/>
      <c r="JY351" s="198"/>
      <c r="JZ351" s="198"/>
      <c r="KA351" s="198"/>
      <c r="KB351" s="198"/>
      <c r="KC351" s="198"/>
      <c r="KD351" s="198"/>
      <c r="KE351" s="198"/>
      <c r="KF351" s="198"/>
      <c r="KG351" s="198"/>
      <c r="KH351" s="198"/>
      <c r="KI351" s="198"/>
      <c r="KJ351" s="198"/>
      <c r="KK351" s="198"/>
      <c r="KL351" s="198"/>
      <c r="KM351" s="198"/>
      <c r="KN351" s="198"/>
      <c r="KO351" s="198"/>
      <c r="KP351" s="198"/>
      <c r="KQ351" s="198"/>
      <c r="KR351" s="198"/>
      <c r="KS351" s="198"/>
      <c r="KT351" s="198"/>
      <c r="KU351" s="198"/>
      <c r="KV351" s="198"/>
      <c r="KW351" s="198"/>
      <c r="KX351" s="198"/>
      <c r="KY351" s="198"/>
      <c r="KZ351" s="198"/>
    </row>
    <row r="352" spans="2:312" x14ac:dyDescent="0.3">
      <c r="B352" s="198"/>
      <c r="C352" s="198"/>
      <c r="D352" s="198"/>
      <c r="E352" s="198"/>
      <c r="F352" s="198"/>
      <c r="G352" s="198"/>
      <c r="H352" s="198"/>
      <c r="I352" s="198"/>
      <c r="J352" s="198"/>
      <c r="K352" s="198"/>
      <c r="L352" s="198"/>
      <c r="M352" s="198"/>
      <c r="N352" s="198"/>
      <c r="O352" s="198"/>
      <c r="P352" s="198"/>
      <c r="Q352" s="202"/>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8"/>
      <c r="AY352" s="198"/>
      <c r="AZ352" s="198"/>
      <c r="BA352" s="198"/>
      <c r="BB352" s="198"/>
      <c r="BC352" s="198"/>
      <c r="BD352" s="198"/>
      <c r="BE352" s="198"/>
      <c r="BF352" s="198"/>
      <c r="BG352" s="198"/>
      <c r="BH352" s="198"/>
      <c r="BI352" s="198"/>
      <c r="BJ352" s="198"/>
      <c r="BK352" s="198"/>
      <c r="BL352" s="198"/>
      <c r="BM352" s="198"/>
      <c r="BN352" s="198"/>
      <c r="BO352" s="198"/>
      <c r="BP352" s="198"/>
      <c r="BQ352" s="198"/>
      <c r="BR352" s="198"/>
      <c r="BS352" s="198"/>
      <c r="BT352" s="198"/>
      <c r="BU352" s="198"/>
      <c r="BV352" s="198"/>
      <c r="BW352" s="198"/>
      <c r="BX352" s="198"/>
      <c r="BY352" s="198"/>
      <c r="BZ352" s="198"/>
      <c r="CA352" s="198"/>
      <c r="CB352" s="198"/>
      <c r="CC352" s="198"/>
      <c r="CD352" s="198"/>
      <c r="CE352" s="198"/>
      <c r="CF352" s="198"/>
      <c r="CG352" s="198"/>
      <c r="CH352" s="198"/>
      <c r="CI352" s="198"/>
      <c r="CJ352" s="198"/>
      <c r="CK352" s="198"/>
      <c r="CL352" s="198"/>
      <c r="CM352" s="198"/>
      <c r="CN352" s="198"/>
      <c r="CO352" s="198"/>
      <c r="CP352" s="198"/>
      <c r="CQ352" s="198"/>
      <c r="CR352" s="198"/>
      <c r="CS352" s="198"/>
      <c r="CT352" s="198"/>
      <c r="CU352" s="198"/>
      <c r="CV352" s="198"/>
      <c r="CW352" s="198"/>
      <c r="CX352" s="198"/>
      <c r="CY352" s="198"/>
      <c r="CZ352" s="198"/>
      <c r="DA352" s="198"/>
      <c r="DB352" s="198"/>
      <c r="DC352" s="198"/>
      <c r="DD352" s="198"/>
      <c r="DE352" s="198"/>
      <c r="DF352" s="198"/>
      <c r="DG352" s="198"/>
      <c r="DH352" s="198"/>
      <c r="DI352" s="198"/>
      <c r="DJ352" s="198"/>
      <c r="DK352" s="198"/>
      <c r="DL352" s="198"/>
      <c r="DM352" s="198"/>
      <c r="DN352" s="198"/>
      <c r="DO352" s="198"/>
      <c r="DP352" s="198"/>
      <c r="DQ352" s="198"/>
      <c r="DR352" s="198"/>
      <c r="DS352" s="198"/>
      <c r="DT352" s="198"/>
      <c r="DU352" s="198"/>
      <c r="DV352" s="198"/>
      <c r="DW352" s="198"/>
      <c r="DX352" s="198"/>
      <c r="DY352" s="198"/>
      <c r="DZ352" s="198"/>
      <c r="EA352" s="198"/>
      <c r="EB352" s="198"/>
      <c r="EC352" s="198"/>
      <c r="ED352" s="198"/>
      <c r="EE352" s="198"/>
      <c r="EF352" s="198"/>
      <c r="EG352" s="198"/>
      <c r="EH352" s="198"/>
      <c r="EI352" s="198"/>
      <c r="EJ352" s="198"/>
      <c r="EK352" s="198"/>
      <c r="EL352" s="198"/>
      <c r="EM352" s="198"/>
      <c r="EN352" s="198"/>
      <c r="EO352" s="198"/>
      <c r="EP352" s="198"/>
      <c r="EQ352" s="198"/>
      <c r="ER352" s="198"/>
      <c r="ES352" s="198"/>
      <c r="ET352" s="198"/>
      <c r="EU352" s="198"/>
      <c r="EV352" s="198"/>
      <c r="EW352" s="198"/>
      <c r="EX352" s="198"/>
      <c r="EY352" s="198"/>
      <c r="EZ352" s="198"/>
      <c r="FA352" s="198"/>
      <c r="FB352" s="198"/>
      <c r="FC352" s="198"/>
      <c r="FD352" s="198"/>
      <c r="FE352" s="198"/>
      <c r="FF352" s="198"/>
      <c r="FG352" s="198"/>
      <c r="FH352" s="198"/>
      <c r="FI352" s="198"/>
      <c r="FJ352" s="198"/>
      <c r="FK352" s="198"/>
      <c r="FL352" s="198"/>
      <c r="FM352" s="198"/>
      <c r="FN352" s="198"/>
      <c r="FO352" s="198"/>
      <c r="FP352" s="198"/>
      <c r="FQ352" s="198"/>
      <c r="FR352" s="198"/>
      <c r="FS352" s="198"/>
      <c r="FT352" s="198"/>
      <c r="FU352" s="198"/>
      <c r="FV352" s="198"/>
      <c r="FW352" s="198"/>
      <c r="FX352" s="198"/>
      <c r="FY352" s="198"/>
      <c r="FZ352" s="198"/>
      <c r="GA352" s="198"/>
      <c r="GB352" s="198"/>
      <c r="GC352" s="198"/>
      <c r="GD352" s="198"/>
      <c r="GE352" s="198"/>
      <c r="GF352" s="198"/>
      <c r="GG352" s="198"/>
      <c r="GH352" s="198"/>
      <c r="GI352" s="198"/>
      <c r="GJ352" s="198"/>
      <c r="GK352" s="198"/>
      <c r="GL352" s="198"/>
      <c r="GM352" s="198"/>
      <c r="GN352" s="198"/>
      <c r="GO352" s="198"/>
      <c r="GP352" s="198"/>
      <c r="GQ352" s="198"/>
      <c r="GR352" s="198"/>
      <c r="GS352" s="198"/>
      <c r="GT352" s="198"/>
      <c r="GU352" s="198"/>
      <c r="GV352" s="198"/>
      <c r="GW352" s="198"/>
      <c r="GX352" s="198"/>
      <c r="GY352" s="198"/>
      <c r="GZ352" s="198"/>
      <c r="HA352" s="198"/>
      <c r="HB352" s="198"/>
      <c r="HC352" s="198"/>
      <c r="HD352" s="198"/>
      <c r="HE352" s="198"/>
      <c r="HF352" s="198"/>
      <c r="HG352" s="198"/>
      <c r="HH352" s="198"/>
      <c r="HI352" s="198"/>
      <c r="HJ352" s="198"/>
      <c r="HK352" s="198"/>
      <c r="HL352" s="198"/>
      <c r="HM352" s="198"/>
      <c r="HN352" s="198"/>
      <c r="HO352" s="198"/>
      <c r="HP352" s="198"/>
      <c r="HQ352" s="198"/>
      <c r="HR352" s="198"/>
      <c r="HS352" s="198"/>
      <c r="HT352" s="198"/>
      <c r="HU352" s="198"/>
      <c r="HV352" s="198"/>
      <c r="HW352" s="198"/>
      <c r="HX352" s="198"/>
      <c r="HY352" s="198"/>
      <c r="HZ352" s="198"/>
      <c r="IA352" s="198"/>
      <c r="IB352" s="198"/>
      <c r="IC352" s="198"/>
      <c r="ID352" s="198"/>
      <c r="IE352" s="198"/>
      <c r="IF352" s="198"/>
      <c r="IG352" s="198"/>
      <c r="IH352" s="198"/>
      <c r="II352" s="198"/>
      <c r="IJ352" s="198"/>
      <c r="IK352" s="198"/>
      <c r="IL352" s="198"/>
      <c r="IM352" s="198"/>
      <c r="IN352" s="198"/>
      <c r="IO352" s="198"/>
      <c r="IP352" s="198"/>
      <c r="IQ352" s="198"/>
      <c r="IR352" s="198"/>
      <c r="IS352" s="198"/>
      <c r="IT352" s="198"/>
      <c r="IU352" s="198"/>
      <c r="IV352" s="198"/>
      <c r="IW352" s="198"/>
      <c r="IX352" s="198"/>
      <c r="IY352" s="198"/>
      <c r="IZ352" s="198"/>
      <c r="JA352" s="198"/>
      <c r="JB352" s="198"/>
      <c r="JC352" s="198"/>
      <c r="JD352" s="198"/>
      <c r="JE352" s="198"/>
      <c r="JF352" s="198"/>
      <c r="JG352" s="198"/>
      <c r="JH352" s="198"/>
      <c r="JI352" s="198"/>
      <c r="JJ352" s="198"/>
      <c r="JK352" s="198"/>
      <c r="JL352" s="198"/>
      <c r="JM352" s="198"/>
      <c r="JN352" s="198"/>
      <c r="JO352" s="198"/>
      <c r="JP352" s="198"/>
      <c r="JQ352" s="198"/>
      <c r="JR352" s="198"/>
      <c r="JS352" s="198"/>
      <c r="JT352" s="198"/>
      <c r="JU352" s="198"/>
      <c r="JV352" s="198"/>
      <c r="JW352" s="198"/>
      <c r="JX352" s="198"/>
      <c r="JY352" s="198"/>
      <c r="JZ352" s="198"/>
      <c r="KA352" s="198"/>
      <c r="KB352" s="198"/>
      <c r="KC352" s="198"/>
      <c r="KD352" s="198"/>
      <c r="KE352" s="198"/>
      <c r="KF352" s="198"/>
      <c r="KG352" s="198"/>
      <c r="KH352" s="198"/>
      <c r="KI352" s="198"/>
      <c r="KJ352" s="198"/>
      <c r="KK352" s="198"/>
      <c r="KL352" s="198"/>
      <c r="KM352" s="198"/>
      <c r="KN352" s="198"/>
      <c r="KO352" s="198"/>
      <c r="KP352" s="198"/>
      <c r="KQ352" s="198"/>
      <c r="KR352" s="198"/>
      <c r="KS352" s="198"/>
      <c r="KT352" s="198"/>
      <c r="KU352" s="198"/>
      <c r="KV352" s="198"/>
      <c r="KW352" s="198"/>
      <c r="KX352" s="198"/>
      <c r="KY352" s="198"/>
      <c r="KZ352" s="198"/>
    </row>
    <row r="353" spans="2:312" x14ac:dyDescent="0.3">
      <c r="B353" s="198"/>
      <c r="C353" s="198"/>
      <c r="D353" s="198"/>
      <c r="E353" s="198"/>
      <c r="F353" s="198"/>
      <c r="G353" s="198"/>
      <c r="H353" s="198"/>
      <c r="I353" s="198"/>
      <c r="J353" s="198"/>
      <c r="K353" s="198"/>
      <c r="L353" s="198"/>
      <c r="M353" s="198"/>
      <c r="N353" s="198"/>
      <c r="O353" s="198"/>
      <c r="P353" s="198"/>
      <c r="Q353" s="202"/>
      <c r="R353" s="198"/>
      <c r="S353" s="198"/>
      <c r="T353" s="198"/>
      <c r="U353" s="198"/>
      <c r="V353" s="198"/>
      <c r="W353" s="198"/>
      <c r="X353" s="198"/>
      <c r="Y353" s="198"/>
      <c r="Z353" s="198"/>
      <c r="AA353" s="198"/>
      <c r="AB353" s="198"/>
      <c r="AC353" s="198"/>
      <c r="AD353" s="198"/>
      <c r="AE353" s="198"/>
      <c r="AF353" s="198"/>
      <c r="AG353" s="198"/>
      <c r="AH353" s="198"/>
      <c r="AI353" s="198"/>
      <c r="AJ353" s="198"/>
      <c r="AK353" s="198"/>
      <c r="AL353" s="198"/>
      <c r="AM353" s="198"/>
      <c r="AN353" s="198"/>
      <c r="AO353" s="198"/>
      <c r="AP353" s="198"/>
      <c r="AQ353" s="198"/>
      <c r="AR353" s="198"/>
      <c r="AS353" s="198"/>
      <c r="AT353" s="198"/>
      <c r="AU353" s="198"/>
      <c r="AV353" s="198"/>
      <c r="AW353" s="198"/>
      <c r="AX353" s="198"/>
      <c r="AY353" s="198"/>
      <c r="AZ353" s="198"/>
      <c r="BA353" s="198"/>
      <c r="BB353" s="198"/>
      <c r="BC353" s="198"/>
      <c r="BD353" s="198"/>
      <c r="BE353" s="198"/>
      <c r="BF353" s="198"/>
      <c r="BG353" s="198"/>
      <c r="BH353" s="198"/>
      <c r="BI353" s="198"/>
      <c r="BJ353" s="198"/>
      <c r="BK353" s="198"/>
      <c r="BL353" s="198"/>
      <c r="BM353" s="198"/>
      <c r="BN353" s="198"/>
      <c r="BO353" s="198"/>
      <c r="BP353" s="198"/>
      <c r="BQ353" s="198"/>
      <c r="BR353" s="198"/>
      <c r="BS353" s="198"/>
      <c r="BT353" s="198"/>
      <c r="BU353" s="198"/>
      <c r="BV353" s="198"/>
      <c r="BW353" s="198"/>
      <c r="BX353" s="198"/>
      <c r="BY353" s="198"/>
      <c r="BZ353" s="198"/>
      <c r="CA353" s="198"/>
      <c r="CB353" s="198"/>
      <c r="CC353" s="198"/>
      <c r="CD353" s="198"/>
      <c r="CE353" s="198"/>
      <c r="CF353" s="198"/>
      <c r="CG353" s="198"/>
      <c r="CH353" s="198"/>
      <c r="CI353" s="198"/>
      <c r="CJ353" s="198"/>
      <c r="CK353" s="198"/>
      <c r="CL353" s="198"/>
      <c r="CM353" s="198"/>
      <c r="CN353" s="198"/>
      <c r="CO353" s="198"/>
      <c r="CP353" s="198"/>
      <c r="CQ353" s="198"/>
      <c r="CR353" s="198"/>
      <c r="CS353" s="198"/>
      <c r="CT353" s="198"/>
      <c r="CU353" s="198"/>
      <c r="CV353" s="198"/>
      <c r="CW353" s="198"/>
      <c r="CX353" s="198"/>
      <c r="CY353" s="198"/>
      <c r="CZ353" s="198"/>
      <c r="DA353" s="198"/>
      <c r="DB353" s="198"/>
      <c r="DC353" s="198"/>
      <c r="DD353" s="198"/>
      <c r="DE353" s="198"/>
      <c r="DF353" s="198"/>
      <c r="DG353" s="198"/>
      <c r="DH353" s="198"/>
      <c r="DI353" s="198"/>
      <c r="DJ353" s="198"/>
      <c r="DK353" s="198"/>
      <c r="DL353" s="198"/>
      <c r="DM353" s="198"/>
      <c r="DN353" s="198"/>
      <c r="DO353" s="198"/>
      <c r="DP353" s="198"/>
      <c r="DQ353" s="198"/>
      <c r="DR353" s="198"/>
      <c r="DS353" s="198"/>
      <c r="DT353" s="198"/>
      <c r="DU353" s="198"/>
      <c r="DV353" s="198"/>
      <c r="DW353" s="198"/>
      <c r="DX353" s="198"/>
      <c r="DY353" s="198"/>
      <c r="DZ353" s="198"/>
      <c r="EA353" s="198"/>
      <c r="EB353" s="198"/>
      <c r="EC353" s="198"/>
      <c r="ED353" s="198"/>
      <c r="EE353" s="198"/>
      <c r="EF353" s="198"/>
      <c r="EG353" s="198"/>
      <c r="EH353" s="198"/>
      <c r="EI353" s="198"/>
      <c r="EJ353" s="198"/>
      <c r="EK353" s="198"/>
      <c r="EL353" s="198"/>
      <c r="EM353" s="198"/>
      <c r="EN353" s="198"/>
      <c r="EO353" s="198"/>
      <c r="EP353" s="198"/>
      <c r="EQ353" s="198"/>
      <c r="ER353" s="198"/>
      <c r="ES353" s="198"/>
      <c r="ET353" s="198"/>
      <c r="EU353" s="198"/>
      <c r="EV353" s="198"/>
      <c r="EW353" s="198"/>
      <c r="EX353" s="198"/>
      <c r="EY353" s="198"/>
      <c r="EZ353" s="198"/>
      <c r="FA353" s="198"/>
      <c r="FB353" s="198"/>
      <c r="FC353" s="198"/>
      <c r="FD353" s="198"/>
      <c r="FE353" s="198"/>
      <c r="FF353" s="198"/>
      <c r="FG353" s="198"/>
      <c r="FH353" s="198"/>
      <c r="FI353" s="198"/>
      <c r="FJ353" s="198"/>
      <c r="FK353" s="198"/>
      <c r="FL353" s="198"/>
      <c r="FM353" s="198"/>
      <c r="FN353" s="198"/>
      <c r="FO353" s="198"/>
      <c r="FP353" s="198"/>
      <c r="FQ353" s="198"/>
      <c r="FR353" s="198"/>
      <c r="FS353" s="198"/>
      <c r="FT353" s="198"/>
      <c r="FU353" s="198"/>
      <c r="FV353" s="198"/>
      <c r="FW353" s="198"/>
      <c r="FX353" s="198"/>
      <c r="FY353" s="198"/>
      <c r="FZ353" s="198"/>
      <c r="GA353" s="198"/>
      <c r="GB353" s="198"/>
      <c r="GC353" s="198"/>
      <c r="GD353" s="198"/>
      <c r="GE353" s="198"/>
      <c r="GF353" s="198"/>
      <c r="GG353" s="198"/>
      <c r="GH353" s="198"/>
      <c r="GI353" s="198"/>
      <c r="GJ353" s="198"/>
      <c r="GK353" s="198"/>
      <c r="GL353" s="198"/>
      <c r="GM353" s="198"/>
      <c r="GN353" s="198"/>
      <c r="GO353" s="198"/>
      <c r="GP353" s="198"/>
      <c r="GQ353" s="198"/>
      <c r="GR353" s="198"/>
      <c r="GS353" s="198"/>
      <c r="GT353" s="198"/>
      <c r="GU353" s="198"/>
      <c r="GV353" s="198"/>
      <c r="GW353" s="198"/>
      <c r="GX353" s="198"/>
      <c r="GY353" s="198"/>
      <c r="GZ353" s="198"/>
      <c r="HA353" s="198"/>
      <c r="HB353" s="198"/>
      <c r="HC353" s="198"/>
      <c r="HD353" s="198"/>
      <c r="HE353" s="198"/>
      <c r="HF353" s="198"/>
      <c r="HG353" s="198"/>
      <c r="HH353" s="198"/>
      <c r="HI353" s="198"/>
      <c r="HJ353" s="198"/>
      <c r="HK353" s="198"/>
      <c r="HL353" s="198"/>
      <c r="HM353" s="198"/>
      <c r="HN353" s="198"/>
      <c r="HO353" s="198"/>
      <c r="HP353" s="198"/>
      <c r="HQ353" s="198"/>
      <c r="HR353" s="198"/>
      <c r="HS353" s="198"/>
      <c r="HT353" s="198"/>
      <c r="HU353" s="198"/>
      <c r="HV353" s="198"/>
      <c r="HW353" s="198"/>
      <c r="HX353" s="198"/>
      <c r="HY353" s="198"/>
      <c r="HZ353" s="198"/>
      <c r="IA353" s="198"/>
      <c r="IB353" s="198"/>
      <c r="IC353" s="198"/>
      <c r="ID353" s="198"/>
      <c r="IE353" s="198"/>
      <c r="IF353" s="198"/>
      <c r="IG353" s="198"/>
      <c r="IH353" s="198"/>
      <c r="II353" s="198"/>
      <c r="IJ353" s="198"/>
      <c r="IK353" s="198"/>
      <c r="IL353" s="198"/>
      <c r="IM353" s="198"/>
      <c r="IN353" s="198"/>
      <c r="IO353" s="198"/>
      <c r="IP353" s="198"/>
      <c r="IQ353" s="198"/>
      <c r="IR353" s="198"/>
      <c r="IS353" s="198"/>
      <c r="IT353" s="198"/>
      <c r="IU353" s="198"/>
      <c r="IV353" s="198"/>
      <c r="IW353" s="198"/>
      <c r="IX353" s="198"/>
      <c r="IY353" s="198"/>
      <c r="IZ353" s="198"/>
      <c r="JA353" s="198"/>
      <c r="JB353" s="198"/>
      <c r="JC353" s="198"/>
      <c r="JD353" s="198"/>
      <c r="JE353" s="198"/>
      <c r="JF353" s="198"/>
      <c r="JG353" s="198"/>
      <c r="JH353" s="198"/>
      <c r="JI353" s="198"/>
      <c r="JJ353" s="198"/>
      <c r="JK353" s="198"/>
      <c r="JL353" s="198"/>
      <c r="JM353" s="198"/>
      <c r="JN353" s="198"/>
      <c r="JO353" s="198"/>
      <c r="JP353" s="198"/>
      <c r="JQ353" s="198"/>
      <c r="JR353" s="198"/>
      <c r="JS353" s="198"/>
      <c r="JT353" s="198"/>
      <c r="JU353" s="198"/>
      <c r="JV353" s="198"/>
      <c r="JW353" s="198"/>
      <c r="JX353" s="198"/>
      <c r="JY353" s="198"/>
      <c r="JZ353" s="198"/>
      <c r="KA353" s="198"/>
      <c r="KB353" s="198"/>
      <c r="KC353" s="198"/>
      <c r="KD353" s="198"/>
      <c r="KE353" s="198"/>
      <c r="KF353" s="198"/>
      <c r="KG353" s="198"/>
      <c r="KH353" s="198"/>
      <c r="KI353" s="198"/>
      <c r="KJ353" s="198"/>
      <c r="KK353" s="198"/>
      <c r="KL353" s="198"/>
      <c r="KM353" s="198"/>
      <c r="KN353" s="198"/>
      <c r="KO353" s="198"/>
      <c r="KP353" s="198"/>
      <c r="KQ353" s="198"/>
      <c r="KR353" s="198"/>
      <c r="KS353" s="198"/>
      <c r="KT353" s="198"/>
      <c r="KU353" s="198"/>
      <c r="KV353" s="198"/>
      <c r="KW353" s="198"/>
      <c r="KX353" s="198"/>
      <c r="KY353" s="198"/>
      <c r="KZ353" s="198"/>
    </row>
    <row r="354" spans="2:312" x14ac:dyDescent="0.3">
      <c r="B354" s="198"/>
      <c r="C354" s="198"/>
      <c r="D354" s="198"/>
      <c r="E354" s="198"/>
      <c r="F354" s="198"/>
      <c r="G354" s="198"/>
      <c r="H354" s="198"/>
      <c r="I354" s="198"/>
      <c r="J354" s="198"/>
      <c r="K354" s="198"/>
      <c r="L354" s="198"/>
      <c r="M354" s="198"/>
      <c r="N354" s="198"/>
      <c r="O354" s="198"/>
      <c r="P354" s="198"/>
      <c r="Q354" s="202"/>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c r="AS354" s="198"/>
      <c r="AT354" s="198"/>
      <c r="AU354" s="198"/>
      <c r="AV354" s="198"/>
      <c r="AW354" s="198"/>
      <c r="AX354" s="198"/>
      <c r="AY354" s="198"/>
      <c r="AZ354" s="198"/>
      <c r="BA354" s="198"/>
      <c r="BB354" s="198"/>
      <c r="BC354" s="198"/>
      <c r="BD354" s="198"/>
      <c r="BE354" s="198"/>
      <c r="BF354" s="198"/>
      <c r="BG354" s="198"/>
      <c r="BH354" s="198"/>
      <c r="BI354" s="198"/>
      <c r="BJ354" s="198"/>
      <c r="BK354" s="198"/>
      <c r="BL354" s="198"/>
      <c r="BM354" s="198"/>
      <c r="BN354" s="198"/>
      <c r="BO354" s="198"/>
      <c r="BP354" s="198"/>
      <c r="BQ354" s="198"/>
      <c r="BR354" s="198"/>
      <c r="BS354" s="198"/>
      <c r="BT354" s="198"/>
      <c r="BU354" s="198"/>
      <c r="BV354" s="198"/>
      <c r="BW354" s="198"/>
      <c r="BX354" s="198"/>
      <c r="BY354" s="198"/>
      <c r="BZ354" s="198"/>
      <c r="CA354" s="198"/>
      <c r="CB354" s="198"/>
      <c r="CC354" s="198"/>
      <c r="CD354" s="198"/>
      <c r="CE354" s="198"/>
      <c r="CF354" s="198"/>
      <c r="CG354" s="198"/>
      <c r="CH354" s="198"/>
      <c r="CI354" s="198"/>
      <c r="CJ354" s="198"/>
      <c r="CK354" s="198"/>
      <c r="CL354" s="198"/>
      <c r="CM354" s="198"/>
      <c r="CN354" s="198"/>
      <c r="CO354" s="198"/>
      <c r="CP354" s="198"/>
      <c r="CQ354" s="198"/>
      <c r="CR354" s="198"/>
      <c r="CS354" s="198"/>
      <c r="CT354" s="198"/>
      <c r="CU354" s="198"/>
      <c r="CV354" s="198"/>
      <c r="CW354" s="198"/>
      <c r="CX354" s="198"/>
      <c r="CY354" s="198"/>
      <c r="CZ354" s="198"/>
      <c r="DA354" s="198"/>
      <c r="DB354" s="198"/>
      <c r="DC354" s="198"/>
      <c r="DD354" s="198"/>
      <c r="DE354" s="198"/>
      <c r="DF354" s="198"/>
      <c r="DG354" s="198"/>
      <c r="DH354" s="198"/>
      <c r="DI354" s="198"/>
      <c r="DJ354" s="198"/>
      <c r="DK354" s="198"/>
      <c r="DL354" s="198"/>
      <c r="DM354" s="198"/>
      <c r="DN354" s="198"/>
      <c r="DO354" s="198"/>
      <c r="DP354" s="198"/>
      <c r="DQ354" s="198"/>
      <c r="DR354" s="198"/>
      <c r="DS354" s="198"/>
      <c r="DT354" s="198"/>
      <c r="DU354" s="198"/>
      <c r="DV354" s="198"/>
      <c r="DW354" s="198"/>
      <c r="DX354" s="198"/>
      <c r="DY354" s="198"/>
      <c r="DZ354" s="198"/>
      <c r="EA354" s="198"/>
      <c r="EB354" s="198"/>
      <c r="EC354" s="198"/>
      <c r="ED354" s="198"/>
      <c r="EE354" s="198"/>
      <c r="EF354" s="198"/>
      <c r="EG354" s="198"/>
      <c r="EH354" s="198"/>
      <c r="EI354" s="198"/>
      <c r="EJ354" s="198"/>
      <c r="EK354" s="198"/>
      <c r="EL354" s="198"/>
      <c r="EM354" s="198"/>
      <c r="EN354" s="198"/>
      <c r="EO354" s="198"/>
      <c r="EP354" s="198"/>
      <c r="EQ354" s="198"/>
      <c r="ER354" s="198"/>
      <c r="ES354" s="198"/>
      <c r="ET354" s="198"/>
      <c r="EU354" s="198"/>
      <c r="EV354" s="198"/>
      <c r="EW354" s="198"/>
      <c r="EX354" s="198"/>
      <c r="EY354" s="198"/>
      <c r="EZ354" s="198"/>
      <c r="FA354" s="198"/>
      <c r="FB354" s="198"/>
      <c r="FC354" s="198"/>
      <c r="FD354" s="198"/>
      <c r="FE354" s="198"/>
      <c r="FF354" s="198"/>
      <c r="FG354" s="198"/>
      <c r="FH354" s="198"/>
      <c r="FI354" s="198"/>
      <c r="FJ354" s="198"/>
      <c r="FK354" s="198"/>
      <c r="FL354" s="198"/>
      <c r="FM354" s="198"/>
      <c r="FN354" s="198"/>
      <c r="FO354" s="198"/>
      <c r="FP354" s="198"/>
      <c r="FQ354" s="198"/>
      <c r="FR354" s="198"/>
      <c r="FS354" s="198"/>
      <c r="FT354" s="198"/>
      <c r="FU354" s="198"/>
      <c r="FV354" s="198"/>
      <c r="FW354" s="198"/>
      <c r="FX354" s="198"/>
      <c r="FY354" s="198"/>
      <c r="FZ354" s="198"/>
      <c r="GA354" s="198"/>
      <c r="GB354" s="198"/>
      <c r="GC354" s="198"/>
      <c r="GD354" s="198"/>
      <c r="GE354" s="198"/>
      <c r="GF354" s="198"/>
      <c r="GG354" s="198"/>
      <c r="GH354" s="198"/>
      <c r="GI354" s="198"/>
      <c r="GJ354" s="198"/>
      <c r="GK354" s="198"/>
      <c r="GL354" s="198"/>
      <c r="GM354" s="198"/>
      <c r="GN354" s="198"/>
      <c r="GO354" s="198"/>
      <c r="GP354" s="198"/>
      <c r="GQ354" s="198"/>
      <c r="GR354" s="198"/>
      <c r="GS354" s="198"/>
      <c r="GT354" s="198"/>
      <c r="GU354" s="198"/>
      <c r="GV354" s="198"/>
      <c r="GW354" s="198"/>
      <c r="GX354" s="198"/>
      <c r="GY354" s="198"/>
      <c r="GZ354" s="198"/>
      <c r="HA354" s="198"/>
      <c r="HB354" s="198"/>
      <c r="HC354" s="198"/>
      <c r="HD354" s="198"/>
      <c r="HE354" s="198"/>
      <c r="HF354" s="198"/>
      <c r="HG354" s="198"/>
      <c r="HH354" s="198"/>
      <c r="HI354" s="198"/>
      <c r="HJ354" s="198"/>
      <c r="HK354" s="198"/>
      <c r="HL354" s="198"/>
      <c r="HM354" s="198"/>
      <c r="HN354" s="198"/>
      <c r="HO354" s="198"/>
      <c r="HP354" s="198"/>
      <c r="HQ354" s="198"/>
      <c r="HR354" s="198"/>
      <c r="HS354" s="198"/>
      <c r="HT354" s="198"/>
      <c r="HU354" s="198"/>
      <c r="HV354" s="198"/>
      <c r="HW354" s="198"/>
      <c r="HX354" s="198"/>
      <c r="HY354" s="198"/>
      <c r="HZ354" s="198"/>
      <c r="IA354" s="198"/>
      <c r="IB354" s="198"/>
      <c r="IC354" s="198"/>
      <c r="ID354" s="198"/>
      <c r="IE354" s="198"/>
      <c r="IF354" s="198"/>
      <c r="IG354" s="198"/>
      <c r="IH354" s="198"/>
      <c r="II354" s="198"/>
      <c r="IJ354" s="198"/>
      <c r="IK354" s="198"/>
      <c r="IL354" s="198"/>
      <c r="IM354" s="198"/>
      <c r="IN354" s="198"/>
      <c r="IO354" s="198"/>
      <c r="IP354" s="198"/>
      <c r="IQ354" s="198"/>
      <c r="IR354" s="198"/>
      <c r="IS354" s="198"/>
      <c r="IT354" s="198"/>
      <c r="IU354" s="198"/>
      <c r="IV354" s="198"/>
      <c r="IW354" s="198"/>
      <c r="IX354" s="198"/>
      <c r="IY354" s="198"/>
      <c r="IZ354" s="198"/>
      <c r="JA354" s="198"/>
      <c r="JB354" s="198"/>
      <c r="JC354" s="198"/>
      <c r="JD354" s="198"/>
      <c r="JE354" s="198"/>
      <c r="JF354" s="198"/>
      <c r="JG354" s="198"/>
      <c r="JH354" s="198"/>
      <c r="JI354" s="198"/>
      <c r="JJ354" s="198"/>
      <c r="JK354" s="198"/>
      <c r="JL354" s="198"/>
      <c r="JM354" s="198"/>
      <c r="JN354" s="198"/>
      <c r="JO354" s="198"/>
      <c r="JP354" s="198"/>
      <c r="JQ354" s="198"/>
      <c r="JR354" s="198"/>
      <c r="JS354" s="198"/>
      <c r="JT354" s="198"/>
      <c r="JU354" s="198"/>
      <c r="JV354" s="198"/>
      <c r="JW354" s="198"/>
      <c r="JX354" s="198"/>
      <c r="JY354" s="198"/>
      <c r="JZ354" s="198"/>
      <c r="KA354" s="198"/>
      <c r="KB354" s="198"/>
      <c r="KC354" s="198"/>
      <c r="KD354" s="198"/>
      <c r="KE354" s="198"/>
      <c r="KF354" s="198"/>
      <c r="KG354" s="198"/>
      <c r="KH354" s="198"/>
      <c r="KI354" s="198"/>
      <c r="KJ354" s="198"/>
      <c r="KK354" s="198"/>
      <c r="KL354" s="198"/>
      <c r="KM354" s="198"/>
      <c r="KN354" s="198"/>
      <c r="KO354" s="198"/>
      <c r="KP354" s="198"/>
      <c r="KQ354" s="198"/>
      <c r="KR354" s="198"/>
      <c r="KS354" s="198"/>
      <c r="KT354" s="198"/>
      <c r="KU354" s="198"/>
      <c r="KV354" s="198"/>
      <c r="KW354" s="198"/>
      <c r="KX354" s="198"/>
      <c r="KY354" s="198"/>
      <c r="KZ354" s="198"/>
    </row>
    <row r="355" spans="2:312" x14ac:dyDescent="0.3">
      <c r="B355" s="198"/>
      <c r="C355" s="198"/>
      <c r="D355" s="198"/>
      <c r="E355" s="198"/>
      <c r="F355" s="198"/>
      <c r="G355" s="198"/>
      <c r="H355" s="198"/>
      <c r="I355" s="198"/>
      <c r="J355" s="198"/>
      <c r="K355" s="198"/>
      <c r="L355" s="198"/>
      <c r="M355" s="198"/>
      <c r="N355" s="198"/>
      <c r="O355" s="198"/>
      <c r="P355" s="198"/>
      <c r="Q355" s="202"/>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S355" s="198"/>
      <c r="AT355" s="198"/>
      <c r="AU355" s="198"/>
      <c r="AV355" s="198"/>
      <c r="AW355" s="198"/>
      <c r="AX355" s="198"/>
      <c r="AY355" s="198"/>
      <c r="AZ355" s="198"/>
      <c r="BA355" s="198"/>
      <c r="BB355" s="198"/>
      <c r="BC355" s="198"/>
      <c r="BD355" s="198"/>
      <c r="BE355" s="198"/>
      <c r="BF355" s="198"/>
      <c r="BG355" s="198"/>
      <c r="BH355" s="198"/>
      <c r="BI355" s="198"/>
      <c r="BJ355" s="198"/>
      <c r="BK355" s="198"/>
      <c r="BL355" s="198"/>
      <c r="BM355" s="198"/>
      <c r="BN355" s="198"/>
      <c r="BO355" s="198"/>
      <c r="BP355" s="198"/>
      <c r="BQ355" s="198"/>
      <c r="BR355" s="198"/>
      <c r="BS355" s="198"/>
      <c r="BT355" s="198"/>
      <c r="BU355" s="198"/>
      <c r="BV355" s="198"/>
      <c r="BW355" s="198"/>
      <c r="BX355" s="198"/>
      <c r="BY355" s="198"/>
      <c r="BZ355" s="198"/>
      <c r="CA355" s="198"/>
      <c r="CB355" s="198"/>
      <c r="CC355" s="198"/>
      <c r="CD355" s="198"/>
      <c r="CE355" s="198"/>
      <c r="CF355" s="198"/>
      <c r="CG355" s="198"/>
      <c r="CH355" s="198"/>
      <c r="CI355" s="198"/>
      <c r="CJ355" s="198"/>
      <c r="CK355" s="198"/>
      <c r="CL355" s="198"/>
      <c r="CM355" s="198"/>
      <c r="CN355" s="198"/>
      <c r="CO355" s="198"/>
      <c r="CP355" s="198"/>
      <c r="CQ355" s="198"/>
      <c r="CR355" s="198"/>
      <c r="CS355" s="198"/>
      <c r="CT355" s="198"/>
      <c r="CU355" s="198"/>
      <c r="CV355" s="198"/>
      <c r="CW355" s="198"/>
      <c r="CX355" s="198"/>
      <c r="CY355" s="198"/>
      <c r="CZ355" s="198"/>
      <c r="DA355" s="198"/>
      <c r="DB355" s="198"/>
      <c r="DC355" s="198"/>
      <c r="DD355" s="198"/>
      <c r="DE355" s="198"/>
      <c r="DF355" s="198"/>
      <c r="DG355" s="198"/>
      <c r="DH355" s="198"/>
      <c r="DI355" s="198"/>
      <c r="DJ355" s="198"/>
      <c r="DK355" s="198"/>
      <c r="DL355" s="198"/>
      <c r="DM355" s="198"/>
      <c r="DN355" s="198"/>
      <c r="DO355" s="198"/>
      <c r="DP355" s="198"/>
      <c r="DQ355" s="198"/>
      <c r="DR355" s="198"/>
      <c r="DS355" s="198"/>
      <c r="DT355" s="198"/>
      <c r="DU355" s="198"/>
      <c r="DV355" s="198"/>
      <c r="DW355" s="198"/>
      <c r="DX355" s="198"/>
      <c r="DY355" s="198"/>
      <c r="DZ355" s="198"/>
      <c r="EA355" s="198"/>
      <c r="EB355" s="198"/>
      <c r="EC355" s="198"/>
      <c r="ED355" s="198"/>
      <c r="EE355" s="198"/>
      <c r="EF355" s="198"/>
      <c r="EG355" s="198"/>
      <c r="EH355" s="198"/>
      <c r="EI355" s="198"/>
      <c r="EJ355" s="198"/>
      <c r="EK355" s="198"/>
      <c r="EL355" s="198"/>
      <c r="EM355" s="198"/>
      <c r="EN355" s="198"/>
      <c r="EO355" s="198"/>
      <c r="EP355" s="198"/>
      <c r="EQ355" s="198"/>
      <c r="ER355" s="198"/>
      <c r="ES355" s="198"/>
      <c r="ET355" s="198"/>
      <c r="EU355" s="198"/>
      <c r="EV355" s="198"/>
      <c r="EW355" s="198"/>
      <c r="EX355" s="198"/>
      <c r="EY355" s="198"/>
      <c r="EZ355" s="198"/>
      <c r="FA355" s="198"/>
      <c r="FB355" s="198"/>
      <c r="FC355" s="198"/>
      <c r="FD355" s="198"/>
      <c r="FE355" s="198"/>
      <c r="FF355" s="198"/>
      <c r="FG355" s="198"/>
      <c r="FH355" s="198"/>
      <c r="FI355" s="198"/>
      <c r="FJ355" s="198"/>
      <c r="FK355" s="198"/>
      <c r="FL355" s="198"/>
      <c r="FM355" s="198"/>
      <c r="FN355" s="198"/>
      <c r="FO355" s="198"/>
      <c r="FP355" s="198"/>
      <c r="FQ355" s="198"/>
      <c r="FR355" s="198"/>
      <c r="FS355" s="198"/>
      <c r="FT355" s="198"/>
      <c r="FU355" s="198"/>
      <c r="FV355" s="198"/>
      <c r="FW355" s="198"/>
      <c r="FX355" s="198"/>
      <c r="FY355" s="198"/>
      <c r="FZ355" s="198"/>
      <c r="GA355" s="198"/>
      <c r="GB355" s="198"/>
      <c r="GC355" s="198"/>
      <c r="GD355" s="198"/>
      <c r="GE355" s="198"/>
      <c r="GF355" s="198"/>
      <c r="GG355" s="198"/>
      <c r="GH355" s="198"/>
      <c r="GI355" s="198"/>
      <c r="GJ355" s="198"/>
      <c r="GK355" s="198"/>
      <c r="GL355" s="198"/>
      <c r="GM355" s="198"/>
      <c r="GN355" s="198"/>
      <c r="GO355" s="198"/>
      <c r="GP355" s="198"/>
      <c r="GQ355" s="198"/>
      <c r="GR355" s="198"/>
      <c r="GS355" s="198"/>
      <c r="GT355" s="198"/>
      <c r="GU355" s="198"/>
      <c r="GV355" s="198"/>
      <c r="GW355" s="198"/>
      <c r="GX355" s="198"/>
      <c r="GY355" s="198"/>
      <c r="GZ355" s="198"/>
      <c r="HA355" s="198"/>
      <c r="HB355" s="198"/>
      <c r="HC355" s="198"/>
      <c r="HD355" s="198"/>
      <c r="HE355" s="198"/>
      <c r="HF355" s="198"/>
      <c r="HG355" s="198"/>
      <c r="HH355" s="198"/>
      <c r="HI355" s="198"/>
      <c r="HJ355" s="198"/>
      <c r="HK355" s="198"/>
      <c r="HL355" s="198"/>
      <c r="HM355" s="198"/>
      <c r="HN355" s="198"/>
      <c r="HO355" s="198"/>
      <c r="HP355" s="198"/>
      <c r="HQ355" s="198"/>
      <c r="HR355" s="198"/>
      <c r="HS355" s="198"/>
      <c r="HT355" s="198"/>
      <c r="HU355" s="198"/>
      <c r="HV355" s="198"/>
      <c r="HW355" s="198"/>
      <c r="HX355" s="198"/>
      <c r="HY355" s="198"/>
      <c r="HZ355" s="198"/>
      <c r="IA355" s="198"/>
      <c r="IB355" s="198"/>
      <c r="IC355" s="198"/>
      <c r="ID355" s="198"/>
      <c r="IE355" s="198"/>
      <c r="IF355" s="198"/>
      <c r="IG355" s="198"/>
      <c r="IH355" s="198"/>
      <c r="II355" s="198"/>
      <c r="IJ355" s="198"/>
      <c r="IK355" s="198"/>
      <c r="IL355" s="198"/>
      <c r="IM355" s="198"/>
      <c r="IN355" s="198"/>
      <c r="IO355" s="198"/>
      <c r="IP355" s="198"/>
      <c r="IQ355" s="198"/>
      <c r="IR355" s="198"/>
      <c r="IS355" s="198"/>
      <c r="IT355" s="198"/>
      <c r="IU355" s="198"/>
      <c r="IV355" s="198"/>
      <c r="IW355" s="198"/>
      <c r="IX355" s="198"/>
      <c r="IY355" s="198"/>
      <c r="IZ355" s="198"/>
      <c r="JA355" s="198"/>
      <c r="JB355" s="198"/>
      <c r="JC355" s="198"/>
      <c r="JD355" s="198"/>
      <c r="JE355" s="198"/>
      <c r="JF355" s="198"/>
      <c r="JG355" s="198"/>
      <c r="JH355" s="198"/>
      <c r="JI355" s="198"/>
      <c r="JJ355" s="198"/>
      <c r="JK355" s="198"/>
      <c r="JL355" s="198"/>
      <c r="JM355" s="198"/>
      <c r="JN355" s="198"/>
      <c r="JO355" s="198"/>
      <c r="JP355" s="198"/>
      <c r="JQ355" s="198"/>
      <c r="JR355" s="198"/>
      <c r="JS355" s="198"/>
      <c r="JT355" s="198"/>
      <c r="JU355" s="198"/>
      <c r="JV355" s="198"/>
      <c r="JW355" s="198"/>
      <c r="JX355" s="198"/>
      <c r="JY355" s="198"/>
      <c r="JZ355" s="198"/>
      <c r="KA355" s="198"/>
      <c r="KB355" s="198"/>
      <c r="KC355" s="198"/>
      <c r="KD355" s="198"/>
      <c r="KE355" s="198"/>
      <c r="KF355" s="198"/>
      <c r="KG355" s="198"/>
      <c r="KH355" s="198"/>
      <c r="KI355" s="198"/>
      <c r="KJ355" s="198"/>
      <c r="KK355" s="198"/>
      <c r="KL355" s="198"/>
      <c r="KM355" s="198"/>
      <c r="KN355" s="198"/>
      <c r="KO355" s="198"/>
      <c r="KP355" s="198"/>
      <c r="KQ355" s="198"/>
      <c r="KR355" s="198"/>
      <c r="KS355" s="198"/>
      <c r="KT355" s="198"/>
      <c r="KU355" s="198"/>
      <c r="KV355" s="198"/>
      <c r="KW355" s="198"/>
      <c r="KX355" s="198"/>
      <c r="KY355" s="198"/>
      <c r="KZ355" s="198"/>
    </row>
    <row r="356" spans="2:312" x14ac:dyDescent="0.3">
      <c r="B356" s="198"/>
      <c r="C356" s="198"/>
      <c r="D356" s="198"/>
      <c r="E356" s="198"/>
      <c r="F356" s="198"/>
      <c r="G356" s="198"/>
      <c r="H356" s="198"/>
      <c r="I356" s="198"/>
      <c r="J356" s="198"/>
      <c r="K356" s="198"/>
      <c r="L356" s="198"/>
      <c r="M356" s="198"/>
      <c r="N356" s="198"/>
      <c r="O356" s="198"/>
      <c r="P356" s="198"/>
      <c r="Q356" s="202"/>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98"/>
      <c r="AT356" s="198"/>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c r="BV356" s="198"/>
      <c r="BW356" s="198"/>
      <c r="BX356" s="198"/>
      <c r="BY356" s="198"/>
      <c r="BZ356" s="198"/>
      <c r="CA356" s="198"/>
      <c r="CB356" s="198"/>
      <c r="CC356" s="198"/>
      <c r="CD356" s="198"/>
      <c r="CE356" s="198"/>
      <c r="CF356" s="198"/>
      <c r="CG356" s="198"/>
      <c r="CH356" s="198"/>
      <c r="CI356" s="198"/>
      <c r="CJ356" s="198"/>
      <c r="CK356" s="198"/>
      <c r="CL356" s="198"/>
      <c r="CM356" s="198"/>
      <c r="CN356" s="198"/>
      <c r="CO356" s="198"/>
      <c r="CP356" s="198"/>
      <c r="CQ356" s="198"/>
      <c r="CR356" s="198"/>
      <c r="CS356" s="198"/>
      <c r="CT356" s="198"/>
      <c r="CU356" s="198"/>
      <c r="CV356" s="198"/>
      <c r="CW356" s="198"/>
      <c r="CX356" s="198"/>
      <c r="CY356" s="198"/>
      <c r="CZ356" s="198"/>
      <c r="DA356" s="198"/>
      <c r="DB356" s="198"/>
      <c r="DC356" s="198"/>
      <c r="DD356" s="198"/>
      <c r="DE356" s="198"/>
      <c r="DF356" s="198"/>
      <c r="DG356" s="198"/>
      <c r="DH356" s="198"/>
      <c r="DI356" s="198"/>
      <c r="DJ356" s="198"/>
      <c r="DK356" s="198"/>
      <c r="DL356" s="198"/>
      <c r="DM356" s="198"/>
      <c r="DN356" s="198"/>
      <c r="DO356" s="198"/>
      <c r="DP356" s="198"/>
      <c r="DQ356" s="198"/>
      <c r="DR356" s="198"/>
      <c r="DS356" s="198"/>
      <c r="DT356" s="198"/>
      <c r="DU356" s="198"/>
      <c r="DV356" s="198"/>
      <c r="DW356" s="198"/>
      <c r="DX356" s="198"/>
      <c r="DY356" s="198"/>
      <c r="DZ356" s="198"/>
      <c r="EA356" s="198"/>
      <c r="EB356" s="198"/>
      <c r="EC356" s="198"/>
      <c r="ED356" s="198"/>
      <c r="EE356" s="198"/>
      <c r="EF356" s="198"/>
      <c r="EG356" s="198"/>
      <c r="EH356" s="198"/>
      <c r="EI356" s="198"/>
      <c r="EJ356" s="198"/>
      <c r="EK356" s="198"/>
      <c r="EL356" s="198"/>
      <c r="EM356" s="198"/>
      <c r="EN356" s="198"/>
      <c r="EO356" s="198"/>
      <c r="EP356" s="198"/>
      <c r="EQ356" s="198"/>
      <c r="ER356" s="198"/>
      <c r="ES356" s="198"/>
      <c r="ET356" s="198"/>
      <c r="EU356" s="198"/>
      <c r="EV356" s="198"/>
      <c r="EW356" s="198"/>
      <c r="EX356" s="198"/>
      <c r="EY356" s="198"/>
      <c r="EZ356" s="198"/>
      <c r="FA356" s="198"/>
      <c r="FB356" s="198"/>
      <c r="FC356" s="198"/>
      <c r="FD356" s="198"/>
      <c r="FE356" s="198"/>
      <c r="FF356" s="198"/>
      <c r="FG356" s="198"/>
      <c r="FH356" s="198"/>
      <c r="FI356" s="198"/>
      <c r="FJ356" s="198"/>
      <c r="FK356" s="198"/>
      <c r="FL356" s="198"/>
      <c r="FM356" s="198"/>
      <c r="FN356" s="198"/>
      <c r="FO356" s="198"/>
      <c r="FP356" s="198"/>
      <c r="FQ356" s="198"/>
      <c r="FR356" s="198"/>
      <c r="FS356" s="198"/>
      <c r="FT356" s="198"/>
      <c r="FU356" s="198"/>
      <c r="FV356" s="198"/>
      <c r="FW356" s="198"/>
      <c r="FX356" s="198"/>
      <c r="FY356" s="198"/>
      <c r="FZ356" s="198"/>
      <c r="GA356" s="198"/>
      <c r="GB356" s="198"/>
      <c r="GC356" s="198"/>
      <c r="GD356" s="198"/>
      <c r="GE356" s="198"/>
      <c r="GF356" s="198"/>
      <c r="GG356" s="198"/>
      <c r="GH356" s="198"/>
      <c r="GI356" s="198"/>
      <c r="GJ356" s="198"/>
      <c r="GK356" s="198"/>
      <c r="GL356" s="198"/>
      <c r="GM356" s="198"/>
      <c r="GN356" s="198"/>
      <c r="GO356" s="198"/>
      <c r="GP356" s="198"/>
      <c r="GQ356" s="198"/>
      <c r="GR356" s="198"/>
      <c r="GS356" s="198"/>
      <c r="GT356" s="198"/>
      <c r="GU356" s="198"/>
      <c r="GV356" s="198"/>
      <c r="GW356" s="198"/>
      <c r="GX356" s="198"/>
      <c r="GY356" s="198"/>
      <c r="GZ356" s="198"/>
      <c r="HA356" s="198"/>
      <c r="HB356" s="198"/>
      <c r="HC356" s="198"/>
      <c r="HD356" s="198"/>
      <c r="HE356" s="198"/>
      <c r="HF356" s="198"/>
      <c r="HG356" s="198"/>
      <c r="HH356" s="198"/>
      <c r="HI356" s="198"/>
      <c r="HJ356" s="198"/>
      <c r="HK356" s="198"/>
      <c r="HL356" s="198"/>
      <c r="HM356" s="198"/>
      <c r="HN356" s="198"/>
      <c r="HO356" s="198"/>
      <c r="HP356" s="198"/>
      <c r="HQ356" s="198"/>
      <c r="HR356" s="198"/>
      <c r="HS356" s="198"/>
      <c r="HT356" s="198"/>
      <c r="HU356" s="198"/>
      <c r="HV356" s="198"/>
      <c r="HW356" s="198"/>
      <c r="HX356" s="198"/>
      <c r="HY356" s="198"/>
      <c r="HZ356" s="198"/>
      <c r="IA356" s="198"/>
      <c r="IB356" s="198"/>
      <c r="IC356" s="198"/>
      <c r="ID356" s="198"/>
      <c r="IE356" s="198"/>
      <c r="IF356" s="198"/>
      <c r="IG356" s="198"/>
      <c r="IH356" s="198"/>
      <c r="II356" s="198"/>
      <c r="IJ356" s="198"/>
      <c r="IK356" s="198"/>
      <c r="IL356" s="198"/>
      <c r="IM356" s="198"/>
      <c r="IN356" s="198"/>
      <c r="IO356" s="198"/>
      <c r="IP356" s="198"/>
      <c r="IQ356" s="198"/>
      <c r="IR356" s="198"/>
      <c r="IS356" s="198"/>
      <c r="IT356" s="198"/>
      <c r="IU356" s="198"/>
      <c r="IV356" s="198"/>
      <c r="IW356" s="198"/>
      <c r="IX356" s="198"/>
      <c r="IY356" s="198"/>
      <c r="IZ356" s="198"/>
      <c r="JA356" s="198"/>
      <c r="JB356" s="198"/>
      <c r="JC356" s="198"/>
      <c r="JD356" s="198"/>
      <c r="JE356" s="198"/>
      <c r="JF356" s="198"/>
      <c r="JG356" s="198"/>
      <c r="JH356" s="198"/>
      <c r="JI356" s="198"/>
      <c r="JJ356" s="198"/>
      <c r="JK356" s="198"/>
      <c r="JL356" s="198"/>
      <c r="JM356" s="198"/>
      <c r="JN356" s="198"/>
      <c r="JO356" s="198"/>
      <c r="JP356" s="198"/>
      <c r="JQ356" s="198"/>
      <c r="JR356" s="198"/>
      <c r="JS356" s="198"/>
      <c r="JT356" s="198"/>
      <c r="JU356" s="198"/>
      <c r="JV356" s="198"/>
      <c r="JW356" s="198"/>
      <c r="JX356" s="198"/>
      <c r="JY356" s="198"/>
      <c r="JZ356" s="198"/>
      <c r="KA356" s="198"/>
      <c r="KB356" s="198"/>
      <c r="KC356" s="198"/>
      <c r="KD356" s="198"/>
      <c r="KE356" s="198"/>
      <c r="KF356" s="198"/>
      <c r="KG356" s="198"/>
      <c r="KH356" s="198"/>
      <c r="KI356" s="198"/>
      <c r="KJ356" s="198"/>
      <c r="KK356" s="198"/>
      <c r="KL356" s="198"/>
      <c r="KM356" s="198"/>
      <c r="KN356" s="198"/>
      <c r="KO356" s="198"/>
      <c r="KP356" s="198"/>
      <c r="KQ356" s="198"/>
      <c r="KR356" s="198"/>
      <c r="KS356" s="198"/>
      <c r="KT356" s="198"/>
      <c r="KU356" s="198"/>
      <c r="KV356" s="198"/>
      <c r="KW356" s="198"/>
      <c r="KX356" s="198"/>
      <c r="KY356" s="198"/>
      <c r="KZ356" s="198"/>
    </row>
    <row r="357" spans="2:312" x14ac:dyDescent="0.3">
      <c r="B357" s="198"/>
      <c r="C357" s="198"/>
      <c r="D357" s="198"/>
      <c r="E357" s="198"/>
      <c r="F357" s="198"/>
      <c r="G357" s="198"/>
      <c r="H357" s="198"/>
      <c r="I357" s="198"/>
      <c r="J357" s="198"/>
      <c r="K357" s="198"/>
      <c r="L357" s="198"/>
      <c r="M357" s="198"/>
      <c r="N357" s="198"/>
      <c r="O357" s="198"/>
      <c r="P357" s="198"/>
      <c r="Q357" s="202"/>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98"/>
      <c r="AT357" s="198"/>
      <c r="AU357" s="198"/>
      <c r="AV357" s="198"/>
      <c r="AW357" s="198"/>
      <c r="AX357" s="198"/>
      <c r="AY357" s="198"/>
      <c r="AZ357" s="198"/>
      <c r="BA357" s="198"/>
      <c r="BB357" s="198"/>
      <c r="BC357" s="198"/>
      <c r="BD357" s="198"/>
      <c r="BE357" s="198"/>
      <c r="BF357" s="198"/>
      <c r="BG357" s="198"/>
      <c r="BH357" s="198"/>
      <c r="BI357" s="198"/>
      <c r="BJ357" s="198"/>
      <c r="BK357" s="198"/>
      <c r="BL357" s="198"/>
      <c r="BM357" s="198"/>
      <c r="BN357" s="198"/>
      <c r="BO357" s="198"/>
      <c r="BP357" s="198"/>
      <c r="BQ357" s="198"/>
      <c r="BR357" s="198"/>
      <c r="BS357" s="198"/>
      <c r="BT357" s="198"/>
      <c r="BU357" s="198"/>
      <c r="BV357" s="198"/>
      <c r="BW357" s="198"/>
      <c r="BX357" s="198"/>
      <c r="BY357" s="198"/>
      <c r="BZ357" s="198"/>
      <c r="CA357" s="198"/>
      <c r="CB357" s="198"/>
      <c r="CC357" s="198"/>
      <c r="CD357" s="198"/>
      <c r="CE357" s="198"/>
      <c r="CF357" s="198"/>
      <c r="CG357" s="198"/>
      <c r="CH357" s="198"/>
      <c r="CI357" s="198"/>
      <c r="CJ357" s="198"/>
      <c r="CK357" s="198"/>
      <c r="CL357" s="198"/>
      <c r="CM357" s="198"/>
      <c r="CN357" s="198"/>
      <c r="CO357" s="198"/>
      <c r="CP357" s="198"/>
      <c r="CQ357" s="198"/>
      <c r="CR357" s="198"/>
      <c r="CS357" s="198"/>
      <c r="CT357" s="198"/>
      <c r="CU357" s="198"/>
      <c r="CV357" s="198"/>
      <c r="CW357" s="198"/>
      <c r="CX357" s="198"/>
      <c r="CY357" s="198"/>
      <c r="CZ357" s="198"/>
      <c r="DA357" s="198"/>
      <c r="DB357" s="198"/>
      <c r="DC357" s="198"/>
      <c r="DD357" s="198"/>
      <c r="DE357" s="198"/>
      <c r="DF357" s="198"/>
      <c r="DG357" s="198"/>
      <c r="DH357" s="198"/>
      <c r="DI357" s="198"/>
      <c r="DJ357" s="198"/>
      <c r="DK357" s="198"/>
      <c r="DL357" s="198"/>
      <c r="DM357" s="198"/>
      <c r="DN357" s="198"/>
      <c r="DO357" s="198"/>
      <c r="DP357" s="198"/>
      <c r="DQ357" s="198"/>
      <c r="DR357" s="198"/>
      <c r="DS357" s="198"/>
      <c r="DT357" s="198"/>
      <c r="DU357" s="198"/>
      <c r="DV357" s="198"/>
      <c r="DW357" s="198"/>
      <c r="DX357" s="198"/>
      <c r="DY357" s="198"/>
      <c r="DZ357" s="198"/>
      <c r="EA357" s="198"/>
      <c r="EB357" s="198"/>
      <c r="EC357" s="198"/>
      <c r="ED357" s="198"/>
      <c r="EE357" s="198"/>
      <c r="EF357" s="198"/>
      <c r="EG357" s="198"/>
      <c r="EH357" s="198"/>
      <c r="EI357" s="198"/>
      <c r="EJ357" s="198"/>
      <c r="EK357" s="198"/>
      <c r="EL357" s="198"/>
      <c r="EM357" s="198"/>
      <c r="EN357" s="198"/>
      <c r="EO357" s="198"/>
      <c r="EP357" s="198"/>
      <c r="EQ357" s="198"/>
      <c r="ER357" s="198"/>
      <c r="ES357" s="198"/>
      <c r="ET357" s="198"/>
      <c r="EU357" s="198"/>
      <c r="EV357" s="198"/>
      <c r="EW357" s="198"/>
      <c r="EX357" s="198"/>
      <c r="EY357" s="198"/>
      <c r="EZ357" s="198"/>
      <c r="FA357" s="198"/>
      <c r="FB357" s="198"/>
      <c r="FC357" s="198"/>
      <c r="FD357" s="198"/>
      <c r="FE357" s="198"/>
      <c r="FF357" s="198"/>
      <c r="FG357" s="198"/>
      <c r="FH357" s="198"/>
      <c r="FI357" s="198"/>
      <c r="FJ357" s="198"/>
      <c r="FK357" s="198"/>
      <c r="FL357" s="198"/>
      <c r="FM357" s="198"/>
      <c r="FN357" s="198"/>
      <c r="FO357" s="198"/>
      <c r="FP357" s="198"/>
      <c r="FQ357" s="198"/>
      <c r="FR357" s="198"/>
      <c r="FS357" s="198"/>
      <c r="FT357" s="198"/>
      <c r="FU357" s="198"/>
      <c r="FV357" s="198"/>
      <c r="FW357" s="198"/>
      <c r="FX357" s="198"/>
      <c r="FY357" s="198"/>
      <c r="FZ357" s="198"/>
      <c r="GA357" s="198"/>
      <c r="GB357" s="198"/>
      <c r="GC357" s="198"/>
      <c r="GD357" s="198"/>
      <c r="GE357" s="198"/>
      <c r="GF357" s="198"/>
      <c r="GG357" s="198"/>
      <c r="GH357" s="198"/>
      <c r="GI357" s="198"/>
      <c r="GJ357" s="198"/>
      <c r="GK357" s="198"/>
      <c r="GL357" s="198"/>
      <c r="GM357" s="198"/>
      <c r="GN357" s="198"/>
      <c r="GO357" s="198"/>
      <c r="GP357" s="198"/>
      <c r="GQ357" s="198"/>
      <c r="GR357" s="198"/>
      <c r="GS357" s="198"/>
      <c r="GT357" s="198"/>
      <c r="GU357" s="198"/>
      <c r="GV357" s="198"/>
      <c r="GW357" s="198"/>
      <c r="GX357" s="198"/>
      <c r="GY357" s="198"/>
      <c r="GZ357" s="198"/>
      <c r="HA357" s="198"/>
      <c r="HB357" s="198"/>
      <c r="HC357" s="198"/>
      <c r="HD357" s="198"/>
      <c r="HE357" s="198"/>
      <c r="HF357" s="198"/>
      <c r="HG357" s="198"/>
      <c r="HH357" s="198"/>
      <c r="HI357" s="198"/>
      <c r="HJ357" s="198"/>
      <c r="HK357" s="198"/>
      <c r="HL357" s="198"/>
      <c r="HM357" s="198"/>
      <c r="HN357" s="198"/>
      <c r="HO357" s="198"/>
      <c r="HP357" s="198"/>
      <c r="HQ357" s="198"/>
      <c r="HR357" s="198"/>
      <c r="HS357" s="198"/>
      <c r="HT357" s="198"/>
      <c r="HU357" s="198"/>
      <c r="HV357" s="198"/>
      <c r="HW357" s="198"/>
      <c r="HX357" s="198"/>
      <c r="HY357" s="198"/>
      <c r="HZ357" s="198"/>
      <c r="IA357" s="198"/>
      <c r="IB357" s="198"/>
      <c r="IC357" s="198"/>
      <c r="ID357" s="198"/>
      <c r="IE357" s="198"/>
      <c r="IF357" s="198"/>
      <c r="IG357" s="198"/>
      <c r="IH357" s="198"/>
      <c r="II357" s="198"/>
      <c r="IJ357" s="198"/>
      <c r="IK357" s="198"/>
      <c r="IL357" s="198"/>
      <c r="IM357" s="198"/>
      <c r="IN357" s="198"/>
      <c r="IO357" s="198"/>
      <c r="IP357" s="198"/>
      <c r="IQ357" s="198"/>
      <c r="IR357" s="198"/>
      <c r="IS357" s="198"/>
      <c r="IT357" s="198"/>
      <c r="IU357" s="198"/>
      <c r="IV357" s="198"/>
      <c r="IW357" s="198"/>
      <c r="IX357" s="198"/>
      <c r="IY357" s="198"/>
      <c r="IZ357" s="198"/>
      <c r="JA357" s="198"/>
      <c r="JB357" s="198"/>
      <c r="JC357" s="198"/>
      <c r="JD357" s="198"/>
      <c r="JE357" s="198"/>
      <c r="JF357" s="198"/>
      <c r="JG357" s="198"/>
      <c r="JH357" s="198"/>
      <c r="JI357" s="198"/>
      <c r="JJ357" s="198"/>
      <c r="JK357" s="198"/>
      <c r="JL357" s="198"/>
      <c r="JM357" s="198"/>
      <c r="JN357" s="198"/>
      <c r="JO357" s="198"/>
      <c r="JP357" s="198"/>
      <c r="JQ357" s="198"/>
      <c r="JR357" s="198"/>
      <c r="JS357" s="198"/>
      <c r="JT357" s="198"/>
      <c r="JU357" s="198"/>
      <c r="JV357" s="198"/>
      <c r="JW357" s="198"/>
      <c r="JX357" s="198"/>
      <c r="JY357" s="198"/>
      <c r="JZ357" s="198"/>
      <c r="KA357" s="198"/>
      <c r="KB357" s="198"/>
      <c r="KC357" s="198"/>
      <c r="KD357" s="198"/>
      <c r="KE357" s="198"/>
      <c r="KF357" s="198"/>
      <c r="KG357" s="198"/>
      <c r="KH357" s="198"/>
      <c r="KI357" s="198"/>
      <c r="KJ357" s="198"/>
      <c r="KK357" s="198"/>
      <c r="KL357" s="198"/>
      <c r="KM357" s="198"/>
      <c r="KN357" s="198"/>
      <c r="KO357" s="198"/>
      <c r="KP357" s="198"/>
      <c r="KQ357" s="198"/>
      <c r="KR357" s="198"/>
      <c r="KS357" s="198"/>
      <c r="KT357" s="198"/>
      <c r="KU357" s="198"/>
      <c r="KV357" s="198"/>
      <c r="KW357" s="198"/>
      <c r="KX357" s="198"/>
      <c r="KY357" s="198"/>
      <c r="KZ357" s="198"/>
    </row>
    <row r="358" spans="2:312" x14ac:dyDescent="0.3">
      <c r="B358" s="198"/>
      <c r="C358" s="198"/>
      <c r="D358" s="198"/>
      <c r="E358" s="198"/>
      <c r="F358" s="198"/>
      <c r="G358" s="198"/>
      <c r="H358" s="198"/>
      <c r="I358" s="198"/>
      <c r="J358" s="198"/>
      <c r="K358" s="198"/>
      <c r="L358" s="198"/>
      <c r="M358" s="198"/>
      <c r="N358" s="198"/>
      <c r="O358" s="198"/>
      <c r="P358" s="198"/>
      <c r="Q358" s="202"/>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c r="BV358" s="198"/>
      <c r="BW358" s="198"/>
      <c r="BX358" s="198"/>
      <c r="BY358" s="198"/>
      <c r="BZ358" s="198"/>
      <c r="CA358" s="198"/>
      <c r="CB358" s="198"/>
      <c r="CC358" s="198"/>
      <c r="CD358" s="198"/>
      <c r="CE358" s="198"/>
      <c r="CF358" s="198"/>
      <c r="CG358" s="198"/>
      <c r="CH358" s="198"/>
      <c r="CI358" s="198"/>
      <c r="CJ358" s="198"/>
      <c r="CK358" s="198"/>
      <c r="CL358" s="198"/>
      <c r="CM358" s="198"/>
      <c r="CN358" s="198"/>
      <c r="CO358" s="198"/>
      <c r="CP358" s="198"/>
      <c r="CQ358" s="198"/>
      <c r="CR358" s="198"/>
      <c r="CS358" s="198"/>
      <c r="CT358" s="198"/>
      <c r="CU358" s="198"/>
      <c r="CV358" s="198"/>
      <c r="CW358" s="198"/>
      <c r="CX358" s="198"/>
      <c r="CY358" s="198"/>
      <c r="CZ358" s="198"/>
      <c r="DA358" s="198"/>
      <c r="DB358" s="198"/>
      <c r="DC358" s="198"/>
      <c r="DD358" s="198"/>
      <c r="DE358" s="198"/>
      <c r="DF358" s="198"/>
      <c r="DG358" s="198"/>
      <c r="DH358" s="198"/>
      <c r="DI358" s="198"/>
      <c r="DJ358" s="198"/>
      <c r="DK358" s="198"/>
      <c r="DL358" s="198"/>
      <c r="DM358" s="198"/>
      <c r="DN358" s="198"/>
      <c r="DO358" s="198"/>
      <c r="DP358" s="198"/>
      <c r="DQ358" s="198"/>
      <c r="DR358" s="198"/>
      <c r="DS358" s="198"/>
      <c r="DT358" s="198"/>
      <c r="DU358" s="198"/>
      <c r="DV358" s="198"/>
      <c r="DW358" s="198"/>
      <c r="DX358" s="198"/>
      <c r="DY358" s="198"/>
      <c r="DZ358" s="198"/>
      <c r="EA358" s="198"/>
      <c r="EB358" s="198"/>
      <c r="EC358" s="198"/>
      <c r="ED358" s="198"/>
      <c r="EE358" s="198"/>
      <c r="EF358" s="198"/>
      <c r="EG358" s="198"/>
      <c r="EH358" s="198"/>
      <c r="EI358" s="198"/>
      <c r="EJ358" s="198"/>
      <c r="EK358" s="198"/>
      <c r="EL358" s="198"/>
      <c r="EM358" s="198"/>
      <c r="EN358" s="198"/>
      <c r="EO358" s="198"/>
      <c r="EP358" s="198"/>
      <c r="EQ358" s="198"/>
      <c r="ER358" s="198"/>
      <c r="ES358" s="198"/>
      <c r="ET358" s="198"/>
      <c r="EU358" s="198"/>
      <c r="EV358" s="198"/>
      <c r="EW358" s="198"/>
      <c r="EX358" s="198"/>
      <c r="EY358" s="198"/>
      <c r="EZ358" s="198"/>
      <c r="FA358" s="198"/>
      <c r="FB358" s="198"/>
      <c r="FC358" s="198"/>
      <c r="FD358" s="198"/>
      <c r="FE358" s="198"/>
      <c r="FF358" s="198"/>
      <c r="FG358" s="198"/>
      <c r="FH358" s="198"/>
      <c r="FI358" s="198"/>
      <c r="FJ358" s="198"/>
      <c r="FK358" s="198"/>
      <c r="FL358" s="198"/>
      <c r="FM358" s="198"/>
      <c r="FN358" s="198"/>
      <c r="FO358" s="198"/>
      <c r="FP358" s="198"/>
      <c r="FQ358" s="198"/>
      <c r="FR358" s="198"/>
      <c r="FS358" s="198"/>
      <c r="FT358" s="198"/>
      <c r="FU358" s="198"/>
      <c r="FV358" s="198"/>
      <c r="FW358" s="198"/>
      <c r="FX358" s="198"/>
      <c r="FY358" s="198"/>
      <c r="FZ358" s="198"/>
      <c r="GA358" s="198"/>
      <c r="GB358" s="198"/>
      <c r="GC358" s="198"/>
      <c r="GD358" s="198"/>
      <c r="GE358" s="198"/>
      <c r="GF358" s="198"/>
      <c r="GG358" s="198"/>
      <c r="GH358" s="198"/>
      <c r="GI358" s="198"/>
      <c r="GJ358" s="198"/>
      <c r="GK358" s="198"/>
      <c r="GL358" s="198"/>
      <c r="GM358" s="198"/>
      <c r="GN358" s="198"/>
      <c r="GO358" s="198"/>
      <c r="GP358" s="198"/>
      <c r="GQ358" s="198"/>
      <c r="GR358" s="198"/>
      <c r="GS358" s="198"/>
      <c r="GT358" s="198"/>
      <c r="GU358" s="198"/>
      <c r="GV358" s="198"/>
      <c r="GW358" s="198"/>
      <c r="GX358" s="198"/>
      <c r="GY358" s="198"/>
      <c r="GZ358" s="198"/>
      <c r="HA358" s="198"/>
      <c r="HB358" s="198"/>
      <c r="HC358" s="198"/>
      <c r="HD358" s="198"/>
      <c r="HE358" s="198"/>
      <c r="HF358" s="198"/>
      <c r="HG358" s="198"/>
      <c r="HH358" s="198"/>
      <c r="HI358" s="198"/>
      <c r="HJ358" s="198"/>
      <c r="HK358" s="198"/>
      <c r="HL358" s="198"/>
      <c r="HM358" s="198"/>
      <c r="HN358" s="198"/>
      <c r="HO358" s="198"/>
      <c r="HP358" s="198"/>
      <c r="HQ358" s="198"/>
      <c r="HR358" s="198"/>
      <c r="HS358" s="198"/>
      <c r="HT358" s="198"/>
      <c r="HU358" s="198"/>
      <c r="HV358" s="198"/>
      <c r="HW358" s="198"/>
      <c r="HX358" s="198"/>
      <c r="HY358" s="198"/>
      <c r="HZ358" s="198"/>
      <c r="IA358" s="198"/>
      <c r="IB358" s="198"/>
      <c r="IC358" s="198"/>
      <c r="ID358" s="198"/>
      <c r="IE358" s="198"/>
      <c r="IF358" s="198"/>
      <c r="IG358" s="198"/>
      <c r="IH358" s="198"/>
      <c r="II358" s="198"/>
      <c r="IJ358" s="198"/>
      <c r="IK358" s="198"/>
      <c r="IL358" s="198"/>
      <c r="IM358" s="198"/>
      <c r="IN358" s="198"/>
      <c r="IO358" s="198"/>
      <c r="IP358" s="198"/>
      <c r="IQ358" s="198"/>
      <c r="IR358" s="198"/>
      <c r="IS358" s="198"/>
      <c r="IT358" s="198"/>
      <c r="IU358" s="198"/>
      <c r="IV358" s="198"/>
      <c r="IW358" s="198"/>
      <c r="IX358" s="198"/>
      <c r="IY358" s="198"/>
      <c r="IZ358" s="198"/>
      <c r="JA358" s="198"/>
      <c r="JB358" s="198"/>
      <c r="JC358" s="198"/>
      <c r="JD358" s="198"/>
      <c r="JE358" s="198"/>
      <c r="JF358" s="198"/>
      <c r="JG358" s="198"/>
      <c r="JH358" s="198"/>
      <c r="JI358" s="198"/>
      <c r="JJ358" s="198"/>
      <c r="JK358" s="198"/>
      <c r="JL358" s="198"/>
      <c r="JM358" s="198"/>
      <c r="JN358" s="198"/>
      <c r="JO358" s="198"/>
      <c r="JP358" s="198"/>
      <c r="JQ358" s="198"/>
      <c r="JR358" s="198"/>
      <c r="JS358" s="198"/>
      <c r="JT358" s="198"/>
      <c r="JU358" s="198"/>
      <c r="JV358" s="198"/>
      <c r="JW358" s="198"/>
      <c r="JX358" s="198"/>
      <c r="JY358" s="198"/>
      <c r="JZ358" s="198"/>
      <c r="KA358" s="198"/>
      <c r="KB358" s="198"/>
      <c r="KC358" s="198"/>
      <c r="KD358" s="198"/>
      <c r="KE358" s="198"/>
      <c r="KF358" s="198"/>
      <c r="KG358" s="198"/>
      <c r="KH358" s="198"/>
      <c r="KI358" s="198"/>
      <c r="KJ358" s="198"/>
      <c r="KK358" s="198"/>
      <c r="KL358" s="198"/>
      <c r="KM358" s="198"/>
      <c r="KN358" s="198"/>
      <c r="KO358" s="198"/>
      <c r="KP358" s="198"/>
      <c r="KQ358" s="198"/>
      <c r="KR358" s="198"/>
      <c r="KS358" s="198"/>
      <c r="KT358" s="198"/>
      <c r="KU358" s="198"/>
      <c r="KV358" s="198"/>
      <c r="KW358" s="198"/>
      <c r="KX358" s="198"/>
      <c r="KY358" s="198"/>
      <c r="KZ358" s="198"/>
    </row>
    <row r="359" spans="2:312" x14ac:dyDescent="0.3">
      <c r="B359" s="198"/>
      <c r="C359" s="198"/>
      <c r="D359" s="198"/>
      <c r="E359" s="198"/>
      <c r="F359" s="198"/>
      <c r="G359" s="198"/>
      <c r="H359" s="198"/>
      <c r="I359" s="198"/>
      <c r="J359" s="198"/>
      <c r="K359" s="198"/>
      <c r="L359" s="198"/>
      <c r="M359" s="198"/>
      <c r="N359" s="198"/>
      <c r="O359" s="198"/>
      <c r="P359" s="198"/>
      <c r="Q359" s="202"/>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8"/>
      <c r="AU359" s="198"/>
      <c r="AV359" s="198"/>
      <c r="AW359" s="198"/>
      <c r="AX359" s="198"/>
      <c r="AY359" s="198"/>
      <c r="AZ359" s="198"/>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c r="CP359" s="198"/>
      <c r="CQ359" s="198"/>
      <c r="CR359" s="198"/>
      <c r="CS359" s="198"/>
      <c r="CT359" s="198"/>
      <c r="CU359" s="198"/>
      <c r="CV359" s="198"/>
      <c r="CW359" s="198"/>
      <c r="CX359" s="198"/>
      <c r="CY359" s="198"/>
      <c r="CZ359" s="198"/>
      <c r="DA359" s="198"/>
      <c r="DB359" s="198"/>
      <c r="DC359" s="198"/>
      <c r="DD359" s="198"/>
      <c r="DE359" s="198"/>
      <c r="DF359" s="198"/>
      <c r="DG359" s="198"/>
      <c r="DH359" s="198"/>
      <c r="DI359" s="198"/>
      <c r="DJ359" s="198"/>
      <c r="DK359" s="198"/>
      <c r="DL359" s="198"/>
      <c r="DM359" s="198"/>
      <c r="DN359" s="198"/>
      <c r="DO359" s="198"/>
      <c r="DP359" s="198"/>
      <c r="DQ359" s="198"/>
      <c r="DR359" s="198"/>
      <c r="DS359" s="198"/>
      <c r="DT359" s="198"/>
      <c r="DU359" s="198"/>
      <c r="DV359" s="198"/>
      <c r="DW359" s="198"/>
      <c r="DX359" s="198"/>
      <c r="DY359" s="198"/>
      <c r="DZ359" s="198"/>
      <c r="EA359" s="198"/>
      <c r="EB359" s="198"/>
      <c r="EC359" s="198"/>
      <c r="ED359" s="198"/>
      <c r="EE359" s="198"/>
      <c r="EF359" s="198"/>
      <c r="EG359" s="198"/>
      <c r="EH359" s="198"/>
      <c r="EI359" s="198"/>
      <c r="EJ359" s="198"/>
      <c r="EK359" s="198"/>
      <c r="EL359" s="198"/>
      <c r="EM359" s="198"/>
      <c r="EN359" s="198"/>
      <c r="EO359" s="198"/>
      <c r="EP359" s="198"/>
      <c r="EQ359" s="198"/>
      <c r="ER359" s="198"/>
      <c r="ES359" s="198"/>
      <c r="ET359" s="198"/>
      <c r="EU359" s="198"/>
      <c r="EV359" s="198"/>
      <c r="EW359" s="198"/>
      <c r="EX359" s="198"/>
      <c r="EY359" s="198"/>
      <c r="EZ359" s="198"/>
      <c r="FA359" s="198"/>
      <c r="FB359" s="198"/>
      <c r="FC359" s="198"/>
      <c r="FD359" s="198"/>
      <c r="FE359" s="198"/>
      <c r="FF359" s="198"/>
      <c r="FG359" s="198"/>
      <c r="FH359" s="198"/>
      <c r="FI359" s="198"/>
      <c r="FJ359" s="198"/>
      <c r="FK359" s="198"/>
      <c r="FL359" s="198"/>
      <c r="FM359" s="198"/>
      <c r="FN359" s="198"/>
      <c r="FO359" s="198"/>
      <c r="FP359" s="198"/>
      <c r="FQ359" s="198"/>
      <c r="FR359" s="198"/>
      <c r="FS359" s="198"/>
      <c r="FT359" s="198"/>
      <c r="FU359" s="198"/>
      <c r="FV359" s="198"/>
      <c r="FW359" s="198"/>
      <c r="FX359" s="198"/>
      <c r="FY359" s="198"/>
      <c r="FZ359" s="198"/>
      <c r="GA359" s="198"/>
      <c r="GB359" s="198"/>
      <c r="GC359" s="198"/>
      <c r="GD359" s="198"/>
      <c r="GE359" s="198"/>
      <c r="GF359" s="198"/>
      <c r="GG359" s="198"/>
      <c r="GH359" s="198"/>
      <c r="GI359" s="198"/>
      <c r="GJ359" s="198"/>
      <c r="GK359" s="198"/>
      <c r="GL359" s="198"/>
      <c r="GM359" s="198"/>
      <c r="GN359" s="198"/>
      <c r="GO359" s="198"/>
      <c r="GP359" s="198"/>
      <c r="GQ359" s="198"/>
      <c r="GR359" s="198"/>
      <c r="GS359" s="198"/>
      <c r="GT359" s="198"/>
      <c r="GU359" s="198"/>
      <c r="GV359" s="198"/>
      <c r="GW359" s="198"/>
      <c r="GX359" s="198"/>
      <c r="GY359" s="198"/>
      <c r="GZ359" s="198"/>
      <c r="HA359" s="198"/>
      <c r="HB359" s="198"/>
      <c r="HC359" s="198"/>
      <c r="HD359" s="198"/>
      <c r="HE359" s="198"/>
      <c r="HF359" s="198"/>
      <c r="HG359" s="198"/>
      <c r="HH359" s="198"/>
      <c r="HI359" s="198"/>
      <c r="HJ359" s="198"/>
      <c r="HK359" s="198"/>
      <c r="HL359" s="198"/>
      <c r="HM359" s="198"/>
      <c r="HN359" s="198"/>
      <c r="HO359" s="198"/>
      <c r="HP359" s="198"/>
      <c r="HQ359" s="198"/>
      <c r="HR359" s="198"/>
      <c r="HS359" s="198"/>
      <c r="HT359" s="198"/>
      <c r="HU359" s="198"/>
      <c r="HV359" s="198"/>
      <c r="HW359" s="198"/>
      <c r="HX359" s="198"/>
      <c r="HY359" s="198"/>
      <c r="HZ359" s="198"/>
      <c r="IA359" s="198"/>
      <c r="IB359" s="198"/>
      <c r="IC359" s="198"/>
      <c r="ID359" s="198"/>
      <c r="IE359" s="198"/>
      <c r="IF359" s="198"/>
      <c r="IG359" s="198"/>
      <c r="IH359" s="198"/>
      <c r="II359" s="198"/>
      <c r="IJ359" s="198"/>
      <c r="IK359" s="198"/>
      <c r="IL359" s="198"/>
      <c r="IM359" s="198"/>
      <c r="IN359" s="198"/>
      <c r="IO359" s="198"/>
      <c r="IP359" s="198"/>
      <c r="IQ359" s="198"/>
      <c r="IR359" s="198"/>
      <c r="IS359" s="198"/>
      <c r="IT359" s="198"/>
      <c r="IU359" s="198"/>
      <c r="IV359" s="198"/>
      <c r="IW359" s="198"/>
      <c r="IX359" s="198"/>
      <c r="IY359" s="198"/>
      <c r="IZ359" s="198"/>
      <c r="JA359" s="198"/>
      <c r="JB359" s="198"/>
      <c r="JC359" s="198"/>
      <c r="JD359" s="198"/>
      <c r="JE359" s="198"/>
      <c r="JF359" s="198"/>
      <c r="JG359" s="198"/>
      <c r="JH359" s="198"/>
      <c r="JI359" s="198"/>
      <c r="JJ359" s="198"/>
      <c r="JK359" s="198"/>
      <c r="JL359" s="198"/>
      <c r="JM359" s="198"/>
      <c r="JN359" s="198"/>
      <c r="JO359" s="198"/>
      <c r="JP359" s="198"/>
      <c r="JQ359" s="198"/>
      <c r="JR359" s="198"/>
      <c r="JS359" s="198"/>
      <c r="JT359" s="198"/>
      <c r="JU359" s="198"/>
      <c r="JV359" s="198"/>
      <c r="JW359" s="198"/>
      <c r="JX359" s="198"/>
      <c r="JY359" s="198"/>
      <c r="JZ359" s="198"/>
      <c r="KA359" s="198"/>
      <c r="KB359" s="198"/>
      <c r="KC359" s="198"/>
      <c r="KD359" s="198"/>
      <c r="KE359" s="198"/>
      <c r="KF359" s="198"/>
      <c r="KG359" s="198"/>
      <c r="KH359" s="198"/>
      <c r="KI359" s="198"/>
      <c r="KJ359" s="198"/>
      <c r="KK359" s="198"/>
      <c r="KL359" s="198"/>
      <c r="KM359" s="198"/>
      <c r="KN359" s="198"/>
      <c r="KO359" s="198"/>
      <c r="KP359" s="198"/>
      <c r="KQ359" s="198"/>
      <c r="KR359" s="198"/>
      <c r="KS359" s="198"/>
      <c r="KT359" s="198"/>
      <c r="KU359" s="198"/>
      <c r="KV359" s="198"/>
      <c r="KW359" s="198"/>
      <c r="KX359" s="198"/>
      <c r="KY359" s="198"/>
      <c r="KZ359" s="198"/>
    </row>
    <row r="360" spans="2:312" x14ac:dyDescent="0.3">
      <c r="B360" s="198"/>
      <c r="C360" s="198"/>
      <c r="D360" s="198"/>
      <c r="E360" s="198"/>
      <c r="F360" s="198"/>
      <c r="G360" s="198"/>
      <c r="H360" s="198"/>
      <c r="I360" s="198"/>
      <c r="J360" s="198"/>
      <c r="K360" s="198"/>
      <c r="L360" s="198"/>
      <c r="M360" s="198"/>
      <c r="N360" s="198"/>
      <c r="O360" s="198"/>
      <c r="P360" s="198"/>
      <c r="Q360" s="202"/>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c r="AN360" s="198"/>
      <c r="AO360" s="198"/>
      <c r="AP360" s="198"/>
      <c r="AQ360" s="198"/>
      <c r="AR360" s="198"/>
      <c r="AS360" s="198"/>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c r="BV360" s="198"/>
      <c r="BW360" s="198"/>
      <c r="BX360" s="198"/>
      <c r="BY360" s="198"/>
      <c r="BZ360" s="198"/>
      <c r="CA360" s="198"/>
      <c r="CB360" s="198"/>
      <c r="CC360" s="198"/>
      <c r="CD360" s="198"/>
      <c r="CE360" s="198"/>
      <c r="CF360" s="198"/>
      <c r="CG360" s="198"/>
      <c r="CH360" s="198"/>
      <c r="CI360" s="198"/>
      <c r="CJ360" s="198"/>
      <c r="CK360" s="198"/>
      <c r="CL360" s="198"/>
      <c r="CM360" s="198"/>
      <c r="CN360" s="198"/>
      <c r="CO360" s="198"/>
      <c r="CP360" s="198"/>
      <c r="CQ360" s="198"/>
      <c r="CR360" s="198"/>
      <c r="CS360" s="198"/>
      <c r="CT360" s="198"/>
      <c r="CU360" s="198"/>
      <c r="CV360" s="198"/>
      <c r="CW360" s="198"/>
      <c r="CX360" s="198"/>
      <c r="CY360" s="198"/>
      <c r="CZ360" s="198"/>
      <c r="DA360" s="198"/>
      <c r="DB360" s="198"/>
      <c r="DC360" s="198"/>
      <c r="DD360" s="198"/>
      <c r="DE360" s="198"/>
      <c r="DF360" s="198"/>
      <c r="DG360" s="198"/>
      <c r="DH360" s="198"/>
      <c r="DI360" s="198"/>
      <c r="DJ360" s="198"/>
      <c r="DK360" s="198"/>
      <c r="DL360" s="198"/>
      <c r="DM360" s="198"/>
      <c r="DN360" s="198"/>
      <c r="DO360" s="198"/>
      <c r="DP360" s="198"/>
      <c r="DQ360" s="198"/>
      <c r="DR360" s="198"/>
      <c r="DS360" s="198"/>
      <c r="DT360" s="198"/>
      <c r="DU360" s="198"/>
      <c r="DV360" s="198"/>
      <c r="DW360" s="198"/>
      <c r="DX360" s="198"/>
      <c r="DY360" s="198"/>
      <c r="DZ360" s="198"/>
      <c r="EA360" s="198"/>
      <c r="EB360" s="198"/>
      <c r="EC360" s="198"/>
      <c r="ED360" s="198"/>
      <c r="EE360" s="198"/>
      <c r="EF360" s="198"/>
      <c r="EG360" s="198"/>
      <c r="EH360" s="198"/>
      <c r="EI360" s="198"/>
      <c r="EJ360" s="198"/>
      <c r="EK360" s="198"/>
      <c r="EL360" s="198"/>
      <c r="EM360" s="198"/>
      <c r="EN360" s="198"/>
      <c r="EO360" s="198"/>
      <c r="EP360" s="198"/>
      <c r="EQ360" s="198"/>
      <c r="ER360" s="198"/>
      <c r="ES360" s="198"/>
      <c r="ET360" s="198"/>
      <c r="EU360" s="198"/>
      <c r="EV360" s="198"/>
      <c r="EW360" s="198"/>
      <c r="EX360" s="198"/>
      <c r="EY360" s="198"/>
      <c r="EZ360" s="198"/>
      <c r="FA360" s="198"/>
      <c r="FB360" s="198"/>
      <c r="FC360" s="198"/>
      <c r="FD360" s="198"/>
      <c r="FE360" s="198"/>
      <c r="FF360" s="198"/>
      <c r="FG360" s="198"/>
      <c r="FH360" s="198"/>
      <c r="FI360" s="198"/>
      <c r="FJ360" s="198"/>
      <c r="FK360" s="198"/>
      <c r="FL360" s="198"/>
      <c r="FM360" s="198"/>
      <c r="FN360" s="198"/>
      <c r="FO360" s="198"/>
      <c r="FP360" s="198"/>
      <c r="FQ360" s="198"/>
      <c r="FR360" s="198"/>
      <c r="FS360" s="198"/>
      <c r="FT360" s="198"/>
      <c r="FU360" s="198"/>
      <c r="FV360" s="198"/>
      <c r="FW360" s="198"/>
      <c r="FX360" s="198"/>
      <c r="FY360" s="198"/>
      <c r="FZ360" s="198"/>
      <c r="GA360" s="198"/>
      <c r="GB360" s="198"/>
      <c r="GC360" s="198"/>
      <c r="GD360" s="198"/>
      <c r="GE360" s="198"/>
      <c r="GF360" s="198"/>
      <c r="GG360" s="198"/>
      <c r="GH360" s="198"/>
      <c r="GI360" s="198"/>
      <c r="GJ360" s="198"/>
      <c r="GK360" s="198"/>
      <c r="GL360" s="198"/>
      <c r="GM360" s="198"/>
      <c r="GN360" s="198"/>
      <c r="GO360" s="198"/>
      <c r="GP360" s="198"/>
      <c r="GQ360" s="198"/>
      <c r="GR360" s="198"/>
      <c r="GS360" s="198"/>
      <c r="GT360" s="198"/>
      <c r="GU360" s="198"/>
      <c r="GV360" s="198"/>
      <c r="GW360" s="198"/>
      <c r="GX360" s="198"/>
      <c r="GY360" s="198"/>
      <c r="GZ360" s="198"/>
      <c r="HA360" s="198"/>
      <c r="HB360" s="198"/>
      <c r="HC360" s="198"/>
      <c r="HD360" s="198"/>
      <c r="HE360" s="198"/>
      <c r="HF360" s="198"/>
      <c r="HG360" s="198"/>
      <c r="HH360" s="198"/>
      <c r="HI360" s="198"/>
      <c r="HJ360" s="198"/>
      <c r="HK360" s="198"/>
      <c r="HL360" s="198"/>
      <c r="HM360" s="198"/>
      <c r="HN360" s="198"/>
      <c r="HO360" s="198"/>
      <c r="HP360" s="198"/>
      <c r="HQ360" s="198"/>
      <c r="HR360" s="198"/>
      <c r="HS360" s="198"/>
      <c r="HT360" s="198"/>
      <c r="HU360" s="198"/>
      <c r="HV360" s="198"/>
      <c r="HW360" s="198"/>
      <c r="HX360" s="198"/>
      <c r="HY360" s="198"/>
      <c r="HZ360" s="198"/>
      <c r="IA360" s="198"/>
      <c r="IB360" s="198"/>
      <c r="IC360" s="198"/>
      <c r="ID360" s="198"/>
      <c r="IE360" s="198"/>
      <c r="IF360" s="198"/>
      <c r="IG360" s="198"/>
      <c r="IH360" s="198"/>
      <c r="II360" s="198"/>
      <c r="IJ360" s="198"/>
      <c r="IK360" s="198"/>
      <c r="IL360" s="198"/>
      <c r="IM360" s="198"/>
      <c r="IN360" s="198"/>
      <c r="IO360" s="198"/>
      <c r="IP360" s="198"/>
      <c r="IQ360" s="198"/>
      <c r="IR360" s="198"/>
      <c r="IS360" s="198"/>
      <c r="IT360" s="198"/>
      <c r="IU360" s="198"/>
      <c r="IV360" s="198"/>
      <c r="IW360" s="198"/>
      <c r="IX360" s="198"/>
      <c r="IY360" s="198"/>
      <c r="IZ360" s="198"/>
      <c r="JA360" s="198"/>
      <c r="JB360" s="198"/>
      <c r="JC360" s="198"/>
      <c r="JD360" s="198"/>
      <c r="JE360" s="198"/>
      <c r="JF360" s="198"/>
      <c r="JG360" s="198"/>
      <c r="JH360" s="198"/>
      <c r="JI360" s="198"/>
      <c r="JJ360" s="198"/>
      <c r="JK360" s="198"/>
      <c r="JL360" s="198"/>
      <c r="JM360" s="198"/>
      <c r="JN360" s="198"/>
      <c r="JO360" s="198"/>
      <c r="JP360" s="198"/>
      <c r="JQ360" s="198"/>
      <c r="JR360" s="198"/>
      <c r="JS360" s="198"/>
      <c r="JT360" s="198"/>
      <c r="JU360" s="198"/>
      <c r="JV360" s="198"/>
      <c r="JW360" s="198"/>
      <c r="JX360" s="198"/>
      <c r="JY360" s="198"/>
      <c r="JZ360" s="198"/>
      <c r="KA360" s="198"/>
      <c r="KB360" s="198"/>
      <c r="KC360" s="198"/>
      <c r="KD360" s="198"/>
      <c r="KE360" s="198"/>
      <c r="KF360" s="198"/>
      <c r="KG360" s="198"/>
      <c r="KH360" s="198"/>
      <c r="KI360" s="198"/>
      <c r="KJ360" s="198"/>
      <c r="KK360" s="198"/>
      <c r="KL360" s="198"/>
      <c r="KM360" s="198"/>
      <c r="KN360" s="198"/>
      <c r="KO360" s="198"/>
      <c r="KP360" s="198"/>
      <c r="KQ360" s="198"/>
      <c r="KR360" s="198"/>
      <c r="KS360" s="198"/>
      <c r="KT360" s="198"/>
      <c r="KU360" s="198"/>
      <c r="KV360" s="198"/>
      <c r="KW360" s="198"/>
      <c r="KX360" s="198"/>
      <c r="KY360" s="198"/>
      <c r="KZ360" s="198"/>
    </row>
    <row r="361" spans="2:312" x14ac:dyDescent="0.3">
      <c r="B361" s="198"/>
      <c r="C361" s="198"/>
      <c r="D361" s="198"/>
      <c r="E361" s="198"/>
      <c r="F361" s="198"/>
      <c r="G361" s="198"/>
      <c r="H361" s="198"/>
      <c r="I361" s="198"/>
      <c r="J361" s="198"/>
      <c r="K361" s="198"/>
      <c r="L361" s="198"/>
      <c r="M361" s="198"/>
      <c r="N361" s="198"/>
      <c r="O361" s="198"/>
      <c r="P361" s="198"/>
      <c r="Q361" s="202"/>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c r="AS361" s="198"/>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c r="BV361" s="198"/>
      <c r="BW361" s="198"/>
      <c r="BX361" s="198"/>
      <c r="BY361" s="198"/>
      <c r="BZ361" s="198"/>
      <c r="CA361" s="198"/>
      <c r="CB361" s="198"/>
      <c r="CC361" s="198"/>
      <c r="CD361" s="198"/>
      <c r="CE361" s="198"/>
      <c r="CF361" s="198"/>
      <c r="CG361" s="198"/>
      <c r="CH361" s="198"/>
      <c r="CI361" s="198"/>
      <c r="CJ361" s="198"/>
      <c r="CK361" s="198"/>
      <c r="CL361" s="198"/>
      <c r="CM361" s="198"/>
      <c r="CN361" s="198"/>
      <c r="CO361" s="198"/>
      <c r="CP361" s="198"/>
      <c r="CQ361" s="198"/>
      <c r="CR361" s="198"/>
      <c r="CS361" s="198"/>
      <c r="CT361" s="198"/>
      <c r="CU361" s="198"/>
      <c r="CV361" s="198"/>
      <c r="CW361" s="198"/>
      <c r="CX361" s="198"/>
      <c r="CY361" s="198"/>
      <c r="CZ361" s="198"/>
      <c r="DA361" s="198"/>
      <c r="DB361" s="198"/>
      <c r="DC361" s="198"/>
      <c r="DD361" s="198"/>
      <c r="DE361" s="198"/>
      <c r="DF361" s="198"/>
      <c r="DG361" s="198"/>
      <c r="DH361" s="198"/>
      <c r="DI361" s="198"/>
      <c r="DJ361" s="198"/>
      <c r="DK361" s="198"/>
      <c r="DL361" s="198"/>
      <c r="DM361" s="198"/>
      <c r="DN361" s="198"/>
      <c r="DO361" s="198"/>
      <c r="DP361" s="198"/>
      <c r="DQ361" s="198"/>
      <c r="DR361" s="198"/>
      <c r="DS361" s="198"/>
      <c r="DT361" s="198"/>
      <c r="DU361" s="198"/>
      <c r="DV361" s="198"/>
      <c r="DW361" s="198"/>
      <c r="DX361" s="198"/>
      <c r="DY361" s="198"/>
      <c r="DZ361" s="198"/>
      <c r="EA361" s="198"/>
      <c r="EB361" s="198"/>
      <c r="EC361" s="198"/>
      <c r="ED361" s="198"/>
      <c r="EE361" s="198"/>
      <c r="EF361" s="198"/>
      <c r="EG361" s="198"/>
      <c r="EH361" s="198"/>
      <c r="EI361" s="198"/>
      <c r="EJ361" s="198"/>
      <c r="EK361" s="198"/>
      <c r="EL361" s="198"/>
      <c r="EM361" s="198"/>
      <c r="EN361" s="198"/>
      <c r="EO361" s="198"/>
      <c r="EP361" s="198"/>
      <c r="EQ361" s="198"/>
      <c r="ER361" s="198"/>
      <c r="ES361" s="198"/>
      <c r="ET361" s="198"/>
      <c r="EU361" s="198"/>
      <c r="EV361" s="198"/>
      <c r="EW361" s="198"/>
      <c r="EX361" s="198"/>
      <c r="EY361" s="198"/>
      <c r="EZ361" s="198"/>
      <c r="FA361" s="198"/>
      <c r="FB361" s="198"/>
      <c r="FC361" s="198"/>
      <c r="FD361" s="198"/>
      <c r="FE361" s="198"/>
      <c r="FF361" s="198"/>
      <c r="FG361" s="198"/>
      <c r="FH361" s="198"/>
      <c r="FI361" s="198"/>
      <c r="FJ361" s="198"/>
      <c r="FK361" s="198"/>
      <c r="FL361" s="198"/>
      <c r="FM361" s="198"/>
      <c r="FN361" s="198"/>
      <c r="FO361" s="198"/>
      <c r="FP361" s="198"/>
      <c r="FQ361" s="198"/>
      <c r="FR361" s="198"/>
      <c r="FS361" s="198"/>
      <c r="FT361" s="198"/>
      <c r="FU361" s="198"/>
      <c r="FV361" s="198"/>
      <c r="FW361" s="198"/>
      <c r="FX361" s="198"/>
      <c r="FY361" s="198"/>
      <c r="FZ361" s="198"/>
      <c r="GA361" s="198"/>
      <c r="GB361" s="198"/>
      <c r="GC361" s="198"/>
      <c r="GD361" s="198"/>
      <c r="GE361" s="198"/>
      <c r="GF361" s="198"/>
      <c r="GG361" s="198"/>
      <c r="GH361" s="198"/>
      <c r="GI361" s="198"/>
      <c r="GJ361" s="198"/>
      <c r="GK361" s="198"/>
      <c r="GL361" s="198"/>
      <c r="GM361" s="198"/>
      <c r="GN361" s="198"/>
      <c r="GO361" s="198"/>
      <c r="GP361" s="198"/>
      <c r="GQ361" s="198"/>
      <c r="GR361" s="198"/>
      <c r="GS361" s="198"/>
      <c r="GT361" s="198"/>
      <c r="GU361" s="198"/>
      <c r="GV361" s="198"/>
      <c r="GW361" s="198"/>
      <c r="GX361" s="198"/>
      <c r="GY361" s="198"/>
      <c r="GZ361" s="198"/>
      <c r="HA361" s="198"/>
      <c r="HB361" s="198"/>
      <c r="HC361" s="198"/>
      <c r="HD361" s="198"/>
      <c r="HE361" s="198"/>
      <c r="HF361" s="198"/>
      <c r="HG361" s="198"/>
      <c r="HH361" s="198"/>
      <c r="HI361" s="198"/>
      <c r="HJ361" s="198"/>
      <c r="HK361" s="198"/>
      <c r="HL361" s="198"/>
      <c r="HM361" s="198"/>
      <c r="HN361" s="198"/>
      <c r="HO361" s="198"/>
      <c r="HP361" s="198"/>
      <c r="HQ361" s="198"/>
      <c r="HR361" s="198"/>
      <c r="HS361" s="198"/>
      <c r="HT361" s="198"/>
      <c r="HU361" s="198"/>
      <c r="HV361" s="198"/>
      <c r="HW361" s="198"/>
      <c r="HX361" s="198"/>
      <c r="HY361" s="198"/>
      <c r="HZ361" s="198"/>
      <c r="IA361" s="198"/>
      <c r="IB361" s="198"/>
      <c r="IC361" s="198"/>
      <c r="ID361" s="198"/>
      <c r="IE361" s="198"/>
      <c r="IF361" s="198"/>
      <c r="IG361" s="198"/>
      <c r="IH361" s="198"/>
      <c r="II361" s="198"/>
      <c r="IJ361" s="198"/>
      <c r="IK361" s="198"/>
      <c r="IL361" s="198"/>
      <c r="IM361" s="198"/>
      <c r="IN361" s="198"/>
      <c r="IO361" s="198"/>
      <c r="IP361" s="198"/>
      <c r="IQ361" s="198"/>
      <c r="IR361" s="198"/>
      <c r="IS361" s="198"/>
      <c r="IT361" s="198"/>
      <c r="IU361" s="198"/>
      <c r="IV361" s="198"/>
      <c r="IW361" s="198"/>
      <c r="IX361" s="198"/>
      <c r="IY361" s="198"/>
      <c r="IZ361" s="198"/>
      <c r="JA361" s="198"/>
      <c r="JB361" s="198"/>
      <c r="JC361" s="198"/>
      <c r="JD361" s="198"/>
      <c r="JE361" s="198"/>
      <c r="JF361" s="198"/>
      <c r="JG361" s="198"/>
      <c r="JH361" s="198"/>
      <c r="JI361" s="198"/>
      <c r="JJ361" s="198"/>
      <c r="JK361" s="198"/>
      <c r="JL361" s="198"/>
      <c r="JM361" s="198"/>
      <c r="JN361" s="198"/>
      <c r="JO361" s="198"/>
      <c r="JP361" s="198"/>
      <c r="JQ361" s="198"/>
      <c r="JR361" s="198"/>
      <c r="JS361" s="198"/>
      <c r="JT361" s="198"/>
      <c r="JU361" s="198"/>
      <c r="JV361" s="198"/>
      <c r="JW361" s="198"/>
      <c r="JX361" s="198"/>
      <c r="JY361" s="198"/>
      <c r="JZ361" s="198"/>
      <c r="KA361" s="198"/>
      <c r="KB361" s="198"/>
      <c r="KC361" s="198"/>
      <c r="KD361" s="198"/>
      <c r="KE361" s="198"/>
      <c r="KF361" s="198"/>
      <c r="KG361" s="198"/>
      <c r="KH361" s="198"/>
      <c r="KI361" s="198"/>
      <c r="KJ361" s="198"/>
      <c r="KK361" s="198"/>
      <c r="KL361" s="198"/>
      <c r="KM361" s="198"/>
      <c r="KN361" s="198"/>
      <c r="KO361" s="198"/>
      <c r="KP361" s="198"/>
      <c r="KQ361" s="198"/>
      <c r="KR361" s="198"/>
      <c r="KS361" s="198"/>
      <c r="KT361" s="198"/>
      <c r="KU361" s="198"/>
      <c r="KV361" s="198"/>
      <c r="KW361" s="198"/>
      <c r="KX361" s="198"/>
      <c r="KY361" s="198"/>
      <c r="KZ361" s="198"/>
    </row>
    <row r="362" spans="2:312" x14ac:dyDescent="0.3">
      <c r="B362" s="198"/>
      <c r="C362" s="198"/>
      <c r="D362" s="198"/>
      <c r="E362" s="198"/>
      <c r="F362" s="198"/>
      <c r="G362" s="198"/>
      <c r="H362" s="198"/>
      <c r="I362" s="198"/>
      <c r="J362" s="198"/>
      <c r="K362" s="198"/>
      <c r="L362" s="198"/>
      <c r="M362" s="198"/>
      <c r="N362" s="198"/>
      <c r="O362" s="198"/>
      <c r="P362" s="198"/>
      <c r="Q362" s="202"/>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c r="AS362" s="198"/>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c r="BV362" s="198"/>
      <c r="BW362" s="198"/>
      <c r="BX362" s="198"/>
      <c r="BY362" s="198"/>
      <c r="BZ362" s="198"/>
      <c r="CA362" s="198"/>
      <c r="CB362" s="198"/>
      <c r="CC362" s="198"/>
      <c r="CD362" s="198"/>
      <c r="CE362" s="198"/>
      <c r="CF362" s="198"/>
      <c r="CG362" s="198"/>
      <c r="CH362" s="198"/>
      <c r="CI362" s="198"/>
      <c r="CJ362" s="198"/>
      <c r="CK362" s="198"/>
      <c r="CL362" s="198"/>
      <c r="CM362" s="198"/>
      <c r="CN362" s="198"/>
      <c r="CO362" s="198"/>
      <c r="CP362" s="198"/>
      <c r="CQ362" s="198"/>
      <c r="CR362" s="198"/>
      <c r="CS362" s="198"/>
      <c r="CT362" s="198"/>
      <c r="CU362" s="198"/>
      <c r="CV362" s="198"/>
      <c r="CW362" s="198"/>
      <c r="CX362" s="198"/>
      <c r="CY362" s="198"/>
      <c r="CZ362" s="198"/>
      <c r="DA362" s="198"/>
      <c r="DB362" s="198"/>
      <c r="DC362" s="198"/>
      <c r="DD362" s="198"/>
      <c r="DE362" s="198"/>
      <c r="DF362" s="198"/>
      <c r="DG362" s="198"/>
      <c r="DH362" s="198"/>
      <c r="DI362" s="198"/>
      <c r="DJ362" s="198"/>
      <c r="DK362" s="198"/>
      <c r="DL362" s="198"/>
      <c r="DM362" s="198"/>
      <c r="DN362" s="198"/>
      <c r="DO362" s="198"/>
      <c r="DP362" s="198"/>
      <c r="DQ362" s="198"/>
      <c r="DR362" s="198"/>
      <c r="DS362" s="198"/>
      <c r="DT362" s="198"/>
      <c r="DU362" s="198"/>
      <c r="DV362" s="198"/>
      <c r="DW362" s="198"/>
      <c r="DX362" s="198"/>
      <c r="DY362" s="198"/>
      <c r="DZ362" s="198"/>
      <c r="EA362" s="198"/>
      <c r="EB362" s="198"/>
      <c r="EC362" s="198"/>
      <c r="ED362" s="198"/>
      <c r="EE362" s="198"/>
      <c r="EF362" s="198"/>
      <c r="EG362" s="198"/>
      <c r="EH362" s="198"/>
      <c r="EI362" s="198"/>
      <c r="EJ362" s="198"/>
      <c r="EK362" s="198"/>
      <c r="EL362" s="198"/>
      <c r="EM362" s="198"/>
      <c r="EN362" s="198"/>
      <c r="EO362" s="198"/>
      <c r="EP362" s="198"/>
      <c r="EQ362" s="198"/>
      <c r="ER362" s="198"/>
      <c r="ES362" s="198"/>
      <c r="ET362" s="198"/>
      <c r="EU362" s="198"/>
      <c r="EV362" s="198"/>
      <c r="EW362" s="198"/>
      <c r="EX362" s="198"/>
      <c r="EY362" s="198"/>
      <c r="EZ362" s="198"/>
      <c r="FA362" s="198"/>
      <c r="FB362" s="198"/>
      <c r="FC362" s="198"/>
      <c r="FD362" s="198"/>
      <c r="FE362" s="198"/>
      <c r="FF362" s="198"/>
      <c r="FG362" s="198"/>
      <c r="FH362" s="198"/>
      <c r="FI362" s="198"/>
      <c r="FJ362" s="198"/>
      <c r="FK362" s="198"/>
      <c r="FL362" s="198"/>
      <c r="FM362" s="198"/>
      <c r="FN362" s="198"/>
      <c r="FO362" s="198"/>
      <c r="FP362" s="198"/>
      <c r="FQ362" s="198"/>
      <c r="FR362" s="198"/>
      <c r="FS362" s="198"/>
      <c r="FT362" s="198"/>
      <c r="FU362" s="198"/>
      <c r="FV362" s="198"/>
      <c r="FW362" s="198"/>
      <c r="FX362" s="198"/>
      <c r="FY362" s="198"/>
      <c r="FZ362" s="198"/>
      <c r="GA362" s="198"/>
      <c r="GB362" s="198"/>
      <c r="GC362" s="198"/>
      <c r="GD362" s="198"/>
      <c r="GE362" s="198"/>
      <c r="GF362" s="198"/>
      <c r="GG362" s="198"/>
      <c r="GH362" s="198"/>
      <c r="GI362" s="198"/>
      <c r="GJ362" s="198"/>
      <c r="GK362" s="198"/>
      <c r="GL362" s="198"/>
      <c r="GM362" s="198"/>
      <c r="GN362" s="198"/>
      <c r="GO362" s="198"/>
      <c r="GP362" s="198"/>
      <c r="GQ362" s="198"/>
      <c r="GR362" s="198"/>
      <c r="GS362" s="198"/>
      <c r="GT362" s="198"/>
      <c r="GU362" s="198"/>
      <c r="GV362" s="198"/>
      <c r="GW362" s="198"/>
      <c r="GX362" s="198"/>
      <c r="GY362" s="198"/>
      <c r="GZ362" s="198"/>
      <c r="HA362" s="198"/>
      <c r="HB362" s="198"/>
      <c r="HC362" s="198"/>
      <c r="HD362" s="198"/>
      <c r="HE362" s="198"/>
      <c r="HF362" s="198"/>
      <c r="HG362" s="198"/>
      <c r="HH362" s="198"/>
      <c r="HI362" s="198"/>
      <c r="HJ362" s="198"/>
      <c r="HK362" s="198"/>
      <c r="HL362" s="198"/>
      <c r="HM362" s="198"/>
      <c r="HN362" s="198"/>
      <c r="HO362" s="198"/>
      <c r="HP362" s="198"/>
      <c r="HQ362" s="198"/>
      <c r="HR362" s="198"/>
      <c r="HS362" s="198"/>
      <c r="HT362" s="198"/>
      <c r="HU362" s="198"/>
      <c r="HV362" s="198"/>
      <c r="HW362" s="198"/>
      <c r="HX362" s="198"/>
      <c r="HY362" s="198"/>
      <c r="HZ362" s="198"/>
      <c r="IA362" s="198"/>
      <c r="IB362" s="198"/>
      <c r="IC362" s="198"/>
      <c r="ID362" s="198"/>
      <c r="IE362" s="198"/>
      <c r="IF362" s="198"/>
      <c r="IG362" s="198"/>
      <c r="IH362" s="198"/>
      <c r="II362" s="198"/>
      <c r="IJ362" s="198"/>
      <c r="IK362" s="198"/>
      <c r="IL362" s="198"/>
      <c r="IM362" s="198"/>
      <c r="IN362" s="198"/>
      <c r="IO362" s="198"/>
      <c r="IP362" s="198"/>
      <c r="IQ362" s="198"/>
      <c r="IR362" s="198"/>
      <c r="IS362" s="198"/>
      <c r="IT362" s="198"/>
      <c r="IU362" s="198"/>
      <c r="IV362" s="198"/>
      <c r="IW362" s="198"/>
      <c r="IX362" s="198"/>
      <c r="IY362" s="198"/>
      <c r="IZ362" s="198"/>
      <c r="JA362" s="198"/>
      <c r="JB362" s="198"/>
      <c r="JC362" s="198"/>
      <c r="JD362" s="198"/>
      <c r="JE362" s="198"/>
      <c r="JF362" s="198"/>
      <c r="JG362" s="198"/>
      <c r="JH362" s="198"/>
      <c r="JI362" s="198"/>
      <c r="JJ362" s="198"/>
      <c r="JK362" s="198"/>
      <c r="JL362" s="198"/>
      <c r="JM362" s="198"/>
      <c r="JN362" s="198"/>
      <c r="JO362" s="198"/>
      <c r="JP362" s="198"/>
      <c r="JQ362" s="198"/>
      <c r="JR362" s="198"/>
      <c r="JS362" s="198"/>
      <c r="JT362" s="198"/>
      <c r="JU362" s="198"/>
      <c r="JV362" s="198"/>
      <c r="JW362" s="198"/>
      <c r="JX362" s="198"/>
      <c r="JY362" s="198"/>
      <c r="JZ362" s="198"/>
      <c r="KA362" s="198"/>
      <c r="KB362" s="198"/>
      <c r="KC362" s="198"/>
      <c r="KD362" s="198"/>
      <c r="KE362" s="198"/>
      <c r="KF362" s="198"/>
      <c r="KG362" s="198"/>
      <c r="KH362" s="198"/>
      <c r="KI362" s="198"/>
      <c r="KJ362" s="198"/>
      <c r="KK362" s="198"/>
      <c r="KL362" s="198"/>
      <c r="KM362" s="198"/>
      <c r="KN362" s="198"/>
      <c r="KO362" s="198"/>
      <c r="KP362" s="198"/>
      <c r="KQ362" s="198"/>
      <c r="KR362" s="198"/>
      <c r="KS362" s="198"/>
      <c r="KT362" s="198"/>
      <c r="KU362" s="198"/>
      <c r="KV362" s="198"/>
      <c r="KW362" s="198"/>
      <c r="KX362" s="198"/>
      <c r="KY362" s="198"/>
      <c r="KZ362" s="198"/>
    </row>
    <row r="363" spans="2:312" x14ac:dyDescent="0.3">
      <c r="B363" s="198"/>
      <c r="C363" s="198"/>
      <c r="D363" s="198"/>
      <c r="E363" s="198"/>
      <c r="F363" s="198"/>
      <c r="G363" s="198"/>
      <c r="H363" s="198"/>
      <c r="I363" s="198"/>
      <c r="J363" s="198"/>
      <c r="K363" s="198"/>
      <c r="L363" s="198"/>
      <c r="M363" s="198"/>
      <c r="N363" s="198"/>
      <c r="O363" s="198"/>
      <c r="P363" s="198"/>
      <c r="Q363" s="202"/>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c r="BV363" s="198"/>
      <c r="BW363" s="198"/>
      <c r="BX363" s="198"/>
      <c r="BY363" s="198"/>
      <c r="BZ363" s="198"/>
      <c r="CA363" s="198"/>
      <c r="CB363" s="198"/>
      <c r="CC363" s="198"/>
      <c r="CD363" s="198"/>
      <c r="CE363" s="198"/>
      <c r="CF363" s="198"/>
      <c r="CG363" s="198"/>
      <c r="CH363" s="198"/>
      <c r="CI363" s="198"/>
      <c r="CJ363" s="198"/>
      <c r="CK363" s="198"/>
      <c r="CL363" s="198"/>
      <c r="CM363" s="198"/>
      <c r="CN363" s="198"/>
      <c r="CO363" s="198"/>
      <c r="CP363" s="198"/>
      <c r="CQ363" s="198"/>
      <c r="CR363" s="198"/>
      <c r="CS363" s="198"/>
      <c r="CT363" s="198"/>
      <c r="CU363" s="198"/>
      <c r="CV363" s="198"/>
      <c r="CW363" s="198"/>
      <c r="CX363" s="198"/>
      <c r="CY363" s="198"/>
      <c r="CZ363" s="198"/>
      <c r="DA363" s="198"/>
      <c r="DB363" s="198"/>
      <c r="DC363" s="198"/>
      <c r="DD363" s="198"/>
      <c r="DE363" s="198"/>
      <c r="DF363" s="198"/>
      <c r="DG363" s="198"/>
      <c r="DH363" s="198"/>
      <c r="DI363" s="198"/>
      <c r="DJ363" s="198"/>
      <c r="DK363" s="198"/>
      <c r="DL363" s="198"/>
      <c r="DM363" s="198"/>
      <c r="DN363" s="198"/>
      <c r="DO363" s="198"/>
      <c r="DP363" s="198"/>
      <c r="DQ363" s="198"/>
      <c r="DR363" s="198"/>
      <c r="DS363" s="198"/>
      <c r="DT363" s="198"/>
      <c r="DU363" s="198"/>
      <c r="DV363" s="198"/>
      <c r="DW363" s="198"/>
      <c r="DX363" s="198"/>
      <c r="DY363" s="198"/>
      <c r="DZ363" s="198"/>
      <c r="EA363" s="198"/>
      <c r="EB363" s="198"/>
      <c r="EC363" s="198"/>
      <c r="ED363" s="198"/>
      <c r="EE363" s="198"/>
      <c r="EF363" s="198"/>
      <c r="EG363" s="198"/>
      <c r="EH363" s="198"/>
      <c r="EI363" s="198"/>
      <c r="EJ363" s="198"/>
      <c r="EK363" s="198"/>
      <c r="EL363" s="198"/>
      <c r="EM363" s="198"/>
      <c r="EN363" s="198"/>
      <c r="EO363" s="198"/>
      <c r="EP363" s="198"/>
      <c r="EQ363" s="198"/>
      <c r="ER363" s="198"/>
      <c r="ES363" s="198"/>
      <c r="ET363" s="198"/>
      <c r="EU363" s="198"/>
      <c r="EV363" s="198"/>
      <c r="EW363" s="198"/>
      <c r="EX363" s="198"/>
      <c r="EY363" s="198"/>
      <c r="EZ363" s="198"/>
      <c r="FA363" s="198"/>
      <c r="FB363" s="198"/>
      <c r="FC363" s="198"/>
      <c r="FD363" s="198"/>
      <c r="FE363" s="198"/>
      <c r="FF363" s="198"/>
      <c r="FG363" s="198"/>
      <c r="FH363" s="198"/>
      <c r="FI363" s="198"/>
      <c r="FJ363" s="198"/>
      <c r="FK363" s="198"/>
      <c r="FL363" s="198"/>
      <c r="FM363" s="198"/>
      <c r="FN363" s="198"/>
      <c r="FO363" s="198"/>
      <c r="FP363" s="198"/>
      <c r="FQ363" s="198"/>
      <c r="FR363" s="198"/>
      <c r="FS363" s="198"/>
      <c r="FT363" s="198"/>
      <c r="FU363" s="198"/>
      <c r="FV363" s="198"/>
      <c r="FW363" s="198"/>
      <c r="FX363" s="198"/>
      <c r="FY363" s="198"/>
      <c r="FZ363" s="198"/>
      <c r="GA363" s="198"/>
      <c r="GB363" s="198"/>
      <c r="GC363" s="198"/>
      <c r="GD363" s="198"/>
      <c r="GE363" s="198"/>
      <c r="GF363" s="198"/>
      <c r="GG363" s="198"/>
      <c r="GH363" s="198"/>
      <c r="GI363" s="198"/>
      <c r="GJ363" s="198"/>
      <c r="GK363" s="198"/>
      <c r="GL363" s="198"/>
      <c r="GM363" s="198"/>
      <c r="GN363" s="198"/>
      <c r="GO363" s="198"/>
      <c r="GP363" s="198"/>
      <c r="GQ363" s="198"/>
      <c r="GR363" s="198"/>
      <c r="GS363" s="198"/>
      <c r="GT363" s="198"/>
      <c r="GU363" s="198"/>
      <c r="GV363" s="198"/>
      <c r="GW363" s="198"/>
      <c r="GX363" s="198"/>
      <c r="GY363" s="198"/>
      <c r="GZ363" s="198"/>
      <c r="HA363" s="198"/>
      <c r="HB363" s="198"/>
      <c r="HC363" s="198"/>
      <c r="HD363" s="198"/>
      <c r="HE363" s="198"/>
      <c r="HF363" s="198"/>
      <c r="HG363" s="198"/>
      <c r="HH363" s="198"/>
      <c r="HI363" s="198"/>
      <c r="HJ363" s="198"/>
      <c r="HK363" s="198"/>
      <c r="HL363" s="198"/>
      <c r="HM363" s="198"/>
      <c r="HN363" s="198"/>
      <c r="HO363" s="198"/>
      <c r="HP363" s="198"/>
      <c r="HQ363" s="198"/>
      <c r="HR363" s="198"/>
      <c r="HS363" s="198"/>
      <c r="HT363" s="198"/>
      <c r="HU363" s="198"/>
      <c r="HV363" s="198"/>
      <c r="HW363" s="198"/>
      <c r="HX363" s="198"/>
      <c r="HY363" s="198"/>
      <c r="HZ363" s="198"/>
      <c r="IA363" s="198"/>
      <c r="IB363" s="198"/>
      <c r="IC363" s="198"/>
      <c r="ID363" s="198"/>
      <c r="IE363" s="198"/>
      <c r="IF363" s="198"/>
      <c r="IG363" s="198"/>
      <c r="IH363" s="198"/>
      <c r="II363" s="198"/>
      <c r="IJ363" s="198"/>
      <c r="IK363" s="198"/>
      <c r="IL363" s="198"/>
      <c r="IM363" s="198"/>
      <c r="IN363" s="198"/>
      <c r="IO363" s="198"/>
      <c r="IP363" s="198"/>
      <c r="IQ363" s="198"/>
      <c r="IR363" s="198"/>
      <c r="IS363" s="198"/>
      <c r="IT363" s="198"/>
      <c r="IU363" s="198"/>
      <c r="IV363" s="198"/>
      <c r="IW363" s="198"/>
      <c r="IX363" s="198"/>
      <c r="IY363" s="198"/>
      <c r="IZ363" s="198"/>
      <c r="JA363" s="198"/>
      <c r="JB363" s="198"/>
      <c r="JC363" s="198"/>
      <c r="JD363" s="198"/>
      <c r="JE363" s="198"/>
      <c r="JF363" s="198"/>
      <c r="JG363" s="198"/>
      <c r="JH363" s="198"/>
      <c r="JI363" s="198"/>
      <c r="JJ363" s="198"/>
      <c r="JK363" s="198"/>
      <c r="JL363" s="198"/>
      <c r="JM363" s="198"/>
      <c r="JN363" s="198"/>
      <c r="JO363" s="198"/>
      <c r="JP363" s="198"/>
      <c r="JQ363" s="198"/>
      <c r="JR363" s="198"/>
      <c r="JS363" s="198"/>
      <c r="JT363" s="198"/>
      <c r="JU363" s="198"/>
      <c r="JV363" s="198"/>
      <c r="JW363" s="198"/>
      <c r="JX363" s="198"/>
      <c r="JY363" s="198"/>
      <c r="JZ363" s="198"/>
      <c r="KA363" s="198"/>
      <c r="KB363" s="198"/>
      <c r="KC363" s="198"/>
      <c r="KD363" s="198"/>
      <c r="KE363" s="198"/>
      <c r="KF363" s="198"/>
      <c r="KG363" s="198"/>
      <c r="KH363" s="198"/>
      <c r="KI363" s="198"/>
      <c r="KJ363" s="198"/>
      <c r="KK363" s="198"/>
      <c r="KL363" s="198"/>
      <c r="KM363" s="198"/>
      <c r="KN363" s="198"/>
      <c r="KO363" s="198"/>
      <c r="KP363" s="198"/>
      <c r="KQ363" s="198"/>
      <c r="KR363" s="198"/>
      <c r="KS363" s="198"/>
      <c r="KT363" s="198"/>
      <c r="KU363" s="198"/>
      <c r="KV363" s="198"/>
      <c r="KW363" s="198"/>
      <c r="KX363" s="198"/>
      <c r="KY363" s="198"/>
      <c r="KZ363" s="198"/>
    </row>
    <row r="364" spans="2:312" x14ac:dyDescent="0.3">
      <c r="B364" s="198"/>
      <c r="C364" s="198"/>
      <c r="D364" s="198"/>
      <c r="E364" s="198"/>
      <c r="F364" s="198"/>
      <c r="G364" s="198"/>
      <c r="H364" s="198"/>
      <c r="I364" s="198"/>
      <c r="J364" s="198"/>
      <c r="K364" s="198"/>
      <c r="L364" s="198"/>
      <c r="M364" s="198"/>
      <c r="N364" s="198"/>
      <c r="O364" s="198"/>
      <c r="P364" s="198"/>
      <c r="Q364" s="202"/>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c r="CP364" s="198"/>
      <c r="CQ364" s="198"/>
      <c r="CR364" s="198"/>
      <c r="CS364" s="198"/>
      <c r="CT364" s="198"/>
      <c r="CU364" s="198"/>
      <c r="CV364" s="198"/>
      <c r="CW364" s="198"/>
      <c r="CX364" s="198"/>
      <c r="CY364" s="198"/>
      <c r="CZ364" s="198"/>
      <c r="DA364" s="198"/>
      <c r="DB364" s="198"/>
      <c r="DC364" s="198"/>
      <c r="DD364" s="198"/>
      <c r="DE364" s="198"/>
      <c r="DF364" s="198"/>
      <c r="DG364" s="198"/>
      <c r="DH364" s="198"/>
      <c r="DI364" s="198"/>
      <c r="DJ364" s="198"/>
      <c r="DK364" s="198"/>
      <c r="DL364" s="198"/>
      <c r="DM364" s="198"/>
      <c r="DN364" s="198"/>
      <c r="DO364" s="198"/>
      <c r="DP364" s="198"/>
      <c r="DQ364" s="198"/>
      <c r="DR364" s="198"/>
      <c r="DS364" s="198"/>
      <c r="DT364" s="198"/>
      <c r="DU364" s="198"/>
      <c r="DV364" s="198"/>
      <c r="DW364" s="198"/>
      <c r="DX364" s="198"/>
      <c r="DY364" s="198"/>
      <c r="DZ364" s="198"/>
      <c r="EA364" s="198"/>
      <c r="EB364" s="198"/>
      <c r="EC364" s="198"/>
      <c r="ED364" s="198"/>
      <c r="EE364" s="198"/>
      <c r="EF364" s="198"/>
      <c r="EG364" s="198"/>
      <c r="EH364" s="198"/>
      <c r="EI364" s="198"/>
      <c r="EJ364" s="198"/>
      <c r="EK364" s="198"/>
      <c r="EL364" s="198"/>
      <c r="EM364" s="198"/>
      <c r="EN364" s="198"/>
      <c r="EO364" s="198"/>
      <c r="EP364" s="198"/>
      <c r="EQ364" s="198"/>
      <c r="ER364" s="198"/>
      <c r="ES364" s="198"/>
      <c r="ET364" s="198"/>
      <c r="EU364" s="198"/>
      <c r="EV364" s="198"/>
      <c r="EW364" s="198"/>
      <c r="EX364" s="198"/>
      <c r="EY364" s="198"/>
      <c r="EZ364" s="198"/>
      <c r="FA364" s="198"/>
      <c r="FB364" s="198"/>
      <c r="FC364" s="198"/>
      <c r="FD364" s="198"/>
      <c r="FE364" s="198"/>
      <c r="FF364" s="198"/>
      <c r="FG364" s="198"/>
      <c r="FH364" s="198"/>
      <c r="FI364" s="198"/>
      <c r="FJ364" s="198"/>
      <c r="FK364" s="198"/>
      <c r="FL364" s="198"/>
      <c r="FM364" s="198"/>
      <c r="FN364" s="198"/>
      <c r="FO364" s="198"/>
      <c r="FP364" s="198"/>
      <c r="FQ364" s="198"/>
      <c r="FR364" s="198"/>
      <c r="FS364" s="198"/>
      <c r="FT364" s="198"/>
      <c r="FU364" s="198"/>
      <c r="FV364" s="198"/>
      <c r="FW364" s="198"/>
      <c r="FX364" s="198"/>
      <c r="FY364" s="198"/>
      <c r="FZ364" s="198"/>
      <c r="GA364" s="198"/>
      <c r="GB364" s="198"/>
      <c r="GC364" s="198"/>
      <c r="GD364" s="198"/>
      <c r="GE364" s="198"/>
      <c r="GF364" s="198"/>
      <c r="GG364" s="198"/>
      <c r="GH364" s="198"/>
      <c r="GI364" s="198"/>
      <c r="GJ364" s="198"/>
      <c r="GK364" s="198"/>
      <c r="GL364" s="198"/>
      <c r="GM364" s="198"/>
      <c r="GN364" s="198"/>
      <c r="GO364" s="198"/>
      <c r="GP364" s="198"/>
      <c r="GQ364" s="198"/>
      <c r="GR364" s="198"/>
      <c r="GS364" s="198"/>
      <c r="GT364" s="198"/>
      <c r="GU364" s="198"/>
      <c r="GV364" s="198"/>
      <c r="GW364" s="198"/>
      <c r="GX364" s="198"/>
      <c r="GY364" s="198"/>
      <c r="GZ364" s="198"/>
      <c r="HA364" s="198"/>
      <c r="HB364" s="198"/>
      <c r="HC364" s="198"/>
      <c r="HD364" s="198"/>
      <c r="HE364" s="198"/>
      <c r="HF364" s="198"/>
      <c r="HG364" s="198"/>
      <c r="HH364" s="198"/>
      <c r="HI364" s="198"/>
      <c r="HJ364" s="198"/>
      <c r="HK364" s="198"/>
      <c r="HL364" s="198"/>
      <c r="HM364" s="198"/>
      <c r="HN364" s="198"/>
      <c r="HO364" s="198"/>
      <c r="HP364" s="198"/>
      <c r="HQ364" s="198"/>
      <c r="HR364" s="198"/>
      <c r="HS364" s="198"/>
      <c r="HT364" s="198"/>
      <c r="HU364" s="198"/>
      <c r="HV364" s="198"/>
      <c r="HW364" s="198"/>
      <c r="HX364" s="198"/>
      <c r="HY364" s="198"/>
      <c r="HZ364" s="198"/>
      <c r="IA364" s="198"/>
      <c r="IB364" s="198"/>
      <c r="IC364" s="198"/>
      <c r="ID364" s="198"/>
      <c r="IE364" s="198"/>
      <c r="IF364" s="198"/>
      <c r="IG364" s="198"/>
      <c r="IH364" s="198"/>
      <c r="II364" s="198"/>
      <c r="IJ364" s="198"/>
      <c r="IK364" s="198"/>
      <c r="IL364" s="198"/>
      <c r="IM364" s="198"/>
      <c r="IN364" s="198"/>
      <c r="IO364" s="198"/>
      <c r="IP364" s="198"/>
      <c r="IQ364" s="198"/>
      <c r="IR364" s="198"/>
      <c r="IS364" s="198"/>
      <c r="IT364" s="198"/>
      <c r="IU364" s="198"/>
      <c r="IV364" s="198"/>
      <c r="IW364" s="198"/>
      <c r="IX364" s="198"/>
      <c r="IY364" s="198"/>
      <c r="IZ364" s="198"/>
      <c r="JA364" s="198"/>
      <c r="JB364" s="198"/>
      <c r="JC364" s="198"/>
      <c r="JD364" s="198"/>
      <c r="JE364" s="198"/>
      <c r="JF364" s="198"/>
      <c r="JG364" s="198"/>
      <c r="JH364" s="198"/>
      <c r="JI364" s="198"/>
      <c r="JJ364" s="198"/>
      <c r="JK364" s="198"/>
      <c r="JL364" s="198"/>
      <c r="JM364" s="198"/>
      <c r="JN364" s="198"/>
      <c r="JO364" s="198"/>
      <c r="JP364" s="198"/>
      <c r="JQ364" s="198"/>
      <c r="JR364" s="198"/>
      <c r="JS364" s="198"/>
      <c r="JT364" s="198"/>
      <c r="JU364" s="198"/>
      <c r="JV364" s="198"/>
      <c r="JW364" s="198"/>
      <c r="JX364" s="198"/>
      <c r="JY364" s="198"/>
      <c r="JZ364" s="198"/>
      <c r="KA364" s="198"/>
      <c r="KB364" s="198"/>
      <c r="KC364" s="198"/>
      <c r="KD364" s="198"/>
      <c r="KE364" s="198"/>
      <c r="KF364" s="198"/>
      <c r="KG364" s="198"/>
      <c r="KH364" s="198"/>
      <c r="KI364" s="198"/>
      <c r="KJ364" s="198"/>
      <c r="KK364" s="198"/>
      <c r="KL364" s="198"/>
      <c r="KM364" s="198"/>
      <c r="KN364" s="198"/>
      <c r="KO364" s="198"/>
      <c r="KP364" s="198"/>
      <c r="KQ364" s="198"/>
      <c r="KR364" s="198"/>
      <c r="KS364" s="198"/>
      <c r="KT364" s="198"/>
      <c r="KU364" s="198"/>
      <c r="KV364" s="198"/>
      <c r="KW364" s="198"/>
      <c r="KX364" s="198"/>
      <c r="KY364" s="198"/>
      <c r="KZ364" s="198"/>
    </row>
    <row r="365" spans="2:312" x14ac:dyDescent="0.3">
      <c r="B365" s="198"/>
      <c r="C365" s="198"/>
      <c r="D365" s="198"/>
      <c r="E365" s="198"/>
      <c r="F365" s="198"/>
      <c r="G365" s="198"/>
      <c r="H365" s="198"/>
      <c r="I365" s="198"/>
      <c r="J365" s="198"/>
      <c r="K365" s="198"/>
      <c r="L365" s="198"/>
      <c r="M365" s="198"/>
      <c r="N365" s="198"/>
      <c r="O365" s="198"/>
      <c r="P365" s="198"/>
      <c r="Q365" s="202"/>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c r="AS365" s="198"/>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c r="CP365" s="198"/>
      <c r="CQ365" s="198"/>
      <c r="CR365" s="198"/>
      <c r="CS365" s="198"/>
      <c r="CT365" s="198"/>
      <c r="CU365" s="198"/>
      <c r="CV365" s="198"/>
      <c r="CW365" s="198"/>
      <c r="CX365" s="198"/>
      <c r="CY365" s="198"/>
      <c r="CZ365" s="198"/>
      <c r="DA365" s="198"/>
      <c r="DB365" s="198"/>
      <c r="DC365" s="198"/>
      <c r="DD365" s="198"/>
      <c r="DE365" s="198"/>
      <c r="DF365" s="198"/>
      <c r="DG365" s="198"/>
      <c r="DH365" s="198"/>
      <c r="DI365" s="198"/>
      <c r="DJ365" s="198"/>
      <c r="DK365" s="198"/>
      <c r="DL365" s="198"/>
      <c r="DM365" s="198"/>
      <c r="DN365" s="198"/>
      <c r="DO365" s="198"/>
      <c r="DP365" s="198"/>
      <c r="DQ365" s="198"/>
      <c r="DR365" s="198"/>
      <c r="DS365" s="198"/>
      <c r="DT365" s="198"/>
      <c r="DU365" s="198"/>
      <c r="DV365" s="198"/>
      <c r="DW365" s="198"/>
      <c r="DX365" s="198"/>
      <c r="DY365" s="198"/>
      <c r="DZ365" s="198"/>
      <c r="EA365" s="198"/>
      <c r="EB365" s="198"/>
      <c r="EC365" s="198"/>
      <c r="ED365" s="198"/>
      <c r="EE365" s="198"/>
      <c r="EF365" s="198"/>
      <c r="EG365" s="198"/>
      <c r="EH365" s="198"/>
      <c r="EI365" s="198"/>
      <c r="EJ365" s="198"/>
      <c r="EK365" s="198"/>
      <c r="EL365" s="198"/>
      <c r="EM365" s="198"/>
      <c r="EN365" s="198"/>
      <c r="EO365" s="198"/>
      <c r="EP365" s="198"/>
      <c r="EQ365" s="198"/>
      <c r="ER365" s="198"/>
      <c r="ES365" s="198"/>
      <c r="ET365" s="198"/>
      <c r="EU365" s="198"/>
      <c r="EV365" s="198"/>
      <c r="EW365" s="198"/>
      <c r="EX365" s="198"/>
      <c r="EY365" s="198"/>
      <c r="EZ365" s="198"/>
      <c r="FA365" s="198"/>
      <c r="FB365" s="198"/>
      <c r="FC365" s="198"/>
      <c r="FD365" s="198"/>
      <c r="FE365" s="198"/>
      <c r="FF365" s="198"/>
      <c r="FG365" s="198"/>
      <c r="FH365" s="198"/>
      <c r="FI365" s="198"/>
      <c r="FJ365" s="198"/>
      <c r="FK365" s="198"/>
      <c r="FL365" s="198"/>
      <c r="FM365" s="198"/>
      <c r="FN365" s="198"/>
      <c r="FO365" s="198"/>
      <c r="FP365" s="198"/>
      <c r="FQ365" s="198"/>
      <c r="FR365" s="198"/>
      <c r="FS365" s="198"/>
      <c r="FT365" s="198"/>
      <c r="FU365" s="198"/>
      <c r="FV365" s="198"/>
      <c r="FW365" s="198"/>
      <c r="FX365" s="198"/>
      <c r="FY365" s="198"/>
      <c r="FZ365" s="198"/>
      <c r="GA365" s="198"/>
      <c r="GB365" s="198"/>
      <c r="GC365" s="198"/>
      <c r="GD365" s="198"/>
      <c r="GE365" s="198"/>
      <c r="GF365" s="198"/>
      <c r="GG365" s="198"/>
      <c r="GH365" s="198"/>
      <c r="GI365" s="198"/>
      <c r="GJ365" s="198"/>
      <c r="GK365" s="198"/>
      <c r="GL365" s="198"/>
      <c r="GM365" s="198"/>
      <c r="GN365" s="198"/>
      <c r="GO365" s="198"/>
      <c r="GP365" s="198"/>
      <c r="GQ365" s="198"/>
      <c r="GR365" s="198"/>
      <c r="GS365" s="198"/>
      <c r="GT365" s="198"/>
      <c r="GU365" s="198"/>
      <c r="GV365" s="198"/>
      <c r="GW365" s="198"/>
      <c r="GX365" s="198"/>
      <c r="GY365" s="198"/>
      <c r="GZ365" s="198"/>
      <c r="HA365" s="198"/>
      <c r="HB365" s="198"/>
      <c r="HC365" s="198"/>
      <c r="HD365" s="198"/>
      <c r="HE365" s="198"/>
      <c r="HF365" s="198"/>
      <c r="HG365" s="198"/>
      <c r="HH365" s="198"/>
      <c r="HI365" s="198"/>
      <c r="HJ365" s="198"/>
      <c r="HK365" s="198"/>
      <c r="HL365" s="198"/>
      <c r="HM365" s="198"/>
      <c r="HN365" s="198"/>
      <c r="HO365" s="198"/>
      <c r="HP365" s="198"/>
      <c r="HQ365" s="198"/>
      <c r="HR365" s="198"/>
      <c r="HS365" s="198"/>
      <c r="HT365" s="198"/>
      <c r="HU365" s="198"/>
      <c r="HV365" s="198"/>
      <c r="HW365" s="198"/>
      <c r="HX365" s="198"/>
      <c r="HY365" s="198"/>
      <c r="HZ365" s="198"/>
      <c r="IA365" s="198"/>
      <c r="IB365" s="198"/>
      <c r="IC365" s="198"/>
      <c r="ID365" s="198"/>
      <c r="IE365" s="198"/>
      <c r="IF365" s="198"/>
      <c r="IG365" s="198"/>
      <c r="IH365" s="198"/>
      <c r="II365" s="198"/>
      <c r="IJ365" s="198"/>
      <c r="IK365" s="198"/>
      <c r="IL365" s="198"/>
      <c r="IM365" s="198"/>
      <c r="IN365" s="198"/>
      <c r="IO365" s="198"/>
      <c r="IP365" s="198"/>
      <c r="IQ365" s="198"/>
      <c r="IR365" s="198"/>
      <c r="IS365" s="198"/>
      <c r="IT365" s="198"/>
      <c r="IU365" s="198"/>
      <c r="IV365" s="198"/>
      <c r="IW365" s="198"/>
      <c r="IX365" s="198"/>
      <c r="IY365" s="198"/>
      <c r="IZ365" s="198"/>
      <c r="JA365" s="198"/>
      <c r="JB365" s="198"/>
      <c r="JC365" s="198"/>
      <c r="JD365" s="198"/>
      <c r="JE365" s="198"/>
      <c r="JF365" s="198"/>
      <c r="JG365" s="198"/>
      <c r="JH365" s="198"/>
      <c r="JI365" s="198"/>
      <c r="JJ365" s="198"/>
      <c r="JK365" s="198"/>
      <c r="JL365" s="198"/>
      <c r="JM365" s="198"/>
      <c r="JN365" s="198"/>
      <c r="JO365" s="198"/>
      <c r="JP365" s="198"/>
      <c r="JQ365" s="198"/>
      <c r="JR365" s="198"/>
      <c r="JS365" s="198"/>
      <c r="JT365" s="198"/>
      <c r="JU365" s="198"/>
      <c r="JV365" s="198"/>
      <c r="JW365" s="198"/>
      <c r="JX365" s="198"/>
      <c r="JY365" s="198"/>
      <c r="JZ365" s="198"/>
      <c r="KA365" s="198"/>
      <c r="KB365" s="198"/>
      <c r="KC365" s="198"/>
      <c r="KD365" s="198"/>
      <c r="KE365" s="198"/>
      <c r="KF365" s="198"/>
      <c r="KG365" s="198"/>
      <c r="KH365" s="198"/>
      <c r="KI365" s="198"/>
      <c r="KJ365" s="198"/>
      <c r="KK365" s="198"/>
      <c r="KL365" s="198"/>
      <c r="KM365" s="198"/>
      <c r="KN365" s="198"/>
      <c r="KO365" s="198"/>
      <c r="KP365" s="198"/>
      <c r="KQ365" s="198"/>
      <c r="KR365" s="198"/>
      <c r="KS365" s="198"/>
      <c r="KT365" s="198"/>
      <c r="KU365" s="198"/>
      <c r="KV365" s="198"/>
      <c r="KW365" s="198"/>
      <c r="KX365" s="198"/>
      <c r="KY365" s="198"/>
      <c r="KZ365" s="198"/>
    </row>
    <row r="366" spans="2:312" x14ac:dyDescent="0.3">
      <c r="B366" s="198"/>
      <c r="C366" s="198"/>
      <c r="D366" s="198"/>
      <c r="E366" s="198"/>
      <c r="F366" s="198"/>
      <c r="G366" s="198"/>
      <c r="H366" s="198"/>
      <c r="I366" s="198"/>
      <c r="J366" s="198"/>
      <c r="K366" s="198"/>
      <c r="L366" s="198"/>
      <c r="M366" s="198"/>
      <c r="N366" s="198"/>
      <c r="O366" s="198"/>
      <c r="P366" s="198"/>
      <c r="Q366" s="202"/>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c r="CP366" s="198"/>
      <c r="CQ366" s="198"/>
      <c r="CR366" s="198"/>
      <c r="CS366" s="198"/>
      <c r="CT366" s="198"/>
      <c r="CU366" s="198"/>
      <c r="CV366" s="198"/>
      <c r="CW366" s="198"/>
      <c r="CX366" s="198"/>
      <c r="CY366" s="198"/>
      <c r="CZ366" s="198"/>
      <c r="DA366" s="198"/>
      <c r="DB366" s="198"/>
      <c r="DC366" s="198"/>
      <c r="DD366" s="198"/>
      <c r="DE366" s="198"/>
      <c r="DF366" s="198"/>
      <c r="DG366" s="198"/>
      <c r="DH366" s="198"/>
      <c r="DI366" s="198"/>
      <c r="DJ366" s="198"/>
      <c r="DK366" s="198"/>
      <c r="DL366" s="198"/>
      <c r="DM366" s="198"/>
      <c r="DN366" s="198"/>
      <c r="DO366" s="198"/>
      <c r="DP366" s="198"/>
      <c r="DQ366" s="198"/>
      <c r="DR366" s="198"/>
      <c r="DS366" s="198"/>
      <c r="DT366" s="198"/>
      <c r="DU366" s="198"/>
      <c r="DV366" s="198"/>
      <c r="DW366" s="198"/>
      <c r="DX366" s="198"/>
      <c r="DY366" s="198"/>
      <c r="DZ366" s="198"/>
      <c r="EA366" s="198"/>
      <c r="EB366" s="198"/>
      <c r="EC366" s="198"/>
      <c r="ED366" s="198"/>
      <c r="EE366" s="198"/>
      <c r="EF366" s="198"/>
      <c r="EG366" s="198"/>
      <c r="EH366" s="198"/>
      <c r="EI366" s="198"/>
      <c r="EJ366" s="198"/>
      <c r="EK366" s="198"/>
      <c r="EL366" s="198"/>
      <c r="EM366" s="198"/>
      <c r="EN366" s="198"/>
      <c r="EO366" s="198"/>
      <c r="EP366" s="198"/>
      <c r="EQ366" s="198"/>
      <c r="ER366" s="198"/>
      <c r="ES366" s="198"/>
      <c r="ET366" s="198"/>
      <c r="EU366" s="198"/>
      <c r="EV366" s="198"/>
      <c r="EW366" s="198"/>
      <c r="EX366" s="198"/>
      <c r="EY366" s="198"/>
      <c r="EZ366" s="198"/>
      <c r="FA366" s="198"/>
      <c r="FB366" s="198"/>
      <c r="FC366" s="198"/>
      <c r="FD366" s="198"/>
      <c r="FE366" s="198"/>
      <c r="FF366" s="198"/>
      <c r="FG366" s="198"/>
      <c r="FH366" s="198"/>
      <c r="FI366" s="198"/>
      <c r="FJ366" s="198"/>
      <c r="FK366" s="198"/>
      <c r="FL366" s="198"/>
      <c r="FM366" s="198"/>
      <c r="FN366" s="198"/>
      <c r="FO366" s="198"/>
      <c r="FP366" s="198"/>
      <c r="FQ366" s="198"/>
      <c r="FR366" s="198"/>
      <c r="FS366" s="198"/>
      <c r="FT366" s="198"/>
      <c r="FU366" s="198"/>
      <c r="FV366" s="198"/>
      <c r="FW366" s="198"/>
      <c r="FX366" s="198"/>
      <c r="FY366" s="198"/>
      <c r="FZ366" s="198"/>
      <c r="GA366" s="198"/>
      <c r="GB366" s="198"/>
      <c r="GC366" s="198"/>
      <c r="GD366" s="198"/>
      <c r="GE366" s="198"/>
      <c r="GF366" s="198"/>
      <c r="GG366" s="198"/>
      <c r="GH366" s="198"/>
      <c r="GI366" s="198"/>
      <c r="GJ366" s="198"/>
      <c r="GK366" s="198"/>
      <c r="GL366" s="198"/>
      <c r="GM366" s="198"/>
      <c r="GN366" s="198"/>
      <c r="GO366" s="198"/>
      <c r="GP366" s="198"/>
      <c r="GQ366" s="198"/>
      <c r="GR366" s="198"/>
      <c r="GS366" s="198"/>
      <c r="GT366" s="198"/>
      <c r="GU366" s="198"/>
      <c r="GV366" s="198"/>
      <c r="GW366" s="198"/>
      <c r="GX366" s="198"/>
      <c r="GY366" s="198"/>
      <c r="GZ366" s="198"/>
      <c r="HA366" s="198"/>
      <c r="HB366" s="198"/>
      <c r="HC366" s="198"/>
      <c r="HD366" s="198"/>
      <c r="HE366" s="198"/>
      <c r="HF366" s="198"/>
      <c r="HG366" s="198"/>
      <c r="HH366" s="198"/>
      <c r="HI366" s="198"/>
      <c r="HJ366" s="198"/>
      <c r="HK366" s="198"/>
      <c r="HL366" s="198"/>
      <c r="HM366" s="198"/>
      <c r="HN366" s="198"/>
      <c r="HO366" s="198"/>
      <c r="HP366" s="198"/>
      <c r="HQ366" s="198"/>
      <c r="HR366" s="198"/>
      <c r="HS366" s="198"/>
      <c r="HT366" s="198"/>
      <c r="HU366" s="198"/>
      <c r="HV366" s="198"/>
      <c r="HW366" s="198"/>
      <c r="HX366" s="198"/>
      <c r="HY366" s="198"/>
      <c r="HZ366" s="198"/>
      <c r="IA366" s="198"/>
      <c r="IB366" s="198"/>
      <c r="IC366" s="198"/>
      <c r="ID366" s="198"/>
      <c r="IE366" s="198"/>
      <c r="IF366" s="198"/>
      <c r="IG366" s="198"/>
      <c r="IH366" s="198"/>
      <c r="II366" s="198"/>
      <c r="IJ366" s="198"/>
      <c r="IK366" s="198"/>
      <c r="IL366" s="198"/>
      <c r="IM366" s="198"/>
      <c r="IN366" s="198"/>
      <c r="IO366" s="198"/>
      <c r="IP366" s="198"/>
      <c r="IQ366" s="198"/>
      <c r="IR366" s="198"/>
      <c r="IS366" s="198"/>
      <c r="IT366" s="198"/>
      <c r="IU366" s="198"/>
      <c r="IV366" s="198"/>
      <c r="IW366" s="198"/>
      <c r="IX366" s="198"/>
      <c r="IY366" s="198"/>
      <c r="IZ366" s="198"/>
      <c r="JA366" s="198"/>
      <c r="JB366" s="198"/>
      <c r="JC366" s="198"/>
      <c r="JD366" s="198"/>
      <c r="JE366" s="198"/>
      <c r="JF366" s="198"/>
      <c r="JG366" s="198"/>
      <c r="JH366" s="198"/>
      <c r="JI366" s="198"/>
      <c r="JJ366" s="198"/>
      <c r="JK366" s="198"/>
      <c r="JL366" s="198"/>
      <c r="JM366" s="198"/>
      <c r="JN366" s="198"/>
      <c r="JO366" s="198"/>
      <c r="JP366" s="198"/>
      <c r="JQ366" s="198"/>
      <c r="JR366" s="198"/>
      <c r="JS366" s="198"/>
      <c r="JT366" s="198"/>
      <c r="JU366" s="198"/>
      <c r="JV366" s="198"/>
      <c r="JW366" s="198"/>
      <c r="JX366" s="198"/>
      <c r="JY366" s="198"/>
      <c r="JZ366" s="198"/>
      <c r="KA366" s="198"/>
      <c r="KB366" s="198"/>
      <c r="KC366" s="198"/>
      <c r="KD366" s="198"/>
      <c r="KE366" s="198"/>
      <c r="KF366" s="198"/>
      <c r="KG366" s="198"/>
      <c r="KH366" s="198"/>
      <c r="KI366" s="198"/>
      <c r="KJ366" s="198"/>
      <c r="KK366" s="198"/>
      <c r="KL366" s="198"/>
      <c r="KM366" s="198"/>
      <c r="KN366" s="198"/>
      <c r="KO366" s="198"/>
      <c r="KP366" s="198"/>
      <c r="KQ366" s="198"/>
      <c r="KR366" s="198"/>
      <c r="KS366" s="198"/>
      <c r="KT366" s="198"/>
      <c r="KU366" s="198"/>
      <c r="KV366" s="198"/>
      <c r="KW366" s="198"/>
      <c r="KX366" s="198"/>
      <c r="KY366" s="198"/>
      <c r="KZ366" s="198"/>
    </row>
    <row r="367" spans="2:312" x14ac:dyDescent="0.3">
      <c r="B367" s="198"/>
      <c r="C367" s="198"/>
      <c r="D367" s="198"/>
      <c r="E367" s="198"/>
      <c r="F367" s="198"/>
      <c r="G367" s="198"/>
      <c r="H367" s="198"/>
      <c r="I367" s="198"/>
      <c r="J367" s="198"/>
      <c r="K367" s="198"/>
      <c r="L367" s="198"/>
      <c r="M367" s="198"/>
      <c r="N367" s="198"/>
      <c r="O367" s="198"/>
      <c r="P367" s="198"/>
      <c r="Q367" s="202"/>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c r="CP367" s="198"/>
      <c r="CQ367" s="198"/>
      <c r="CR367" s="198"/>
      <c r="CS367" s="198"/>
      <c r="CT367" s="198"/>
      <c r="CU367" s="198"/>
      <c r="CV367" s="198"/>
      <c r="CW367" s="198"/>
      <c r="CX367" s="198"/>
      <c r="CY367" s="198"/>
      <c r="CZ367" s="198"/>
      <c r="DA367" s="198"/>
      <c r="DB367" s="198"/>
      <c r="DC367" s="198"/>
      <c r="DD367" s="198"/>
      <c r="DE367" s="198"/>
      <c r="DF367" s="198"/>
      <c r="DG367" s="198"/>
      <c r="DH367" s="198"/>
      <c r="DI367" s="198"/>
      <c r="DJ367" s="198"/>
      <c r="DK367" s="198"/>
      <c r="DL367" s="198"/>
      <c r="DM367" s="198"/>
      <c r="DN367" s="198"/>
      <c r="DO367" s="198"/>
      <c r="DP367" s="198"/>
      <c r="DQ367" s="198"/>
      <c r="DR367" s="198"/>
      <c r="DS367" s="198"/>
      <c r="DT367" s="198"/>
      <c r="DU367" s="198"/>
      <c r="DV367" s="198"/>
      <c r="DW367" s="198"/>
      <c r="DX367" s="198"/>
      <c r="DY367" s="198"/>
      <c r="DZ367" s="198"/>
      <c r="EA367" s="198"/>
      <c r="EB367" s="198"/>
      <c r="EC367" s="198"/>
      <c r="ED367" s="198"/>
      <c r="EE367" s="198"/>
      <c r="EF367" s="198"/>
      <c r="EG367" s="198"/>
      <c r="EH367" s="198"/>
      <c r="EI367" s="198"/>
      <c r="EJ367" s="198"/>
      <c r="EK367" s="198"/>
      <c r="EL367" s="198"/>
      <c r="EM367" s="198"/>
      <c r="EN367" s="198"/>
      <c r="EO367" s="198"/>
      <c r="EP367" s="198"/>
      <c r="EQ367" s="198"/>
      <c r="ER367" s="198"/>
      <c r="ES367" s="198"/>
      <c r="ET367" s="198"/>
      <c r="EU367" s="198"/>
      <c r="EV367" s="198"/>
      <c r="EW367" s="198"/>
      <c r="EX367" s="198"/>
      <c r="EY367" s="198"/>
      <c r="EZ367" s="198"/>
      <c r="FA367" s="198"/>
      <c r="FB367" s="198"/>
      <c r="FC367" s="198"/>
      <c r="FD367" s="198"/>
      <c r="FE367" s="198"/>
      <c r="FF367" s="198"/>
      <c r="FG367" s="198"/>
      <c r="FH367" s="198"/>
      <c r="FI367" s="198"/>
      <c r="FJ367" s="198"/>
      <c r="FK367" s="198"/>
      <c r="FL367" s="198"/>
      <c r="FM367" s="198"/>
      <c r="FN367" s="198"/>
      <c r="FO367" s="198"/>
      <c r="FP367" s="198"/>
      <c r="FQ367" s="198"/>
      <c r="FR367" s="198"/>
      <c r="FS367" s="198"/>
      <c r="FT367" s="198"/>
      <c r="FU367" s="198"/>
      <c r="FV367" s="198"/>
      <c r="FW367" s="198"/>
      <c r="FX367" s="198"/>
      <c r="FY367" s="198"/>
      <c r="FZ367" s="198"/>
      <c r="GA367" s="198"/>
      <c r="GB367" s="198"/>
      <c r="GC367" s="198"/>
      <c r="GD367" s="198"/>
      <c r="GE367" s="198"/>
      <c r="GF367" s="198"/>
      <c r="GG367" s="198"/>
      <c r="GH367" s="198"/>
      <c r="GI367" s="198"/>
      <c r="GJ367" s="198"/>
      <c r="GK367" s="198"/>
      <c r="GL367" s="198"/>
      <c r="GM367" s="198"/>
      <c r="GN367" s="198"/>
      <c r="GO367" s="198"/>
      <c r="GP367" s="198"/>
      <c r="GQ367" s="198"/>
      <c r="GR367" s="198"/>
      <c r="GS367" s="198"/>
      <c r="GT367" s="198"/>
      <c r="GU367" s="198"/>
      <c r="GV367" s="198"/>
      <c r="GW367" s="198"/>
      <c r="GX367" s="198"/>
      <c r="GY367" s="198"/>
      <c r="GZ367" s="198"/>
      <c r="HA367" s="198"/>
      <c r="HB367" s="198"/>
      <c r="HC367" s="198"/>
      <c r="HD367" s="198"/>
      <c r="HE367" s="198"/>
      <c r="HF367" s="198"/>
      <c r="HG367" s="198"/>
      <c r="HH367" s="198"/>
      <c r="HI367" s="198"/>
      <c r="HJ367" s="198"/>
      <c r="HK367" s="198"/>
      <c r="HL367" s="198"/>
      <c r="HM367" s="198"/>
      <c r="HN367" s="198"/>
      <c r="HO367" s="198"/>
      <c r="HP367" s="198"/>
      <c r="HQ367" s="198"/>
      <c r="HR367" s="198"/>
      <c r="HS367" s="198"/>
      <c r="HT367" s="198"/>
      <c r="HU367" s="198"/>
      <c r="HV367" s="198"/>
      <c r="HW367" s="198"/>
      <c r="HX367" s="198"/>
      <c r="HY367" s="198"/>
      <c r="HZ367" s="198"/>
      <c r="IA367" s="198"/>
      <c r="IB367" s="198"/>
      <c r="IC367" s="198"/>
      <c r="ID367" s="198"/>
      <c r="IE367" s="198"/>
      <c r="IF367" s="198"/>
      <c r="IG367" s="198"/>
      <c r="IH367" s="198"/>
      <c r="II367" s="198"/>
      <c r="IJ367" s="198"/>
      <c r="IK367" s="198"/>
      <c r="IL367" s="198"/>
      <c r="IM367" s="198"/>
      <c r="IN367" s="198"/>
      <c r="IO367" s="198"/>
      <c r="IP367" s="198"/>
      <c r="IQ367" s="198"/>
      <c r="IR367" s="198"/>
      <c r="IS367" s="198"/>
      <c r="IT367" s="198"/>
      <c r="IU367" s="198"/>
      <c r="IV367" s="198"/>
      <c r="IW367" s="198"/>
      <c r="IX367" s="198"/>
      <c r="IY367" s="198"/>
      <c r="IZ367" s="198"/>
      <c r="JA367" s="198"/>
      <c r="JB367" s="198"/>
      <c r="JC367" s="198"/>
      <c r="JD367" s="198"/>
      <c r="JE367" s="198"/>
      <c r="JF367" s="198"/>
      <c r="JG367" s="198"/>
      <c r="JH367" s="198"/>
      <c r="JI367" s="198"/>
      <c r="JJ367" s="198"/>
      <c r="JK367" s="198"/>
      <c r="JL367" s="198"/>
      <c r="JM367" s="198"/>
      <c r="JN367" s="198"/>
      <c r="JO367" s="198"/>
      <c r="JP367" s="198"/>
      <c r="JQ367" s="198"/>
      <c r="JR367" s="198"/>
      <c r="JS367" s="198"/>
      <c r="JT367" s="198"/>
      <c r="JU367" s="198"/>
      <c r="JV367" s="198"/>
      <c r="JW367" s="198"/>
      <c r="JX367" s="198"/>
      <c r="JY367" s="198"/>
      <c r="JZ367" s="198"/>
      <c r="KA367" s="198"/>
      <c r="KB367" s="198"/>
      <c r="KC367" s="198"/>
      <c r="KD367" s="198"/>
      <c r="KE367" s="198"/>
      <c r="KF367" s="198"/>
      <c r="KG367" s="198"/>
      <c r="KH367" s="198"/>
      <c r="KI367" s="198"/>
      <c r="KJ367" s="198"/>
      <c r="KK367" s="198"/>
      <c r="KL367" s="198"/>
      <c r="KM367" s="198"/>
      <c r="KN367" s="198"/>
      <c r="KO367" s="198"/>
      <c r="KP367" s="198"/>
      <c r="KQ367" s="198"/>
      <c r="KR367" s="198"/>
      <c r="KS367" s="198"/>
      <c r="KT367" s="198"/>
      <c r="KU367" s="198"/>
      <c r="KV367" s="198"/>
      <c r="KW367" s="198"/>
      <c r="KX367" s="198"/>
      <c r="KY367" s="198"/>
      <c r="KZ367" s="198"/>
    </row>
    <row r="368" spans="2:312" x14ac:dyDescent="0.3">
      <c r="B368" s="198"/>
      <c r="C368" s="198"/>
      <c r="D368" s="198"/>
      <c r="E368" s="198"/>
      <c r="F368" s="198"/>
      <c r="G368" s="198"/>
      <c r="H368" s="198"/>
      <c r="I368" s="198"/>
      <c r="J368" s="198"/>
      <c r="K368" s="198"/>
      <c r="L368" s="198"/>
      <c r="M368" s="198"/>
      <c r="N368" s="198"/>
      <c r="O368" s="198"/>
      <c r="P368" s="198"/>
      <c r="Q368" s="202"/>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c r="CP368" s="198"/>
      <c r="CQ368" s="198"/>
      <c r="CR368" s="198"/>
      <c r="CS368" s="198"/>
      <c r="CT368" s="198"/>
      <c r="CU368" s="198"/>
      <c r="CV368" s="198"/>
      <c r="CW368" s="198"/>
      <c r="CX368" s="198"/>
      <c r="CY368" s="198"/>
      <c r="CZ368" s="198"/>
      <c r="DA368" s="198"/>
      <c r="DB368" s="198"/>
      <c r="DC368" s="198"/>
      <c r="DD368" s="198"/>
      <c r="DE368" s="198"/>
      <c r="DF368" s="198"/>
      <c r="DG368" s="198"/>
      <c r="DH368" s="198"/>
      <c r="DI368" s="198"/>
      <c r="DJ368" s="198"/>
      <c r="DK368" s="198"/>
      <c r="DL368" s="198"/>
      <c r="DM368" s="198"/>
      <c r="DN368" s="198"/>
      <c r="DO368" s="198"/>
      <c r="DP368" s="198"/>
      <c r="DQ368" s="198"/>
      <c r="DR368" s="198"/>
      <c r="DS368" s="198"/>
      <c r="DT368" s="198"/>
      <c r="DU368" s="198"/>
      <c r="DV368" s="198"/>
      <c r="DW368" s="198"/>
      <c r="DX368" s="198"/>
      <c r="DY368" s="198"/>
      <c r="DZ368" s="198"/>
      <c r="EA368" s="198"/>
      <c r="EB368" s="198"/>
      <c r="EC368" s="198"/>
      <c r="ED368" s="198"/>
      <c r="EE368" s="198"/>
      <c r="EF368" s="198"/>
      <c r="EG368" s="198"/>
      <c r="EH368" s="198"/>
      <c r="EI368" s="198"/>
      <c r="EJ368" s="198"/>
      <c r="EK368" s="198"/>
      <c r="EL368" s="198"/>
      <c r="EM368" s="198"/>
      <c r="EN368" s="198"/>
      <c r="EO368" s="198"/>
      <c r="EP368" s="198"/>
      <c r="EQ368" s="198"/>
      <c r="ER368" s="198"/>
      <c r="ES368" s="198"/>
      <c r="ET368" s="198"/>
      <c r="EU368" s="198"/>
      <c r="EV368" s="198"/>
      <c r="EW368" s="198"/>
      <c r="EX368" s="198"/>
      <c r="EY368" s="198"/>
      <c r="EZ368" s="198"/>
      <c r="FA368" s="198"/>
      <c r="FB368" s="198"/>
      <c r="FC368" s="198"/>
      <c r="FD368" s="198"/>
      <c r="FE368" s="198"/>
      <c r="FF368" s="198"/>
      <c r="FG368" s="198"/>
      <c r="FH368" s="198"/>
      <c r="FI368" s="198"/>
      <c r="FJ368" s="198"/>
      <c r="FK368" s="198"/>
      <c r="FL368" s="198"/>
      <c r="FM368" s="198"/>
      <c r="FN368" s="198"/>
      <c r="FO368" s="198"/>
      <c r="FP368" s="198"/>
      <c r="FQ368" s="198"/>
      <c r="FR368" s="198"/>
      <c r="FS368" s="198"/>
      <c r="FT368" s="198"/>
      <c r="FU368" s="198"/>
      <c r="FV368" s="198"/>
      <c r="FW368" s="198"/>
      <c r="FX368" s="198"/>
      <c r="FY368" s="198"/>
      <c r="FZ368" s="198"/>
      <c r="GA368" s="198"/>
      <c r="GB368" s="198"/>
      <c r="GC368" s="198"/>
      <c r="GD368" s="198"/>
      <c r="GE368" s="198"/>
      <c r="GF368" s="198"/>
      <c r="GG368" s="198"/>
      <c r="GH368" s="198"/>
      <c r="GI368" s="198"/>
      <c r="GJ368" s="198"/>
      <c r="GK368" s="198"/>
      <c r="GL368" s="198"/>
      <c r="GM368" s="198"/>
      <c r="GN368" s="198"/>
      <c r="GO368" s="198"/>
      <c r="GP368" s="198"/>
      <c r="GQ368" s="198"/>
      <c r="GR368" s="198"/>
      <c r="GS368" s="198"/>
      <c r="GT368" s="198"/>
      <c r="GU368" s="198"/>
      <c r="GV368" s="198"/>
      <c r="GW368" s="198"/>
      <c r="GX368" s="198"/>
      <c r="GY368" s="198"/>
      <c r="GZ368" s="198"/>
      <c r="HA368" s="198"/>
      <c r="HB368" s="198"/>
      <c r="HC368" s="198"/>
      <c r="HD368" s="198"/>
      <c r="HE368" s="198"/>
      <c r="HF368" s="198"/>
      <c r="HG368" s="198"/>
      <c r="HH368" s="198"/>
      <c r="HI368" s="198"/>
      <c r="HJ368" s="198"/>
      <c r="HK368" s="198"/>
      <c r="HL368" s="198"/>
      <c r="HM368" s="198"/>
      <c r="HN368" s="198"/>
      <c r="HO368" s="198"/>
      <c r="HP368" s="198"/>
      <c r="HQ368" s="198"/>
      <c r="HR368" s="198"/>
      <c r="HS368" s="198"/>
      <c r="HT368" s="198"/>
      <c r="HU368" s="198"/>
      <c r="HV368" s="198"/>
      <c r="HW368" s="198"/>
      <c r="HX368" s="198"/>
      <c r="HY368" s="198"/>
      <c r="HZ368" s="198"/>
      <c r="IA368" s="198"/>
      <c r="IB368" s="198"/>
      <c r="IC368" s="198"/>
      <c r="ID368" s="198"/>
      <c r="IE368" s="198"/>
      <c r="IF368" s="198"/>
      <c r="IG368" s="198"/>
      <c r="IH368" s="198"/>
      <c r="II368" s="198"/>
      <c r="IJ368" s="198"/>
      <c r="IK368" s="198"/>
      <c r="IL368" s="198"/>
      <c r="IM368" s="198"/>
      <c r="IN368" s="198"/>
      <c r="IO368" s="198"/>
      <c r="IP368" s="198"/>
      <c r="IQ368" s="198"/>
      <c r="IR368" s="198"/>
      <c r="IS368" s="198"/>
      <c r="IT368" s="198"/>
      <c r="IU368" s="198"/>
      <c r="IV368" s="198"/>
      <c r="IW368" s="198"/>
      <c r="IX368" s="198"/>
      <c r="IY368" s="198"/>
      <c r="IZ368" s="198"/>
      <c r="JA368" s="198"/>
      <c r="JB368" s="198"/>
      <c r="JC368" s="198"/>
      <c r="JD368" s="198"/>
      <c r="JE368" s="198"/>
      <c r="JF368" s="198"/>
      <c r="JG368" s="198"/>
      <c r="JH368" s="198"/>
      <c r="JI368" s="198"/>
      <c r="JJ368" s="198"/>
      <c r="JK368" s="198"/>
      <c r="JL368" s="198"/>
      <c r="JM368" s="198"/>
      <c r="JN368" s="198"/>
      <c r="JO368" s="198"/>
      <c r="JP368" s="198"/>
      <c r="JQ368" s="198"/>
      <c r="JR368" s="198"/>
      <c r="JS368" s="198"/>
      <c r="JT368" s="198"/>
      <c r="JU368" s="198"/>
      <c r="JV368" s="198"/>
      <c r="JW368" s="198"/>
      <c r="JX368" s="198"/>
      <c r="JY368" s="198"/>
      <c r="JZ368" s="198"/>
      <c r="KA368" s="198"/>
      <c r="KB368" s="198"/>
      <c r="KC368" s="198"/>
      <c r="KD368" s="198"/>
      <c r="KE368" s="198"/>
      <c r="KF368" s="198"/>
      <c r="KG368" s="198"/>
      <c r="KH368" s="198"/>
      <c r="KI368" s="198"/>
      <c r="KJ368" s="198"/>
      <c r="KK368" s="198"/>
      <c r="KL368" s="198"/>
      <c r="KM368" s="198"/>
      <c r="KN368" s="198"/>
      <c r="KO368" s="198"/>
      <c r="KP368" s="198"/>
      <c r="KQ368" s="198"/>
      <c r="KR368" s="198"/>
      <c r="KS368" s="198"/>
      <c r="KT368" s="198"/>
      <c r="KU368" s="198"/>
      <c r="KV368" s="198"/>
      <c r="KW368" s="198"/>
      <c r="KX368" s="198"/>
      <c r="KY368" s="198"/>
      <c r="KZ368" s="198"/>
    </row>
    <row r="369" spans="2:312" x14ac:dyDescent="0.3">
      <c r="B369" s="198"/>
      <c r="C369" s="198"/>
      <c r="D369" s="198"/>
      <c r="E369" s="198"/>
      <c r="F369" s="198"/>
      <c r="G369" s="198"/>
      <c r="H369" s="198"/>
      <c r="I369" s="198"/>
      <c r="J369" s="198"/>
      <c r="K369" s="198"/>
      <c r="L369" s="198"/>
      <c r="M369" s="198"/>
      <c r="N369" s="198"/>
      <c r="O369" s="198"/>
      <c r="P369" s="198"/>
      <c r="Q369" s="202"/>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c r="AN369" s="198"/>
      <c r="AO369" s="198"/>
      <c r="AP369" s="198"/>
      <c r="AQ369" s="198"/>
      <c r="AR369" s="198"/>
      <c r="AS369" s="198"/>
      <c r="AT369" s="198"/>
      <c r="AU369" s="198"/>
      <c r="AV369" s="198"/>
      <c r="AW369" s="198"/>
      <c r="AX369" s="198"/>
      <c r="AY369" s="198"/>
      <c r="AZ369" s="198"/>
      <c r="BA369" s="198"/>
      <c r="BB369" s="198"/>
      <c r="BC369" s="198"/>
      <c r="BD369" s="198"/>
      <c r="BE369" s="198"/>
      <c r="BF369" s="198"/>
      <c r="BG369" s="198"/>
      <c r="BH369" s="198"/>
      <c r="BI369" s="198"/>
      <c r="BJ369" s="198"/>
      <c r="BK369" s="198"/>
      <c r="BL369" s="198"/>
      <c r="BM369" s="198"/>
      <c r="BN369" s="198"/>
      <c r="BO369" s="198"/>
      <c r="BP369" s="198"/>
      <c r="BQ369" s="198"/>
      <c r="BR369" s="198"/>
      <c r="BS369" s="198"/>
      <c r="BT369" s="198"/>
      <c r="BU369" s="198"/>
      <c r="BV369" s="198"/>
      <c r="BW369" s="198"/>
      <c r="BX369" s="198"/>
      <c r="BY369" s="198"/>
      <c r="BZ369" s="198"/>
      <c r="CA369" s="198"/>
      <c r="CB369" s="198"/>
      <c r="CC369" s="198"/>
      <c r="CD369" s="198"/>
      <c r="CE369" s="198"/>
      <c r="CF369" s="198"/>
      <c r="CG369" s="198"/>
      <c r="CH369" s="198"/>
      <c r="CI369" s="198"/>
      <c r="CJ369" s="198"/>
      <c r="CK369" s="198"/>
      <c r="CL369" s="198"/>
      <c r="CM369" s="198"/>
      <c r="CN369" s="198"/>
      <c r="CO369" s="198"/>
      <c r="CP369" s="198"/>
      <c r="CQ369" s="198"/>
      <c r="CR369" s="198"/>
      <c r="CS369" s="198"/>
      <c r="CT369" s="198"/>
      <c r="CU369" s="198"/>
      <c r="CV369" s="198"/>
      <c r="CW369" s="198"/>
      <c r="CX369" s="198"/>
      <c r="CY369" s="198"/>
      <c r="CZ369" s="198"/>
      <c r="DA369" s="198"/>
      <c r="DB369" s="198"/>
      <c r="DC369" s="198"/>
      <c r="DD369" s="198"/>
      <c r="DE369" s="198"/>
      <c r="DF369" s="198"/>
      <c r="DG369" s="198"/>
      <c r="DH369" s="198"/>
      <c r="DI369" s="198"/>
      <c r="DJ369" s="198"/>
      <c r="DK369" s="198"/>
      <c r="DL369" s="198"/>
      <c r="DM369" s="198"/>
      <c r="DN369" s="198"/>
      <c r="DO369" s="198"/>
      <c r="DP369" s="198"/>
      <c r="DQ369" s="198"/>
      <c r="DR369" s="198"/>
      <c r="DS369" s="198"/>
      <c r="DT369" s="198"/>
      <c r="DU369" s="198"/>
      <c r="DV369" s="198"/>
      <c r="DW369" s="198"/>
      <c r="DX369" s="198"/>
      <c r="DY369" s="198"/>
      <c r="DZ369" s="198"/>
      <c r="EA369" s="198"/>
      <c r="EB369" s="198"/>
      <c r="EC369" s="198"/>
      <c r="ED369" s="198"/>
      <c r="EE369" s="198"/>
      <c r="EF369" s="198"/>
      <c r="EG369" s="198"/>
      <c r="EH369" s="198"/>
      <c r="EI369" s="198"/>
      <c r="EJ369" s="198"/>
      <c r="EK369" s="198"/>
      <c r="EL369" s="198"/>
      <c r="EM369" s="198"/>
      <c r="EN369" s="198"/>
      <c r="EO369" s="198"/>
      <c r="EP369" s="198"/>
      <c r="EQ369" s="198"/>
      <c r="ER369" s="198"/>
      <c r="ES369" s="198"/>
      <c r="ET369" s="198"/>
      <c r="EU369" s="198"/>
      <c r="EV369" s="198"/>
      <c r="EW369" s="198"/>
      <c r="EX369" s="198"/>
      <c r="EY369" s="198"/>
      <c r="EZ369" s="198"/>
      <c r="FA369" s="198"/>
      <c r="FB369" s="198"/>
      <c r="FC369" s="198"/>
      <c r="FD369" s="198"/>
      <c r="FE369" s="198"/>
      <c r="FF369" s="198"/>
      <c r="FG369" s="198"/>
      <c r="FH369" s="198"/>
      <c r="FI369" s="198"/>
      <c r="FJ369" s="198"/>
      <c r="FK369" s="198"/>
      <c r="FL369" s="198"/>
      <c r="FM369" s="198"/>
      <c r="FN369" s="198"/>
      <c r="FO369" s="198"/>
      <c r="FP369" s="198"/>
      <c r="FQ369" s="198"/>
      <c r="FR369" s="198"/>
      <c r="FS369" s="198"/>
      <c r="FT369" s="198"/>
      <c r="FU369" s="198"/>
      <c r="FV369" s="198"/>
      <c r="FW369" s="198"/>
      <c r="FX369" s="198"/>
      <c r="FY369" s="198"/>
      <c r="FZ369" s="198"/>
      <c r="GA369" s="198"/>
      <c r="GB369" s="198"/>
      <c r="GC369" s="198"/>
      <c r="GD369" s="198"/>
      <c r="GE369" s="198"/>
      <c r="GF369" s="198"/>
      <c r="GG369" s="198"/>
      <c r="GH369" s="198"/>
      <c r="GI369" s="198"/>
      <c r="GJ369" s="198"/>
      <c r="GK369" s="198"/>
      <c r="GL369" s="198"/>
      <c r="GM369" s="198"/>
      <c r="GN369" s="198"/>
      <c r="GO369" s="198"/>
      <c r="GP369" s="198"/>
      <c r="GQ369" s="198"/>
      <c r="GR369" s="198"/>
      <c r="GS369" s="198"/>
      <c r="GT369" s="198"/>
      <c r="GU369" s="198"/>
      <c r="GV369" s="198"/>
      <c r="GW369" s="198"/>
      <c r="GX369" s="198"/>
      <c r="GY369" s="198"/>
      <c r="GZ369" s="198"/>
      <c r="HA369" s="198"/>
      <c r="HB369" s="198"/>
      <c r="HC369" s="198"/>
      <c r="HD369" s="198"/>
      <c r="HE369" s="198"/>
      <c r="HF369" s="198"/>
      <c r="HG369" s="198"/>
      <c r="HH369" s="198"/>
      <c r="HI369" s="198"/>
      <c r="HJ369" s="198"/>
      <c r="HK369" s="198"/>
      <c r="HL369" s="198"/>
      <c r="HM369" s="198"/>
      <c r="HN369" s="198"/>
      <c r="HO369" s="198"/>
      <c r="HP369" s="198"/>
      <c r="HQ369" s="198"/>
      <c r="HR369" s="198"/>
      <c r="HS369" s="198"/>
      <c r="HT369" s="198"/>
      <c r="HU369" s="198"/>
      <c r="HV369" s="198"/>
      <c r="HW369" s="198"/>
      <c r="HX369" s="198"/>
      <c r="HY369" s="198"/>
      <c r="HZ369" s="198"/>
      <c r="IA369" s="198"/>
      <c r="IB369" s="198"/>
      <c r="IC369" s="198"/>
      <c r="ID369" s="198"/>
      <c r="IE369" s="198"/>
      <c r="IF369" s="198"/>
      <c r="IG369" s="198"/>
      <c r="IH369" s="198"/>
      <c r="II369" s="198"/>
      <c r="IJ369" s="198"/>
      <c r="IK369" s="198"/>
      <c r="IL369" s="198"/>
      <c r="IM369" s="198"/>
      <c r="IN369" s="198"/>
      <c r="IO369" s="198"/>
      <c r="IP369" s="198"/>
      <c r="IQ369" s="198"/>
      <c r="IR369" s="198"/>
      <c r="IS369" s="198"/>
      <c r="IT369" s="198"/>
      <c r="IU369" s="198"/>
      <c r="IV369" s="198"/>
      <c r="IW369" s="198"/>
      <c r="IX369" s="198"/>
      <c r="IY369" s="198"/>
      <c r="IZ369" s="198"/>
      <c r="JA369" s="198"/>
      <c r="JB369" s="198"/>
      <c r="JC369" s="198"/>
      <c r="JD369" s="198"/>
      <c r="JE369" s="198"/>
      <c r="JF369" s="198"/>
      <c r="JG369" s="198"/>
      <c r="JH369" s="198"/>
      <c r="JI369" s="198"/>
      <c r="JJ369" s="198"/>
      <c r="JK369" s="198"/>
      <c r="JL369" s="198"/>
      <c r="JM369" s="198"/>
      <c r="JN369" s="198"/>
      <c r="JO369" s="198"/>
      <c r="JP369" s="198"/>
      <c r="JQ369" s="198"/>
      <c r="JR369" s="198"/>
      <c r="JS369" s="198"/>
      <c r="JT369" s="198"/>
      <c r="JU369" s="198"/>
      <c r="JV369" s="198"/>
      <c r="JW369" s="198"/>
      <c r="JX369" s="198"/>
      <c r="JY369" s="198"/>
      <c r="JZ369" s="198"/>
      <c r="KA369" s="198"/>
      <c r="KB369" s="198"/>
      <c r="KC369" s="198"/>
      <c r="KD369" s="198"/>
      <c r="KE369" s="198"/>
      <c r="KF369" s="198"/>
      <c r="KG369" s="198"/>
      <c r="KH369" s="198"/>
      <c r="KI369" s="198"/>
      <c r="KJ369" s="198"/>
      <c r="KK369" s="198"/>
      <c r="KL369" s="198"/>
      <c r="KM369" s="198"/>
      <c r="KN369" s="198"/>
      <c r="KO369" s="198"/>
      <c r="KP369" s="198"/>
      <c r="KQ369" s="198"/>
      <c r="KR369" s="198"/>
      <c r="KS369" s="198"/>
      <c r="KT369" s="198"/>
      <c r="KU369" s="198"/>
      <c r="KV369" s="198"/>
      <c r="KW369" s="198"/>
      <c r="KX369" s="198"/>
      <c r="KY369" s="198"/>
      <c r="KZ369" s="198"/>
    </row>
    <row r="370" spans="2:312" x14ac:dyDescent="0.3">
      <c r="B370" s="198"/>
      <c r="C370" s="198"/>
      <c r="D370" s="198"/>
      <c r="E370" s="198"/>
      <c r="F370" s="198"/>
      <c r="G370" s="198"/>
      <c r="H370" s="198"/>
      <c r="I370" s="198"/>
      <c r="J370" s="198"/>
      <c r="K370" s="198"/>
      <c r="L370" s="198"/>
      <c r="M370" s="198"/>
      <c r="N370" s="198"/>
      <c r="O370" s="198"/>
      <c r="P370" s="198"/>
      <c r="Q370" s="202"/>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c r="BV370" s="198"/>
      <c r="BW370" s="198"/>
      <c r="BX370" s="198"/>
      <c r="BY370" s="198"/>
      <c r="BZ370" s="198"/>
      <c r="CA370" s="198"/>
      <c r="CB370" s="198"/>
      <c r="CC370" s="198"/>
      <c r="CD370" s="198"/>
      <c r="CE370" s="198"/>
      <c r="CF370" s="198"/>
      <c r="CG370" s="198"/>
      <c r="CH370" s="198"/>
      <c r="CI370" s="198"/>
      <c r="CJ370" s="198"/>
      <c r="CK370" s="198"/>
      <c r="CL370" s="198"/>
      <c r="CM370" s="198"/>
      <c r="CN370" s="198"/>
      <c r="CO370" s="198"/>
      <c r="CP370" s="198"/>
      <c r="CQ370" s="198"/>
      <c r="CR370" s="198"/>
      <c r="CS370" s="198"/>
      <c r="CT370" s="198"/>
      <c r="CU370" s="198"/>
      <c r="CV370" s="198"/>
      <c r="CW370" s="198"/>
      <c r="CX370" s="198"/>
      <c r="CY370" s="198"/>
      <c r="CZ370" s="198"/>
      <c r="DA370" s="198"/>
      <c r="DB370" s="198"/>
      <c r="DC370" s="198"/>
      <c r="DD370" s="198"/>
      <c r="DE370" s="198"/>
      <c r="DF370" s="198"/>
      <c r="DG370" s="198"/>
      <c r="DH370" s="198"/>
      <c r="DI370" s="198"/>
      <c r="DJ370" s="198"/>
      <c r="DK370" s="198"/>
      <c r="DL370" s="198"/>
      <c r="DM370" s="198"/>
      <c r="DN370" s="198"/>
      <c r="DO370" s="198"/>
      <c r="DP370" s="198"/>
      <c r="DQ370" s="198"/>
      <c r="DR370" s="198"/>
      <c r="DS370" s="198"/>
      <c r="DT370" s="198"/>
      <c r="DU370" s="198"/>
      <c r="DV370" s="198"/>
      <c r="DW370" s="198"/>
      <c r="DX370" s="198"/>
      <c r="DY370" s="198"/>
      <c r="DZ370" s="198"/>
      <c r="EA370" s="198"/>
      <c r="EB370" s="198"/>
      <c r="EC370" s="198"/>
      <c r="ED370" s="198"/>
      <c r="EE370" s="198"/>
      <c r="EF370" s="198"/>
      <c r="EG370" s="198"/>
      <c r="EH370" s="198"/>
      <c r="EI370" s="198"/>
      <c r="EJ370" s="198"/>
      <c r="EK370" s="198"/>
      <c r="EL370" s="198"/>
      <c r="EM370" s="198"/>
      <c r="EN370" s="198"/>
      <c r="EO370" s="198"/>
      <c r="EP370" s="198"/>
      <c r="EQ370" s="198"/>
      <c r="ER370" s="198"/>
      <c r="ES370" s="198"/>
      <c r="ET370" s="198"/>
      <c r="EU370" s="198"/>
      <c r="EV370" s="198"/>
      <c r="EW370" s="198"/>
      <c r="EX370" s="198"/>
      <c r="EY370" s="198"/>
      <c r="EZ370" s="198"/>
      <c r="FA370" s="198"/>
      <c r="FB370" s="198"/>
      <c r="FC370" s="198"/>
      <c r="FD370" s="198"/>
      <c r="FE370" s="198"/>
      <c r="FF370" s="198"/>
      <c r="FG370" s="198"/>
      <c r="FH370" s="198"/>
      <c r="FI370" s="198"/>
      <c r="FJ370" s="198"/>
      <c r="FK370" s="198"/>
      <c r="FL370" s="198"/>
      <c r="FM370" s="198"/>
      <c r="FN370" s="198"/>
      <c r="FO370" s="198"/>
      <c r="FP370" s="198"/>
      <c r="FQ370" s="198"/>
      <c r="FR370" s="198"/>
      <c r="FS370" s="198"/>
      <c r="FT370" s="198"/>
      <c r="FU370" s="198"/>
      <c r="FV370" s="198"/>
      <c r="FW370" s="198"/>
      <c r="FX370" s="198"/>
      <c r="FY370" s="198"/>
      <c r="FZ370" s="198"/>
      <c r="GA370" s="198"/>
      <c r="GB370" s="198"/>
      <c r="GC370" s="198"/>
      <c r="GD370" s="198"/>
      <c r="GE370" s="198"/>
      <c r="GF370" s="198"/>
      <c r="GG370" s="198"/>
      <c r="GH370" s="198"/>
      <c r="GI370" s="198"/>
      <c r="GJ370" s="198"/>
      <c r="GK370" s="198"/>
      <c r="GL370" s="198"/>
      <c r="GM370" s="198"/>
      <c r="GN370" s="198"/>
      <c r="GO370" s="198"/>
      <c r="GP370" s="198"/>
      <c r="GQ370" s="198"/>
      <c r="GR370" s="198"/>
      <c r="GS370" s="198"/>
      <c r="GT370" s="198"/>
      <c r="GU370" s="198"/>
      <c r="GV370" s="198"/>
      <c r="GW370" s="198"/>
      <c r="GX370" s="198"/>
      <c r="GY370" s="198"/>
      <c r="GZ370" s="198"/>
      <c r="HA370" s="198"/>
      <c r="HB370" s="198"/>
      <c r="HC370" s="198"/>
      <c r="HD370" s="198"/>
      <c r="HE370" s="198"/>
      <c r="HF370" s="198"/>
      <c r="HG370" s="198"/>
      <c r="HH370" s="198"/>
      <c r="HI370" s="198"/>
      <c r="HJ370" s="198"/>
      <c r="HK370" s="198"/>
      <c r="HL370" s="198"/>
      <c r="HM370" s="198"/>
      <c r="HN370" s="198"/>
      <c r="HO370" s="198"/>
      <c r="HP370" s="198"/>
      <c r="HQ370" s="198"/>
      <c r="HR370" s="198"/>
      <c r="HS370" s="198"/>
      <c r="HT370" s="198"/>
      <c r="HU370" s="198"/>
      <c r="HV370" s="198"/>
      <c r="HW370" s="198"/>
      <c r="HX370" s="198"/>
      <c r="HY370" s="198"/>
      <c r="HZ370" s="198"/>
      <c r="IA370" s="198"/>
      <c r="IB370" s="198"/>
      <c r="IC370" s="198"/>
      <c r="ID370" s="198"/>
      <c r="IE370" s="198"/>
      <c r="IF370" s="198"/>
      <c r="IG370" s="198"/>
      <c r="IH370" s="198"/>
      <c r="II370" s="198"/>
      <c r="IJ370" s="198"/>
      <c r="IK370" s="198"/>
      <c r="IL370" s="198"/>
      <c r="IM370" s="198"/>
      <c r="IN370" s="198"/>
      <c r="IO370" s="198"/>
      <c r="IP370" s="198"/>
      <c r="IQ370" s="198"/>
      <c r="IR370" s="198"/>
      <c r="IS370" s="198"/>
      <c r="IT370" s="198"/>
      <c r="IU370" s="198"/>
      <c r="IV370" s="198"/>
      <c r="IW370" s="198"/>
      <c r="IX370" s="198"/>
      <c r="IY370" s="198"/>
      <c r="IZ370" s="198"/>
      <c r="JA370" s="198"/>
      <c r="JB370" s="198"/>
      <c r="JC370" s="198"/>
      <c r="JD370" s="198"/>
      <c r="JE370" s="198"/>
      <c r="JF370" s="198"/>
      <c r="JG370" s="198"/>
      <c r="JH370" s="198"/>
      <c r="JI370" s="198"/>
      <c r="JJ370" s="198"/>
      <c r="JK370" s="198"/>
      <c r="JL370" s="198"/>
      <c r="JM370" s="198"/>
      <c r="JN370" s="198"/>
      <c r="JO370" s="198"/>
      <c r="JP370" s="198"/>
      <c r="JQ370" s="198"/>
      <c r="JR370" s="198"/>
      <c r="JS370" s="198"/>
      <c r="JT370" s="198"/>
      <c r="JU370" s="198"/>
      <c r="JV370" s="198"/>
      <c r="JW370" s="198"/>
      <c r="JX370" s="198"/>
      <c r="JY370" s="198"/>
      <c r="JZ370" s="198"/>
      <c r="KA370" s="198"/>
      <c r="KB370" s="198"/>
      <c r="KC370" s="198"/>
      <c r="KD370" s="198"/>
      <c r="KE370" s="198"/>
      <c r="KF370" s="198"/>
      <c r="KG370" s="198"/>
      <c r="KH370" s="198"/>
      <c r="KI370" s="198"/>
      <c r="KJ370" s="198"/>
      <c r="KK370" s="198"/>
      <c r="KL370" s="198"/>
      <c r="KM370" s="198"/>
      <c r="KN370" s="198"/>
      <c r="KO370" s="198"/>
      <c r="KP370" s="198"/>
      <c r="KQ370" s="198"/>
      <c r="KR370" s="198"/>
      <c r="KS370" s="198"/>
      <c r="KT370" s="198"/>
      <c r="KU370" s="198"/>
      <c r="KV370" s="198"/>
      <c r="KW370" s="198"/>
      <c r="KX370" s="198"/>
      <c r="KY370" s="198"/>
      <c r="KZ370" s="198"/>
    </row>
    <row r="371" spans="2:312" x14ac:dyDescent="0.3">
      <c r="B371" s="198"/>
      <c r="C371" s="198"/>
      <c r="D371" s="198"/>
      <c r="E371" s="198"/>
      <c r="F371" s="198"/>
      <c r="G371" s="198"/>
      <c r="H371" s="198"/>
      <c r="I371" s="198"/>
      <c r="J371" s="198"/>
      <c r="K371" s="198"/>
      <c r="L371" s="198"/>
      <c r="M371" s="198"/>
      <c r="N371" s="198"/>
      <c r="O371" s="198"/>
      <c r="P371" s="198"/>
      <c r="Q371" s="202"/>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c r="BV371" s="198"/>
      <c r="BW371" s="198"/>
      <c r="BX371" s="198"/>
      <c r="BY371" s="198"/>
      <c r="BZ371" s="198"/>
      <c r="CA371" s="198"/>
      <c r="CB371" s="198"/>
      <c r="CC371" s="198"/>
      <c r="CD371" s="198"/>
      <c r="CE371" s="198"/>
      <c r="CF371" s="198"/>
      <c r="CG371" s="198"/>
      <c r="CH371" s="198"/>
      <c r="CI371" s="198"/>
      <c r="CJ371" s="198"/>
      <c r="CK371" s="198"/>
      <c r="CL371" s="198"/>
      <c r="CM371" s="198"/>
      <c r="CN371" s="198"/>
      <c r="CO371" s="198"/>
      <c r="CP371" s="198"/>
      <c r="CQ371" s="198"/>
      <c r="CR371" s="198"/>
      <c r="CS371" s="198"/>
      <c r="CT371" s="198"/>
      <c r="CU371" s="198"/>
      <c r="CV371" s="198"/>
      <c r="CW371" s="198"/>
      <c r="CX371" s="198"/>
      <c r="CY371" s="198"/>
      <c r="CZ371" s="198"/>
      <c r="DA371" s="198"/>
      <c r="DB371" s="198"/>
      <c r="DC371" s="198"/>
      <c r="DD371" s="198"/>
      <c r="DE371" s="198"/>
      <c r="DF371" s="198"/>
      <c r="DG371" s="198"/>
      <c r="DH371" s="198"/>
      <c r="DI371" s="198"/>
      <c r="DJ371" s="198"/>
      <c r="DK371" s="198"/>
      <c r="DL371" s="198"/>
      <c r="DM371" s="198"/>
      <c r="DN371" s="198"/>
      <c r="DO371" s="198"/>
      <c r="DP371" s="198"/>
      <c r="DQ371" s="198"/>
      <c r="DR371" s="198"/>
      <c r="DS371" s="198"/>
      <c r="DT371" s="198"/>
      <c r="DU371" s="198"/>
      <c r="DV371" s="198"/>
      <c r="DW371" s="198"/>
      <c r="DX371" s="198"/>
      <c r="DY371" s="198"/>
      <c r="DZ371" s="198"/>
      <c r="EA371" s="198"/>
      <c r="EB371" s="198"/>
      <c r="EC371" s="198"/>
      <c r="ED371" s="198"/>
      <c r="EE371" s="198"/>
      <c r="EF371" s="198"/>
      <c r="EG371" s="198"/>
      <c r="EH371" s="198"/>
      <c r="EI371" s="198"/>
      <c r="EJ371" s="198"/>
      <c r="EK371" s="198"/>
      <c r="EL371" s="198"/>
      <c r="EM371" s="198"/>
      <c r="EN371" s="198"/>
      <c r="EO371" s="198"/>
      <c r="EP371" s="198"/>
      <c r="EQ371" s="198"/>
      <c r="ER371" s="198"/>
      <c r="ES371" s="198"/>
      <c r="ET371" s="198"/>
      <c r="EU371" s="198"/>
      <c r="EV371" s="198"/>
      <c r="EW371" s="198"/>
      <c r="EX371" s="198"/>
      <c r="EY371" s="198"/>
      <c r="EZ371" s="198"/>
      <c r="FA371" s="198"/>
      <c r="FB371" s="198"/>
      <c r="FC371" s="198"/>
      <c r="FD371" s="198"/>
      <c r="FE371" s="198"/>
      <c r="FF371" s="198"/>
      <c r="FG371" s="198"/>
      <c r="FH371" s="198"/>
      <c r="FI371" s="198"/>
      <c r="FJ371" s="198"/>
      <c r="FK371" s="198"/>
      <c r="FL371" s="198"/>
      <c r="FM371" s="198"/>
      <c r="FN371" s="198"/>
      <c r="FO371" s="198"/>
      <c r="FP371" s="198"/>
      <c r="FQ371" s="198"/>
      <c r="FR371" s="198"/>
      <c r="FS371" s="198"/>
      <c r="FT371" s="198"/>
      <c r="FU371" s="198"/>
      <c r="FV371" s="198"/>
      <c r="FW371" s="198"/>
      <c r="FX371" s="198"/>
      <c r="FY371" s="198"/>
      <c r="FZ371" s="198"/>
      <c r="GA371" s="198"/>
      <c r="GB371" s="198"/>
      <c r="GC371" s="198"/>
      <c r="GD371" s="198"/>
      <c r="GE371" s="198"/>
      <c r="GF371" s="198"/>
      <c r="GG371" s="198"/>
      <c r="GH371" s="198"/>
      <c r="GI371" s="198"/>
      <c r="GJ371" s="198"/>
      <c r="GK371" s="198"/>
      <c r="GL371" s="198"/>
      <c r="GM371" s="198"/>
      <c r="GN371" s="198"/>
      <c r="GO371" s="198"/>
      <c r="GP371" s="198"/>
      <c r="GQ371" s="198"/>
      <c r="GR371" s="198"/>
      <c r="GS371" s="198"/>
      <c r="GT371" s="198"/>
      <c r="GU371" s="198"/>
      <c r="GV371" s="198"/>
      <c r="GW371" s="198"/>
      <c r="GX371" s="198"/>
      <c r="GY371" s="198"/>
      <c r="GZ371" s="198"/>
      <c r="HA371" s="198"/>
      <c r="HB371" s="198"/>
      <c r="HC371" s="198"/>
      <c r="HD371" s="198"/>
      <c r="HE371" s="198"/>
      <c r="HF371" s="198"/>
      <c r="HG371" s="198"/>
      <c r="HH371" s="198"/>
      <c r="HI371" s="198"/>
      <c r="HJ371" s="198"/>
      <c r="HK371" s="198"/>
      <c r="HL371" s="198"/>
      <c r="HM371" s="198"/>
      <c r="HN371" s="198"/>
      <c r="HO371" s="198"/>
      <c r="HP371" s="198"/>
      <c r="HQ371" s="198"/>
      <c r="HR371" s="198"/>
      <c r="HS371" s="198"/>
      <c r="HT371" s="198"/>
      <c r="HU371" s="198"/>
      <c r="HV371" s="198"/>
      <c r="HW371" s="198"/>
      <c r="HX371" s="198"/>
      <c r="HY371" s="198"/>
      <c r="HZ371" s="198"/>
      <c r="IA371" s="198"/>
      <c r="IB371" s="198"/>
      <c r="IC371" s="198"/>
      <c r="ID371" s="198"/>
      <c r="IE371" s="198"/>
      <c r="IF371" s="198"/>
      <c r="IG371" s="198"/>
      <c r="IH371" s="198"/>
      <c r="II371" s="198"/>
      <c r="IJ371" s="198"/>
      <c r="IK371" s="198"/>
      <c r="IL371" s="198"/>
      <c r="IM371" s="198"/>
      <c r="IN371" s="198"/>
      <c r="IO371" s="198"/>
      <c r="IP371" s="198"/>
      <c r="IQ371" s="198"/>
      <c r="IR371" s="198"/>
      <c r="IS371" s="198"/>
      <c r="IT371" s="198"/>
      <c r="IU371" s="198"/>
      <c r="IV371" s="198"/>
      <c r="IW371" s="198"/>
      <c r="IX371" s="198"/>
      <c r="IY371" s="198"/>
      <c r="IZ371" s="198"/>
      <c r="JA371" s="198"/>
      <c r="JB371" s="198"/>
      <c r="JC371" s="198"/>
      <c r="JD371" s="198"/>
      <c r="JE371" s="198"/>
      <c r="JF371" s="198"/>
      <c r="JG371" s="198"/>
      <c r="JH371" s="198"/>
      <c r="JI371" s="198"/>
      <c r="JJ371" s="198"/>
      <c r="JK371" s="198"/>
      <c r="JL371" s="198"/>
      <c r="JM371" s="198"/>
      <c r="JN371" s="198"/>
      <c r="JO371" s="198"/>
      <c r="JP371" s="198"/>
      <c r="JQ371" s="198"/>
      <c r="JR371" s="198"/>
      <c r="JS371" s="198"/>
      <c r="JT371" s="198"/>
      <c r="JU371" s="198"/>
      <c r="JV371" s="198"/>
      <c r="JW371" s="198"/>
      <c r="JX371" s="198"/>
      <c r="JY371" s="198"/>
      <c r="JZ371" s="198"/>
      <c r="KA371" s="198"/>
      <c r="KB371" s="198"/>
      <c r="KC371" s="198"/>
      <c r="KD371" s="198"/>
      <c r="KE371" s="198"/>
      <c r="KF371" s="198"/>
      <c r="KG371" s="198"/>
      <c r="KH371" s="198"/>
      <c r="KI371" s="198"/>
      <c r="KJ371" s="198"/>
      <c r="KK371" s="198"/>
      <c r="KL371" s="198"/>
      <c r="KM371" s="198"/>
      <c r="KN371" s="198"/>
      <c r="KO371" s="198"/>
      <c r="KP371" s="198"/>
      <c r="KQ371" s="198"/>
      <c r="KR371" s="198"/>
      <c r="KS371" s="198"/>
      <c r="KT371" s="198"/>
      <c r="KU371" s="198"/>
      <c r="KV371" s="198"/>
      <c r="KW371" s="198"/>
      <c r="KX371" s="198"/>
      <c r="KY371" s="198"/>
      <c r="KZ371" s="198"/>
    </row>
    <row r="372" spans="2:312" x14ac:dyDescent="0.3">
      <c r="B372" s="198"/>
      <c r="C372" s="198"/>
      <c r="D372" s="198"/>
      <c r="E372" s="198"/>
      <c r="F372" s="198"/>
      <c r="G372" s="198"/>
      <c r="H372" s="198"/>
      <c r="I372" s="198"/>
      <c r="J372" s="198"/>
      <c r="K372" s="198"/>
      <c r="L372" s="198"/>
      <c r="M372" s="198"/>
      <c r="N372" s="198"/>
      <c r="O372" s="198"/>
      <c r="P372" s="198"/>
      <c r="Q372" s="202"/>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c r="AN372" s="198"/>
      <c r="AO372" s="198"/>
      <c r="AP372" s="198"/>
      <c r="AQ372" s="198"/>
      <c r="AR372" s="198"/>
      <c r="AS372" s="198"/>
      <c r="AT372" s="198"/>
      <c r="AU372" s="198"/>
      <c r="AV372" s="198"/>
      <c r="AW372" s="198"/>
      <c r="AX372" s="198"/>
      <c r="AY372" s="198"/>
      <c r="AZ372" s="198"/>
      <c r="BA372" s="198"/>
      <c r="BB372" s="198"/>
      <c r="BC372" s="198"/>
      <c r="BD372" s="198"/>
      <c r="BE372" s="198"/>
      <c r="BF372" s="198"/>
      <c r="BG372" s="198"/>
      <c r="BH372" s="198"/>
      <c r="BI372" s="198"/>
      <c r="BJ372" s="198"/>
      <c r="BK372" s="198"/>
      <c r="BL372" s="198"/>
      <c r="BM372" s="198"/>
      <c r="BN372" s="198"/>
      <c r="BO372" s="198"/>
      <c r="BP372" s="198"/>
      <c r="BQ372" s="198"/>
      <c r="BR372" s="198"/>
      <c r="BS372" s="198"/>
      <c r="BT372" s="198"/>
      <c r="BU372" s="198"/>
      <c r="BV372" s="198"/>
      <c r="BW372" s="198"/>
      <c r="BX372" s="198"/>
      <c r="BY372" s="198"/>
      <c r="BZ372" s="198"/>
      <c r="CA372" s="198"/>
      <c r="CB372" s="198"/>
      <c r="CC372" s="198"/>
      <c r="CD372" s="198"/>
      <c r="CE372" s="198"/>
      <c r="CF372" s="198"/>
      <c r="CG372" s="198"/>
      <c r="CH372" s="198"/>
      <c r="CI372" s="198"/>
      <c r="CJ372" s="198"/>
      <c r="CK372" s="198"/>
      <c r="CL372" s="198"/>
      <c r="CM372" s="198"/>
      <c r="CN372" s="198"/>
      <c r="CO372" s="198"/>
      <c r="CP372" s="198"/>
      <c r="CQ372" s="198"/>
      <c r="CR372" s="198"/>
      <c r="CS372" s="198"/>
      <c r="CT372" s="198"/>
      <c r="CU372" s="198"/>
      <c r="CV372" s="198"/>
      <c r="CW372" s="198"/>
      <c r="CX372" s="198"/>
      <c r="CY372" s="198"/>
      <c r="CZ372" s="198"/>
      <c r="DA372" s="198"/>
      <c r="DB372" s="198"/>
      <c r="DC372" s="198"/>
      <c r="DD372" s="198"/>
      <c r="DE372" s="198"/>
      <c r="DF372" s="198"/>
      <c r="DG372" s="198"/>
      <c r="DH372" s="198"/>
      <c r="DI372" s="198"/>
      <c r="DJ372" s="198"/>
      <c r="DK372" s="198"/>
      <c r="DL372" s="198"/>
      <c r="DM372" s="198"/>
      <c r="DN372" s="198"/>
      <c r="DO372" s="198"/>
      <c r="DP372" s="198"/>
      <c r="DQ372" s="198"/>
      <c r="DR372" s="198"/>
      <c r="DS372" s="198"/>
      <c r="DT372" s="198"/>
      <c r="DU372" s="198"/>
      <c r="DV372" s="198"/>
      <c r="DW372" s="198"/>
      <c r="DX372" s="198"/>
      <c r="DY372" s="198"/>
      <c r="DZ372" s="198"/>
      <c r="EA372" s="198"/>
      <c r="EB372" s="198"/>
      <c r="EC372" s="198"/>
      <c r="ED372" s="198"/>
      <c r="EE372" s="198"/>
      <c r="EF372" s="198"/>
      <c r="EG372" s="198"/>
      <c r="EH372" s="198"/>
      <c r="EI372" s="198"/>
      <c r="EJ372" s="198"/>
      <c r="EK372" s="198"/>
      <c r="EL372" s="198"/>
      <c r="EM372" s="198"/>
      <c r="EN372" s="198"/>
      <c r="EO372" s="198"/>
      <c r="EP372" s="198"/>
      <c r="EQ372" s="198"/>
      <c r="ER372" s="198"/>
      <c r="ES372" s="198"/>
      <c r="ET372" s="198"/>
      <c r="EU372" s="198"/>
      <c r="EV372" s="198"/>
      <c r="EW372" s="198"/>
      <c r="EX372" s="198"/>
      <c r="EY372" s="198"/>
      <c r="EZ372" s="198"/>
      <c r="FA372" s="198"/>
      <c r="FB372" s="198"/>
      <c r="FC372" s="198"/>
      <c r="FD372" s="198"/>
      <c r="FE372" s="198"/>
      <c r="FF372" s="198"/>
      <c r="FG372" s="198"/>
      <c r="FH372" s="198"/>
      <c r="FI372" s="198"/>
      <c r="FJ372" s="198"/>
      <c r="FK372" s="198"/>
      <c r="FL372" s="198"/>
      <c r="FM372" s="198"/>
      <c r="FN372" s="198"/>
      <c r="FO372" s="198"/>
      <c r="FP372" s="198"/>
      <c r="FQ372" s="198"/>
      <c r="FR372" s="198"/>
      <c r="FS372" s="198"/>
      <c r="FT372" s="198"/>
      <c r="FU372" s="198"/>
      <c r="FV372" s="198"/>
      <c r="FW372" s="198"/>
      <c r="FX372" s="198"/>
      <c r="FY372" s="198"/>
      <c r="FZ372" s="198"/>
      <c r="GA372" s="198"/>
      <c r="GB372" s="198"/>
      <c r="GC372" s="198"/>
      <c r="GD372" s="198"/>
      <c r="GE372" s="198"/>
      <c r="GF372" s="198"/>
      <c r="GG372" s="198"/>
      <c r="GH372" s="198"/>
      <c r="GI372" s="198"/>
      <c r="GJ372" s="198"/>
      <c r="GK372" s="198"/>
      <c r="GL372" s="198"/>
      <c r="GM372" s="198"/>
      <c r="GN372" s="198"/>
      <c r="GO372" s="198"/>
      <c r="GP372" s="198"/>
      <c r="GQ372" s="198"/>
      <c r="GR372" s="198"/>
      <c r="GS372" s="198"/>
      <c r="GT372" s="198"/>
      <c r="GU372" s="198"/>
      <c r="GV372" s="198"/>
      <c r="GW372" s="198"/>
      <c r="GX372" s="198"/>
      <c r="GY372" s="198"/>
      <c r="GZ372" s="198"/>
      <c r="HA372" s="198"/>
      <c r="HB372" s="198"/>
      <c r="HC372" s="198"/>
      <c r="HD372" s="198"/>
      <c r="HE372" s="198"/>
      <c r="HF372" s="198"/>
      <c r="HG372" s="198"/>
      <c r="HH372" s="198"/>
      <c r="HI372" s="198"/>
      <c r="HJ372" s="198"/>
      <c r="HK372" s="198"/>
      <c r="HL372" s="198"/>
      <c r="HM372" s="198"/>
      <c r="HN372" s="198"/>
      <c r="HO372" s="198"/>
      <c r="HP372" s="198"/>
      <c r="HQ372" s="198"/>
      <c r="HR372" s="198"/>
      <c r="HS372" s="198"/>
      <c r="HT372" s="198"/>
      <c r="HU372" s="198"/>
      <c r="HV372" s="198"/>
      <c r="HW372" s="198"/>
      <c r="HX372" s="198"/>
      <c r="HY372" s="198"/>
      <c r="HZ372" s="198"/>
      <c r="IA372" s="198"/>
      <c r="IB372" s="198"/>
      <c r="IC372" s="198"/>
      <c r="ID372" s="198"/>
      <c r="IE372" s="198"/>
      <c r="IF372" s="198"/>
      <c r="IG372" s="198"/>
      <c r="IH372" s="198"/>
      <c r="II372" s="198"/>
      <c r="IJ372" s="198"/>
      <c r="IK372" s="198"/>
      <c r="IL372" s="198"/>
      <c r="IM372" s="198"/>
      <c r="IN372" s="198"/>
      <c r="IO372" s="198"/>
      <c r="IP372" s="198"/>
      <c r="IQ372" s="198"/>
      <c r="IR372" s="198"/>
      <c r="IS372" s="198"/>
      <c r="IT372" s="198"/>
      <c r="IU372" s="198"/>
      <c r="IV372" s="198"/>
      <c r="IW372" s="198"/>
      <c r="IX372" s="198"/>
      <c r="IY372" s="198"/>
      <c r="IZ372" s="198"/>
      <c r="JA372" s="198"/>
      <c r="JB372" s="198"/>
      <c r="JC372" s="198"/>
      <c r="JD372" s="198"/>
      <c r="JE372" s="198"/>
      <c r="JF372" s="198"/>
      <c r="JG372" s="198"/>
      <c r="JH372" s="198"/>
      <c r="JI372" s="198"/>
      <c r="JJ372" s="198"/>
      <c r="JK372" s="198"/>
      <c r="JL372" s="198"/>
      <c r="JM372" s="198"/>
      <c r="JN372" s="198"/>
      <c r="JO372" s="198"/>
      <c r="JP372" s="198"/>
      <c r="JQ372" s="198"/>
      <c r="JR372" s="198"/>
      <c r="JS372" s="198"/>
      <c r="JT372" s="198"/>
      <c r="JU372" s="198"/>
      <c r="JV372" s="198"/>
      <c r="JW372" s="198"/>
      <c r="JX372" s="198"/>
      <c r="JY372" s="198"/>
      <c r="JZ372" s="198"/>
      <c r="KA372" s="198"/>
      <c r="KB372" s="198"/>
      <c r="KC372" s="198"/>
      <c r="KD372" s="198"/>
      <c r="KE372" s="198"/>
      <c r="KF372" s="198"/>
      <c r="KG372" s="198"/>
      <c r="KH372" s="198"/>
      <c r="KI372" s="198"/>
      <c r="KJ372" s="198"/>
      <c r="KK372" s="198"/>
      <c r="KL372" s="198"/>
      <c r="KM372" s="198"/>
      <c r="KN372" s="198"/>
      <c r="KO372" s="198"/>
      <c r="KP372" s="198"/>
      <c r="KQ372" s="198"/>
      <c r="KR372" s="198"/>
      <c r="KS372" s="198"/>
      <c r="KT372" s="198"/>
      <c r="KU372" s="198"/>
      <c r="KV372" s="198"/>
      <c r="KW372" s="198"/>
      <c r="KX372" s="198"/>
      <c r="KY372" s="198"/>
      <c r="KZ372" s="198"/>
    </row>
    <row r="373" spans="2:312" x14ac:dyDescent="0.3">
      <c r="B373" s="198"/>
      <c r="C373" s="198"/>
      <c r="D373" s="198"/>
      <c r="E373" s="198"/>
      <c r="F373" s="198"/>
      <c r="G373" s="198"/>
      <c r="H373" s="198"/>
      <c r="I373" s="198"/>
      <c r="J373" s="198"/>
      <c r="K373" s="198"/>
      <c r="L373" s="198"/>
      <c r="M373" s="198"/>
      <c r="N373" s="198"/>
      <c r="O373" s="198"/>
      <c r="P373" s="198"/>
      <c r="Q373" s="202"/>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c r="AN373" s="198"/>
      <c r="AO373" s="198"/>
      <c r="AP373" s="198"/>
      <c r="AQ373" s="198"/>
      <c r="AR373" s="198"/>
      <c r="AS373" s="198"/>
      <c r="AT373" s="198"/>
      <c r="AU373" s="198"/>
      <c r="AV373" s="198"/>
      <c r="AW373" s="198"/>
      <c r="AX373" s="198"/>
      <c r="AY373" s="198"/>
      <c r="AZ373" s="198"/>
      <c r="BA373" s="198"/>
      <c r="BB373" s="198"/>
      <c r="BC373" s="198"/>
      <c r="BD373" s="198"/>
      <c r="BE373" s="198"/>
      <c r="BF373" s="198"/>
      <c r="BG373" s="198"/>
      <c r="BH373" s="198"/>
      <c r="BI373" s="198"/>
      <c r="BJ373" s="198"/>
      <c r="BK373" s="198"/>
      <c r="BL373" s="198"/>
      <c r="BM373" s="198"/>
      <c r="BN373" s="198"/>
      <c r="BO373" s="198"/>
      <c r="BP373" s="198"/>
      <c r="BQ373" s="198"/>
      <c r="BR373" s="198"/>
      <c r="BS373" s="198"/>
      <c r="BT373" s="198"/>
      <c r="BU373" s="198"/>
      <c r="BV373" s="198"/>
      <c r="BW373" s="198"/>
      <c r="BX373" s="198"/>
      <c r="BY373" s="198"/>
      <c r="BZ373" s="198"/>
      <c r="CA373" s="198"/>
      <c r="CB373" s="198"/>
      <c r="CC373" s="198"/>
      <c r="CD373" s="198"/>
      <c r="CE373" s="198"/>
      <c r="CF373" s="198"/>
      <c r="CG373" s="198"/>
      <c r="CH373" s="198"/>
      <c r="CI373" s="198"/>
      <c r="CJ373" s="198"/>
      <c r="CK373" s="198"/>
      <c r="CL373" s="198"/>
      <c r="CM373" s="198"/>
      <c r="CN373" s="198"/>
      <c r="CO373" s="198"/>
      <c r="CP373" s="198"/>
      <c r="CQ373" s="198"/>
      <c r="CR373" s="198"/>
      <c r="CS373" s="198"/>
      <c r="CT373" s="198"/>
      <c r="CU373" s="198"/>
      <c r="CV373" s="198"/>
      <c r="CW373" s="198"/>
      <c r="CX373" s="198"/>
      <c r="CY373" s="198"/>
      <c r="CZ373" s="198"/>
      <c r="DA373" s="198"/>
      <c r="DB373" s="198"/>
      <c r="DC373" s="198"/>
      <c r="DD373" s="198"/>
      <c r="DE373" s="198"/>
      <c r="DF373" s="198"/>
      <c r="DG373" s="198"/>
      <c r="DH373" s="198"/>
      <c r="DI373" s="198"/>
      <c r="DJ373" s="198"/>
      <c r="DK373" s="198"/>
      <c r="DL373" s="198"/>
      <c r="DM373" s="198"/>
      <c r="DN373" s="198"/>
      <c r="DO373" s="198"/>
      <c r="DP373" s="198"/>
      <c r="DQ373" s="198"/>
      <c r="DR373" s="198"/>
      <c r="DS373" s="198"/>
      <c r="DT373" s="198"/>
      <c r="DU373" s="198"/>
      <c r="DV373" s="198"/>
      <c r="DW373" s="198"/>
      <c r="DX373" s="198"/>
      <c r="DY373" s="198"/>
      <c r="DZ373" s="198"/>
      <c r="EA373" s="198"/>
      <c r="EB373" s="198"/>
      <c r="EC373" s="198"/>
      <c r="ED373" s="198"/>
      <c r="EE373" s="198"/>
      <c r="EF373" s="198"/>
      <c r="EG373" s="198"/>
      <c r="EH373" s="198"/>
      <c r="EI373" s="198"/>
      <c r="EJ373" s="198"/>
      <c r="EK373" s="198"/>
      <c r="EL373" s="198"/>
      <c r="EM373" s="198"/>
      <c r="EN373" s="198"/>
      <c r="EO373" s="198"/>
      <c r="EP373" s="198"/>
      <c r="EQ373" s="198"/>
      <c r="ER373" s="198"/>
      <c r="ES373" s="198"/>
      <c r="ET373" s="198"/>
      <c r="EU373" s="198"/>
      <c r="EV373" s="198"/>
      <c r="EW373" s="198"/>
      <c r="EX373" s="198"/>
      <c r="EY373" s="198"/>
      <c r="EZ373" s="198"/>
      <c r="FA373" s="198"/>
      <c r="FB373" s="198"/>
      <c r="FC373" s="198"/>
      <c r="FD373" s="198"/>
      <c r="FE373" s="198"/>
      <c r="FF373" s="198"/>
      <c r="FG373" s="198"/>
      <c r="FH373" s="198"/>
      <c r="FI373" s="198"/>
      <c r="FJ373" s="198"/>
      <c r="FK373" s="198"/>
      <c r="FL373" s="198"/>
      <c r="FM373" s="198"/>
      <c r="FN373" s="198"/>
      <c r="FO373" s="198"/>
      <c r="FP373" s="198"/>
      <c r="FQ373" s="198"/>
      <c r="FR373" s="198"/>
      <c r="FS373" s="198"/>
      <c r="FT373" s="198"/>
      <c r="FU373" s="198"/>
      <c r="FV373" s="198"/>
      <c r="FW373" s="198"/>
      <c r="FX373" s="198"/>
      <c r="FY373" s="198"/>
      <c r="FZ373" s="198"/>
      <c r="GA373" s="198"/>
      <c r="GB373" s="198"/>
      <c r="GC373" s="198"/>
      <c r="GD373" s="198"/>
      <c r="GE373" s="198"/>
      <c r="GF373" s="198"/>
      <c r="GG373" s="198"/>
      <c r="GH373" s="198"/>
      <c r="GI373" s="198"/>
      <c r="GJ373" s="198"/>
      <c r="GK373" s="198"/>
      <c r="GL373" s="198"/>
      <c r="GM373" s="198"/>
      <c r="GN373" s="198"/>
      <c r="GO373" s="198"/>
      <c r="GP373" s="198"/>
      <c r="GQ373" s="198"/>
      <c r="GR373" s="198"/>
      <c r="GS373" s="198"/>
      <c r="GT373" s="198"/>
      <c r="GU373" s="198"/>
      <c r="GV373" s="198"/>
      <c r="GW373" s="198"/>
      <c r="GX373" s="198"/>
      <c r="GY373" s="198"/>
      <c r="GZ373" s="198"/>
      <c r="HA373" s="198"/>
      <c r="HB373" s="198"/>
      <c r="HC373" s="198"/>
      <c r="HD373" s="198"/>
      <c r="HE373" s="198"/>
      <c r="HF373" s="198"/>
      <c r="HG373" s="198"/>
      <c r="HH373" s="198"/>
      <c r="HI373" s="198"/>
      <c r="HJ373" s="198"/>
      <c r="HK373" s="198"/>
      <c r="HL373" s="198"/>
      <c r="HM373" s="198"/>
      <c r="HN373" s="198"/>
      <c r="HO373" s="198"/>
      <c r="HP373" s="198"/>
      <c r="HQ373" s="198"/>
      <c r="HR373" s="198"/>
      <c r="HS373" s="198"/>
      <c r="HT373" s="198"/>
      <c r="HU373" s="198"/>
      <c r="HV373" s="198"/>
      <c r="HW373" s="198"/>
      <c r="HX373" s="198"/>
      <c r="HY373" s="198"/>
      <c r="HZ373" s="198"/>
      <c r="IA373" s="198"/>
      <c r="IB373" s="198"/>
      <c r="IC373" s="198"/>
      <c r="ID373" s="198"/>
      <c r="IE373" s="198"/>
      <c r="IF373" s="198"/>
      <c r="IG373" s="198"/>
      <c r="IH373" s="198"/>
      <c r="II373" s="198"/>
      <c r="IJ373" s="198"/>
      <c r="IK373" s="198"/>
      <c r="IL373" s="198"/>
      <c r="IM373" s="198"/>
      <c r="IN373" s="198"/>
      <c r="IO373" s="198"/>
      <c r="IP373" s="198"/>
      <c r="IQ373" s="198"/>
      <c r="IR373" s="198"/>
      <c r="IS373" s="198"/>
      <c r="IT373" s="198"/>
      <c r="IU373" s="198"/>
      <c r="IV373" s="198"/>
      <c r="IW373" s="198"/>
      <c r="IX373" s="198"/>
      <c r="IY373" s="198"/>
      <c r="IZ373" s="198"/>
      <c r="JA373" s="198"/>
      <c r="JB373" s="198"/>
      <c r="JC373" s="198"/>
      <c r="JD373" s="198"/>
      <c r="JE373" s="198"/>
      <c r="JF373" s="198"/>
      <c r="JG373" s="198"/>
      <c r="JH373" s="198"/>
      <c r="JI373" s="198"/>
      <c r="JJ373" s="198"/>
      <c r="JK373" s="198"/>
      <c r="JL373" s="198"/>
      <c r="JM373" s="198"/>
      <c r="JN373" s="198"/>
      <c r="JO373" s="198"/>
      <c r="JP373" s="198"/>
      <c r="JQ373" s="198"/>
      <c r="JR373" s="198"/>
      <c r="JS373" s="198"/>
      <c r="JT373" s="198"/>
      <c r="JU373" s="198"/>
      <c r="JV373" s="198"/>
      <c r="JW373" s="198"/>
      <c r="JX373" s="198"/>
      <c r="JY373" s="198"/>
      <c r="JZ373" s="198"/>
      <c r="KA373" s="198"/>
      <c r="KB373" s="198"/>
      <c r="KC373" s="198"/>
      <c r="KD373" s="198"/>
      <c r="KE373" s="198"/>
      <c r="KF373" s="198"/>
      <c r="KG373" s="198"/>
      <c r="KH373" s="198"/>
      <c r="KI373" s="198"/>
      <c r="KJ373" s="198"/>
      <c r="KK373" s="198"/>
      <c r="KL373" s="198"/>
      <c r="KM373" s="198"/>
      <c r="KN373" s="198"/>
      <c r="KO373" s="198"/>
      <c r="KP373" s="198"/>
      <c r="KQ373" s="198"/>
      <c r="KR373" s="198"/>
      <c r="KS373" s="198"/>
      <c r="KT373" s="198"/>
      <c r="KU373" s="198"/>
      <c r="KV373" s="198"/>
      <c r="KW373" s="198"/>
      <c r="KX373" s="198"/>
      <c r="KY373" s="198"/>
      <c r="KZ373" s="198"/>
    </row>
    <row r="374" spans="2:312" x14ac:dyDescent="0.3">
      <c r="B374" s="198"/>
      <c r="C374" s="198"/>
      <c r="D374" s="198"/>
      <c r="E374" s="198"/>
      <c r="F374" s="198"/>
      <c r="G374" s="198"/>
      <c r="H374" s="198"/>
      <c r="I374" s="198"/>
      <c r="J374" s="198"/>
      <c r="K374" s="198"/>
      <c r="L374" s="198"/>
      <c r="M374" s="198"/>
      <c r="N374" s="198"/>
      <c r="O374" s="198"/>
      <c r="P374" s="198"/>
      <c r="Q374" s="202"/>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c r="AS374" s="198"/>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c r="BV374" s="198"/>
      <c r="BW374" s="198"/>
      <c r="BX374" s="198"/>
      <c r="BY374" s="198"/>
      <c r="BZ374" s="198"/>
      <c r="CA374" s="198"/>
      <c r="CB374" s="198"/>
      <c r="CC374" s="198"/>
      <c r="CD374" s="198"/>
      <c r="CE374" s="198"/>
      <c r="CF374" s="198"/>
      <c r="CG374" s="198"/>
      <c r="CH374" s="198"/>
      <c r="CI374" s="198"/>
      <c r="CJ374" s="198"/>
      <c r="CK374" s="198"/>
      <c r="CL374" s="198"/>
      <c r="CM374" s="198"/>
      <c r="CN374" s="198"/>
      <c r="CO374" s="198"/>
      <c r="CP374" s="198"/>
      <c r="CQ374" s="198"/>
      <c r="CR374" s="198"/>
      <c r="CS374" s="198"/>
      <c r="CT374" s="198"/>
      <c r="CU374" s="198"/>
      <c r="CV374" s="198"/>
      <c r="CW374" s="198"/>
      <c r="CX374" s="198"/>
      <c r="CY374" s="198"/>
      <c r="CZ374" s="198"/>
      <c r="DA374" s="198"/>
      <c r="DB374" s="198"/>
      <c r="DC374" s="198"/>
      <c r="DD374" s="198"/>
      <c r="DE374" s="198"/>
      <c r="DF374" s="198"/>
      <c r="DG374" s="198"/>
      <c r="DH374" s="198"/>
      <c r="DI374" s="198"/>
      <c r="DJ374" s="198"/>
      <c r="DK374" s="198"/>
      <c r="DL374" s="198"/>
      <c r="DM374" s="198"/>
      <c r="DN374" s="198"/>
      <c r="DO374" s="198"/>
      <c r="DP374" s="198"/>
      <c r="DQ374" s="198"/>
      <c r="DR374" s="198"/>
      <c r="DS374" s="198"/>
      <c r="DT374" s="198"/>
      <c r="DU374" s="198"/>
      <c r="DV374" s="198"/>
      <c r="DW374" s="198"/>
      <c r="DX374" s="198"/>
      <c r="DY374" s="198"/>
      <c r="DZ374" s="198"/>
      <c r="EA374" s="198"/>
      <c r="EB374" s="198"/>
      <c r="EC374" s="198"/>
      <c r="ED374" s="198"/>
      <c r="EE374" s="198"/>
      <c r="EF374" s="198"/>
      <c r="EG374" s="198"/>
      <c r="EH374" s="198"/>
      <c r="EI374" s="198"/>
      <c r="EJ374" s="198"/>
      <c r="EK374" s="198"/>
      <c r="EL374" s="198"/>
      <c r="EM374" s="198"/>
      <c r="EN374" s="198"/>
      <c r="EO374" s="198"/>
      <c r="EP374" s="198"/>
      <c r="EQ374" s="198"/>
      <c r="ER374" s="198"/>
      <c r="ES374" s="198"/>
      <c r="ET374" s="198"/>
      <c r="EU374" s="198"/>
      <c r="EV374" s="198"/>
      <c r="EW374" s="198"/>
      <c r="EX374" s="198"/>
      <c r="EY374" s="198"/>
      <c r="EZ374" s="198"/>
      <c r="FA374" s="198"/>
      <c r="FB374" s="198"/>
      <c r="FC374" s="198"/>
      <c r="FD374" s="198"/>
      <c r="FE374" s="198"/>
      <c r="FF374" s="198"/>
      <c r="FG374" s="198"/>
      <c r="FH374" s="198"/>
      <c r="FI374" s="198"/>
      <c r="FJ374" s="198"/>
      <c r="FK374" s="198"/>
      <c r="FL374" s="198"/>
      <c r="FM374" s="198"/>
      <c r="FN374" s="198"/>
      <c r="FO374" s="198"/>
      <c r="FP374" s="198"/>
      <c r="FQ374" s="198"/>
      <c r="FR374" s="198"/>
      <c r="FS374" s="198"/>
      <c r="FT374" s="198"/>
      <c r="FU374" s="198"/>
      <c r="FV374" s="198"/>
      <c r="FW374" s="198"/>
      <c r="FX374" s="198"/>
      <c r="FY374" s="198"/>
      <c r="FZ374" s="198"/>
      <c r="GA374" s="198"/>
      <c r="GB374" s="198"/>
      <c r="GC374" s="198"/>
      <c r="GD374" s="198"/>
      <c r="GE374" s="198"/>
      <c r="GF374" s="198"/>
      <c r="GG374" s="198"/>
      <c r="GH374" s="198"/>
      <c r="GI374" s="198"/>
      <c r="GJ374" s="198"/>
      <c r="GK374" s="198"/>
      <c r="GL374" s="198"/>
      <c r="GM374" s="198"/>
      <c r="GN374" s="198"/>
      <c r="GO374" s="198"/>
      <c r="GP374" s="198"/>
      <c r="GQ374" s="198"/>
      <c r="GR374" s="198"/>
      <c r="GS374" s="198"/>
      <c r="GT374" s="198"/>
      <c r="GU374" s="198"/>
      <c r="GV374" s="198"/>
      <c r="GW374" s="198"/>
      <c r="GX374" s="198"/>
      <c r="GY374" s="198"/>
      <c r="GZ374" s="198"/>
      <c r="HA374" s="198"/>
      <c r="HB374" s="198"/>
      <c r="HC374" s="198"/>
      <c r="HD374" s="198"/>
      <c r="HE374" s="198"/>
      <c r="HF374" s="198"/>
      <c r="HG374" s="198"/>
      <c r="HH374" s="198"/>
      <c r="HI374" s="198"/>
      <c r="HJ374" s="198"/>
      <c r="HK374" s="198"/>
      <c r="HL374" s="198"/>
      <c r="HM374" s="198"/>
      <c r="HN374" s="198"/>
      <c r="HO374" s="198"/>
      <c r="HP374" s="198"/>
      <c r="HQ374" s="198"/>
      <c r="HR374" s="198"/>
      <c r="HS374" s="198"/>
      <c r="HT374" s="198"/>
      <c r="HU374" s="198"/>
      <c r="HV374" s="198"/>
      <c r="HW374" s="198"/>
      <c r="HX374" s="198"/>
      <c r="HY374" s="198"/>
      <c r="HZ374" s="198"/>
      <c r="IA374" s="198"/>
      <c r="IB374" s="198"/>
      <c r="IC374" s="198"/>
      <c r="ID374" s="198"/>
      <c r="IE374" s="198"/>
      <c r="IF374" s="198"/>
      <c r="IG374" s="198"/>
      <c r="IH374" s="198"/>
      <c r="II374" s="198"/>
      <c r="IJ374" s="198"/>
      <c r="IK374" s="198"/>
      <c r="IL374" s="198"/>
      <c r="IM374" s="198"/>
      <c r="IN374" s="198"/>
      <c r="IO374" s="198"/>
      <c r="IP374" s="198"/>
      <c r="IQ374" s="198"/>
      <c r="IR374" s="198"/>
      <c r="IS374" s="198"/>
      <c r="IT374" s="198"/>
      <c r="IU374" s="198"/>
      <c r="IV374" s="198"/>
      <c r="IW374" s="198"/>
      <c r="IX374" s="198"/>
      <c r="IY374" s="198"/>
      <c r="IZ374" s="198"/>
      <c r="JA374" s="198"/>
      <c r="JB374" s="198"/>
      <c r="JC374" s="198"/>
      <c r="JD374" s="198"/>
      <c r="JE374" s="198"/>
      <c r="JF374" s="198"/>
      <c r="JG374" s="198"/>
      <c r="JH374" s="198"/>
      <c r="JI374" s="198"/>
      <c r="JJ374" s="198"/>
      <c r="JK374" s="198"/>
      <c r="JL374" s="198"/>
      <c r="JM374" s="198"/>
      <c r="JN374" s="198"/>
      <c r="JO374" s="198"/>
      <c r="JP374" s="198"/>
      <c r="JQ374" s="198"/>
      <c r="JR374" s="198"/>
      <c r="JS374" s="198"/>
      <c r="JT374" s="198"/>
      <c r="JU374" s="198"/>
      <c r="JV374" s="198"/>
      <c r="JW374" s="198"/>
      <c r="JX374" s="198"/>
      <c r="JY374" s="198"/>
      <c r="JZ374" s="198"/>
      <c r="KA374" s="198"/>
      <c r="KB374" s="198"/>
      <c r="KC374" s="198"/>
      <c r="KD374" s="198"/>
      <c r="KE374" s="198"/>
      <c r="KF374" s="198"/>
      <c r="KG374" s="198"/>
      <c r="KH374" s="198"/>
      <c r="KI374" s="198"/>
      <c r="KJ374" s="198"/>
      <c r="KK374" s="198"/>
      <c r="KL374" s="198"/>
      <c r="KM374" s="198"/>
      <c r="KN374" s="198"/>
      <c r="KO374" s="198"/>
      <c r="KP374" s="198"/>
      <c r="KQ374" s="198"/>
      <c r="KR374" s="198"/>
      <c r="KS374" s="198"/>
      <c r="KT374" s="198"/>
      <c r="KU374" s="198"/>
      <c r="KV374" s="198"/>
      <c r="KW374" s="198"/>
      <c r="KX374" s="198"/>
      <c r="KY374" s="198"/>
      <c r="KZ374" s="198"/>
    </row>
    <row r="375" spans="2:312" x14ac:dyDescent="0.3">
      <c r="B375" s="198"/>
      <c r="C375" s="198"/>
      <c r="D375" s="198"/>
      <c r="E375" s="198"/>
      <c r="F375" s="198"/>
      <c r="G375" s="198"/>
      <c r="H375" s="198"/>
      <c r="I375" s="198"/>
      <c r="J375" s="198"/>
      <c r="K375" s="198"/>
      <c r="L375" s="198"/>
      <c r="M375" s="198"/>
      <c r="N375" s="198"/>
      <c r="O375" s="198"/>
      <c r="P375" s="198"/>
      <c r="Q375" s="202"/>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c r="CP375" s="198"/>
      <c r="CQ375" s="198"/>
      <c r="CR375" s="198"/>
      <c r="CS375" s="198"/>
      <c r="CT375" s="198"/>
      <c r="CU375" s="198"/>
      <c r="CV375" s="198"/>
      <c r="CW375" s="198"/>
      <c r="CX375" s="198"/>
      <c r="CY375" s="198"/>
      <c r="CZ375" s="198"/>
      <c r="DA375" s="198"/>
      <c r="DB375" s="198"/>
      <c r="DC375" s="198"/>
      <c r="DD375" s="198"/>
      <c r="DE375" s="198"/>
      <c r="DF375" s="198"/>
      <c r="DG375" s="198"/>
      <c r="DH375" s="198"/>
      <c r="DI375" s="198"/>
      <c r="DJ375" s="198"/>
      <c r="DK375" s="198"/>
      <c r="DL375" s="198"/>
      <c r="DM375" s="198"/>
      <c r="DN375" s="198"/>
      <c r="DO375" s="198"/>
      <c r="DP375" s="198"/>
      <c r="DQ375" s="198"/>
      <c r="DR375" s="198"/>
      <c r="DS375" s="198"/>
      <c r="DT375" s="198"/>
      <c r="DU375" s="198"/>
      <c r="DV375" s="198"/>
      <c r="DW375" s="198"/>
      <c r="DX375" s="198"/>
      <c r="DY375" s="198"/>
      <c r="DZ375" s="198"/>
      <c r="EA375" s="198"/>
      <c r="EB375" s="198"/>
      <c r="EC375" s="198"/>
      <c r="ED375" s="198"/>
      <c r="EE375" s="198"/>
      <c r="EF375" s="198"/>
      <c r="EG375" s="198"/>
      <c r="EH375" s="198"/>
      <c r="EI375" s="198"/>
      <c r="EJ375" s="198"/>
      <c r="EK375" s="198"/>
      <c r="EL375" s="198"/>
      <c r="EM375" s="198"/>
      <c r="EN375" s="198"/>
      <c r="EO375" s="198"/>
      <c r="EP375" s="198"/>
      <c r="EQ375" s="198"/>
      <c r="ER375" s="198"/>
      <c r="ES375" s="198"/>
      <c r="ET375" s="198"/>
      <c r="EU375" s="198"/>
      <c r="EV375" s="198"/>
      <c r="EW375" s="198"/>
      <c r="EX375" s="198"/>
      <c r="EY375" s="198"/>
      <c r="EZ375" s="198"/>
      <c r="FA375" s="198"/>
      <c r="FB375" s="198"/>
      <c r="FC375" s="198"/>
      <c r="FD375" s="198"/>
      <c r="FE375" s="198"/>
      <c r="FF375" s="198"/>
      <c r="FG375" s="198"/>
      <c r="FH375" s="198"/>
      <c r="FI375" s="198"/>
      <c r="FJ375" s="198"/>
      <c r="FK375" s="198"/>
      <c r="FL375" s="198"/>
      <c r="FM375" s="198"/>
      <c r="FN375" s="198"/>
      <c r="FO375" s="198"/>
      <c r="FP375" s="198"/>
      <c r="FQ375" s="198"/>
      <c r="FR375" s="198"/>
      <c r="FS375" s="198"/>
      <c r="FT375" s="198"/>
      <c r="FU375" s="198"/>
      <c r="FV375" s="198"/>
      <c r="FW375" s="198"/>
      <c r="FX375" s="198"/>
      <c r="FY375" s="198"/>
      <c r="FZ375" s="198"/>
      <c r="GA375" s="198"/>
      <c r="GB375" s="198"/>
      <c r="GC375" s="198"/>
      <c r="GD375" s="198"/>
      <c r="GE375" s="198"/>
      <c r="GF375" s="198"/>
      <c r="GG375" s="198"/>
      <c r="GH375" s="198"/>
      <c r="GI375" s="198"/>
      <c r="GJ375" s="198"/>
      <c r="GK375" s="198"/>
      <c r="GL375" s="198"/>
      <c r="GM375" s="198"/>
      <c r="GN375" s="198"/>
      <c r="GO375" s="198"/>
      <c r="GP375" s="198"/>
      <c r="GQ375" s="198"/>
      <c r="GR375" s="198"/>
      <c r="GS375" s="198"/>
      <c r="GT375" s="198"/>
      <c r="GU375" s="198"/>
      <c r="GV375" s="198"/>
      <c r="GW375" s="198"/>
      <c r="GX375" s="198"/>
      <c r="GY375" s="198"/>
      <c r="GZ375" s="198"/>
      <c r="HA375" s="198"/>
      <c r="HB375" s="198"/>
      <c r="HC375" s="198"/>
      <c r="HD375" s="198"/>
      <c r="HE375" s="198"/>
      <c r="HF375" s="198"/>
      <c r="HG375" s="198"/>
      <c r="HH375" s="198"/>
      <c r="HI375" s="198"/>
      <c r="HJ375" s="198"/>
      <c r="HK375" s="198"/>
      <c r="HL375" s="198"/>
      <c r="HM375" s="198"/>
      <c r="HN375" s="198"/>
      <c r="HO375" s="198"/>
      <c r="HP375" s="198"/>
      <c r="HQ375" s="198"/>
      <c r="HR375" s="198"/>
      <c r="HS375" s="198"/>
      <c r="HT375" s="198"/>
      <c r="HU375" s="198"/>
      <c r="HV375" s="198"/>
      <c r="HW375" s="198"/>
      <c r="HX375" s="198"/>
      <c r="HY375" s="198"/>
      <c r="HZ375" s="198"/>
      <c r="IA375" s="198"/>
      <c r="IB375" s="198"/>
      <c r="IC375" s="198"/>
      <c r="ID375" s="198"/>
      <c r="IE375" s="198"/>
      <c r="IF375" s="198"/>
      <c r="IG375" s="198"/>
      <c r="IH375" s="198"/>
      <c r="II375" s="198"/>
      <c r="IJ375" s="198"/>
      <c r="IK375" s="198"/>
      <c r="IL375" s="198"/>
      <c r="IM375" s="198"/>
      <c r="IN375" s="198"/>
      <c r="IO375" s="198"/>
      <c r="IP375" s="198"/>
      <c r="IQ375" s="198"/>
      <c r="IR375" s="198"/>
      <c r="IS375" s="198"/>
      <c r="IT375" s="198"/>
      <c r="IU375" s="198"/>
      <c r="IV375" s="198"/>
      <c r="IW375" s="198"/>
      <c r="IX375" s="198"/>
      <c r="IY375" s="198"/>
      <c r="IZ375" s="198"/>
      <c r="JA375" s="198"/>
      <c r="JB375" s="198"/>
      <c r="JC375" s="198"/>
      <c r="JD375" s="198"/>
      <c r="JE375" s="198"/>
      <c r="JF375" s="198"/>
      <c r="JG375" s="198"/>
      <c r="JH375" s="198"/>
      <c r="JI375" s="198"/>
      <c r="JJ375" s="198"/>
      <c r="JK375" s="198"/>
      <c r="JL375" s="198"/>
      <c r="JM375" s="198"/>
      <c r="JN375" s="198"/>
      <c r="JO375" s="198"/>
      <c r="JP375" s="198"/>
      <c r="JQ375" s="198"/>
      <c r="JR375" s="198"/>
      <c r="JS375" s="198"/>
      <c r="JT375" s="198"/>
      <c r="JU375" s="198"/>
      <c r="JV375" s="198"/>
      <c r="JW375" s="198"/>
      <c r="JX375" s="198"/>
      <c r="JY375" s="198"/>
      <c r="JZ375" s="198"/>
      <c r="KA375" s="198"/>
      <c r="KB375" s="198"/>
      <c r="KC375" s="198"/>
      <c r="KD375" s="198"/>
      <c r="KE375" s="198"/>
      <c r="KF375" s="198"/>
      <c r="KG375" s="198"/>
      <c r="KH375" s="198"/>
      <c r="KI375" s="198"/>
      <c r="KJ375" s="198"/>
      <c r="KK375" s="198"/>
      <c r="KL375" s="198"/>
      <c r="KM375" s="198"/>
      <c r="KN375" s="198"/>
      <c r="KO375" s="198"/>
      <c r="KP375" s="198"/>
      <c r="KQ375" s="198"/>
      <c r="KR375" s="198"/>
      <c r="KS375" s="198"/>
      <c r="KT375" s="198"/>
      <c r="KU375" s="198"/>
      <c r="KV375" s="198"/>
      <c r="KW375" s="198"/>
      <c r="KX375" s="198"/>
      <c r="KY375" s="198"/>
      <c r="KZ375" s="198"/>
    </row>
    <row r="376" spans="2:312" x14ac:dyDescent="0.3">
      <c r="B376" s="198"/>
      <c r="C376" s="198"/>
      <c r="D376" s="198"/>
      <c r="E376" s="198"/>
      <c r="F376" s="198"/>
      <c r="G376" s="198"/>
      <c r="H376" s="198"/>
      <c r="I376" s="198"/>
      <c r="J376" s="198"/>
      <c r="K376" s="198"/>
      <c r="L376" s="198"/>
      <c r="M376" s="198"/>
      <c r="N376" s="198"/>
      <c r="O376" s="198"/>
      <c r="P376" s="198"/>
      <c r="Q376" s="202"/>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c r="CW376" s="198"/>
      <c r="CX376" s="198"/>
      <c r="CY376" s="198"/>
      <c r="CZ376" s="198"/>
      <c r="DA376" s="198"/>
      <c r="DB376" s="198"/>
      <c r="DC376" s="198"/>
      <c r="DD376" s="198"/>
      <c r="DE376" s="198"/>
      <c r="DF376" s="198"/>
      <c r="DG376" s="198"/>
      <c r="DH376" s="198"/>
      <c r="DI376" s="198"/>
      <c r="DJ376" s="198"/>
      <c r="DK376" s="198"/>
      <c r="DL376" s="198"/>
      <c r="DM376" s="198"/>
      <c r="DN376" s="198"/>
      <c r="DO376" s="198"/>
      <c r="DP376" s="198"/>
      <c r="DQ376" s="198"/>
      <c r="DR376" s="198"/>
      <c r="DS376" s="198"/>
      <c r="DT376" s="198"/>
      <c r="DU376" s="198"/>
      <c r="DV376" s="198"/>
      <c r="DW376" s="198"/>
      <c r="DX376" s="198"/>
      <c r="DY376" s="198"/>
      <c r="DZ376" s="198"/>
      <c r="EA376" s="198"/>
      <c r="EB376" s="198"/>
      <c r="EC376" s="198"/>
      <c r="ED376" s="198"/>
      <c r="EE376" s="198"/>
      <c r="EF376" s="198"/>
      <c r="EG376" s="198"/>
      <c r="EH376" s="198"/>
      <c r="EI376" s="198"/>
      <c r="EJ376" s="198"/>
      <c r="EK376" s="198"/>
      <c r="EL376" s="198"/>
      <c r="EM376" s="198"/>
      <c r="EN376" s="198"/>
      <c r="EO376" s="198"/>
      <c r="EP376" s="198"/>
      <c r="EQ376" s="198"/>
      <c r="ER376" s="198"/>
      <c r="ES376" s="198"/>
      <c r="ET376" s="198"/>
      <c r="EU376" s="198"/>
      <c r="EV376" s="198"/>
      <c r="EW376" s="198"/>
      <c r="EX376" s="198"/>
      <c r="EY376" s="198"/>
      <c r="EZ376" s="198"/>
      <c r="FA376" s="198"/>
      <c r="FB376" s="198"/>
      <c r="FC376" s="198"/>
      <c r="FD376" s="198"/>
      <c r="FE376" s="198"/>
      <c r="FF376" s="198"/>
      <c r="FG376" s="198"/>
      <c r="FH376" s="198"/>
      <c r="FI376" s="198"/>
      <c r="FJ376" s="198"/>
      <c r="FK376" s="198"/>
      <c r="FL376" s="198"/>
      <c r="FM376" s="198"/>
      <c r="FN376" s="198"/>
      <c r="FO376" s="198"/>
      <c r="FP376" s="198"/>
      <c r="FQ376" s="198"/>
      <c r="FR376" s="198"/>
      <c r="FS376" s="198"/>
      <c r="FT376" s="198"/>
      <c r="FU376" s="198"/>
      <c r="FV376" s="198"/>
      <c r="FW376" s="198"/>
      <c r="FX376" s="198"/>
      <c r="FY376" s="198"/>
      <c r="FZ376" s="198"/>
      <c r="GA376" s="198"/>
      <c r="GB376" s="198"/>
      <c r="GC376" s="198"/>
      <c r="GD376" s="198"/>
      <c r="GE376" s="198"/>
      <c r="GF376" s="198"/>
      <c r="GG376" s="198"/>
      <c r="GH376" s="198"/>
      <c r="GI376" s="198"/>
      <c r="GJ376" s="198"/>
      <c r="GK376" s="198"/>
      <c r="GL376" s="198"/>
      <c r="GM376" s="198"/>
      <c r="GN376" s="198"/>
      <c r="GO376" s="198"/>
      <c r="GP376" s="198"/>
      <c r="GQ376" s="198"/>
      <c r="GR376" s="198"/>
      <c r="GS376" s="198"/>
      <c r="GT376" s="198"/>
      <c r="GU376" s="198"/>
      <c r="GV376" s="198"/>
      <c r="GW376" s="198"/>
      <c r="GX376" s="198"/>
      <c r="GY376" s="198"/>
      <c r="GZ376" s="198"/>
      <c r="HA376" s="198"/>
      <c r="HB376" s="198"/>
      <c r="HC376" s="198"/>
      <c r="HD376" s="198"/>
      <c r="HE376" s="198"/>
      <c r="HF376" s="198"/>
      <c r="HG376" s="198"/>
      <c r="HH376" s="198"/>
      <c r="HI376" s="198"/>
      <c r="HJ376" s="198"/>
      <c r="HK376" s="198"/>
      <c r="HL376" s="198"/>
      <c r="HM376" s="198"/>
      <c r="HN376" s="198"/>
      <c r="HO376" s="198"/>
      <c r="HP376" s="198"/>
      <c r="HQ376" s="198"/>
      <c r="HR376" s="198"/>
      <c r="HS376" s="198"/>
      <c r="HT376" s="198"/>
      <c r="HU376" s="198"/>
      <c r="HV376" s="198"/>
      <c r="HW376" s="198"/>
      <c r="HX376" s="198"/>
      <c r="HY376" s="198"/>
      <c r="HZ376" s="198"/>
      <c r="IA376" s="198"/>
      <c r="IB376" s="198"/>
      <c r="IC376" s="198"/>
      <c r="ID376" s="198"/>
      <c r="IE376" s="198"/>
      <c r="IF376" s="198"/>
      <c r="IG376" s="198"/>
      <c r="IH376" s="198"/>
      <c r="II376" s="198"/>
      <c r="IJ376" s="198"/>
      <c r="IK376" s="198"/>
      <c r="IL376" s="198"/>
      <c r="IM376" s="198"/>
      <c r="IN376" s="198"/>
      <c r="IO376" s="198"/>
      <c r="IP376" s="198"/>
      <c r="IQ376" s="198"/>
      <c r="IR376" s="198"/>
      <c r="IS376" s="198"/>
      <c r="IT376" s="198"/>
      <c r="IU376" s="198"/>
      <c r="IV376" s="198"/>
      <c r="IW376" s="198"/>
      <c r="IX376" s="198"/>
      <c r="IY376" s="198"/>
      <c r="IZ376" s="198"/>
      <c r="JA376" s="198"/>
      <c r="JB376" s="198"/>
      <c r="JC376" s="198"/>
      <c r="JD376" s="198"/>
      <c r="JE376" s="198"/>
      <c r="JF376" s="198"/>
      <c r="JG376" s="198"/>
      <c r="JH376" s="198"/>
      <c r="JI376" s="198"/>
      <c r="JJ376" s="198"/>
      <c r="JK376" s="198"/>
      <c r="JL376" s="198"/>
      <c r="JM376" s="198"/>
      <c r="JN376" s="198"/>
      <c r="JO376" s="198"/>
      <c r="JP376" s="198"/>
      <c r="JQ376" s="198"/>
      <c r="JR376" s="198"/>
      <c r="JS376" s="198"/>
      <c r="JT376" s="198"/>
      <c r="JU376" s="198"/>
      <c r="JV376" s="198"/>
      <c r="JW376" s="198"/>
      <c r="JX376" s="198"/>
      <c r="JY376" s="198"/>
      <c r="JZ376" s="198"/>
      <c r="KA376" s="198"/>
      <c r="KB376" s="198"/>
      <c r="KC376" s="198"/>
      <c r="KD376" s="198"/>
      <c r="KE376" s="198"/>
      <c r="KF376" s="198"/>
      <c r="KG376" s="198"/>
      <c r="KH376" s="198"/>
      <c r="KI376" s="198"/>
      <c r="KJ376" s="198"/>
      <c r="KK376" s="198"/>
      <c r="KL376" s="198"/>
      <c r="KM376" s="198"/>
      <c r="KN376" s="198"/>
      <c r="KO376" s="198"/>
      <c r="KP376" s="198"/>
      <c r="KQ376" s="198"/>
      <c r="KR376" s="198"/>
      <c r="KS376" s="198"/>
      <c r="KT376" s="198"/>
      <c r="KU376" s="198"/>
      <c r="KV376" s="198"/>
      <c r="KW376" s="198"/>
      <c r="KX376" s="198"/>
      <c r="KY376" s="198"/>
      <c r="KZ376" s="198"/>
    </row>
    <row r="377" spans="2:312" x14ac:dyDescent="0.3">
      <c r="B377" s="198"/>
      <c r="C377" s="198"/>
      <c r="D377" s="198"/>
      <c r="E377" s="198"/>
      <c r="F377" s="198"/>
      <c r="G377" s="198"/>
      <c r="H377" s="198"/>
      <c r="I377" s="198"/>
      <c r="J377" s="198"/>
      <c r="K377" s="198"/>
      <c r="L377" s="198"/>
      <c r="M377" s="198"/>
      <c r="N377" s="198"/>
      <c r="O377" s="198"/>
      <c r="P377" s="198"/>
      <c r="Q377" s="202"/>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c r="CW377" s="198"/>
      <c r="CX377" s="198"/>
      <c r="CY377" s="198"/>
      <c r="CZ377" s="198"/>
      <c r="DA377" s="198"/>
      <c r="DB377" s="198"/>
      <c r="DC377" s="198"/>
      <c r="DD377" s="198"/>
      <c r="DE377" s="198"/>
      <c r="DF377" s="198"/>
      <c r="DG377" s="198"/>
      <c r="DH377" s="198"/>
      <c r="DI377" s="198"/>
      <c r="DJ377" s="198"/>
      <c r="DK377" s="198"/>
      <c r="DL377" s="198"/>
      <c r="DM377" s="198"/>
      <c r="DN377" s="198"/>
      <c r="DO377" s="198"/>
      <c r="DP377" s="198"/>
      <c r="DQ377" s="198"/>
      <c r="DR377" s="198"/>
      <c r="DS377" s="198"/>
      <c r="DT377" s="198"/>
      <c r="DU377" s="198"/>
      <c r="DV377" s="198"/>
      <c r="DW377" s="198"/>
      <c r="DX377" s="198"/>
      <c r="DY377" s="198"/>
      <c r="DZ377" s="198"/>
      <c r="EA377" s="198"/>
      <c r="EB377" s="198"/>
      <c r="EC377" s="198"/>
      <c r="ED377" s="198"/>
      <c r="EE377" s="198"/>
      <c r="EF377" s="198"/>
      <c r="EG377" s="198"/>
      <c r="EH377" s="198"/>
      <c r="EI377" s="198"/>
      <c r="EJ377" s="198"/>
      <c r="EK377" s="198"/>
      <c r="EL377" s="198"/>
      <c r="EM377" s="198"/>
      <c r="EN377" s="198"/>
      <c r="EO377" s="198"/>
      <c r="EP377" s="198"/>
      <c r="EQ377" s="198"/>
      <c r="ER377" s="198"/>
      <c r="ES377" s="198"/>
      <c r="ET377" s="198"/>
      <c r="EU377" s="198"/>
      <c r="EV377" s="198"/>
      <c r="EW377" s="198"/>
      <c r="EX377" s="198"/>
      <c r="EY377" s="198"/>
      <c r="EZ377" s="198"/>
      <c r="FA377" s="198"/>
      <c r="FB377" s="198"/>
      <c r="FC377" s="198"/>
      <c r="FD377" s="198"/>
      <c r="FE377" s="198"/>
      <c r="FF377" s="198"/>
      <c r="FG377" s="198"/>
      <c r="FH377" s="198"/>
      <c r="FI377" s="198"/>
      <c r="FJ377" s="198"/>
      <c r="FK377" s="198"/>
      <c r="FL377" s="198"/>
      <c r="FM377" s="198"/>
      <c r="FN377" s="198"/>
      <c r="FO377" s="198"/>
      <c r="FP377" s="198"/>
      <c r="FQ377" s="198"/>
      <c r="FR377" s="198"/>
      <c r="FS377" s="198"/>
      <c r="FT377" s="198"/>
      <c r="FU377" s="198"/>
      <c r="FV377" s="198"/>
      <c r="FW377" s="198"/>
      <c r="FX377" s="198"/>
      <c r="FY377" s="198"/>
      <c r="FZ377" s="198"/>
      <c r="GA377" s="198"/>
      <c r="GB377" s="198"/>
      <c r="GC377" s="198"/>
      <c r="GD377" s="198"/>
      <c r="GE377" s="198"/>
      <c r="GF377" s="198"/>
      <c r="GG377" s="198"/>
      <c r="GH377" s="198"/>
      <c r="GI377" s="198"/>
      <c r="GJ377" s="198"/>
      <c r="GK377" s="198"/>
      <c r="GL377" s="198"/>
      <c r="GM377" s="198"/>
      <c r="GN377" s="198"/>
      <c r="GO377" s="198"/>
      <c r="GP377" s="198"/>
      <c r="GQ377" s="198"/>
      <c r="GR377" s="198"/>
      <c r="GS377" s="198"/>
      <c r="GT377" s="198"/>
      <c r="GU377" s="198"/>
      <c r="GV377" s="198"/>
      <c r="GW377" s="198"/>
      <c r="GX377" s="198"/>
      <c r="GY377" s="198"/>
      <c r="GZ377" s="198"/>
      <c r="HA377" s="198"/>
      <c r="HB377" s="198"/>
      <c r="HC377" s="198"/>
      <c r="HD377" s="198"/>
      <c r="HE377" s="198"/>
      <c r="HF377" s="198"/>
      <c r="HG377" s="198"/>
      <c r="HH377" s="198"/>
      <c r="HI377" s="198"/>
      <c r="HJ377" s="198"/>
      <c r="HK377" s="198"/>
      <c r="HL377" s="198"/>
      <c r="HM377" s="198"/>
      <c r="HN377" s="198"/>
      <c r="HO377" s="198"/>
      <c r="HP377" s="198"/>
      <c r="HQ377" s="198"/>
      <c r="HR377" s="198"/>
      <c r="HS377" s="198"/>
      <c r="HT377" s="198"/>
      <c r="HU377" s="198"/>
      <c r="HV377" s="198"/>
      <c r="HW377" s="198"/>
      <c r="HX377" s="198"/>
      <c r="HY377" s="198"/>
      <c r="HZ377" s="198"/>
      <c r="IA377" s="198"/>
      <c r="IB377" s="198"/>
      <c r="IC377" s="198"/>
      <c r="ID377" s="198"/>
      <c r="IE377" s="198"/>
      <c r="IF377" s="198"/>
      <c r="IG377" s="198"/>
      <c r="IH377" s="198"/>
      <c r="II377" s="198"/>
      <c r="IJ377" s="198"/>
      <c r="IK377" s="198"/>
      <c r="IL377" s="198"/>
      <c r="IM377" s="198"/>
      <c r="IN377" s="198"/>
      <c r="IO377" s="198"/>
      <c r="IP377" s="198"/>
      <c r="IQ377" s="198"/>
      <c r="IR377" s="198"/>
      <c r="IS377" s="198"/>
      <c r="IT377" s="198"/>
      <c r="IU377" s="198"/>
      <c r="IV377" s="198"/>
      <c r="IW377" s="198"/>
      <c r="IX377" s="198"/>
      <c r="IY377" s="198"/>
      <c r="IZ377" s="198"/>
      <c r="JA377" s="198"/>
      <c r="JB377" s="198"/>
      <c r="JC377" s="198"/>
      <c r="JD377" s="198"/>
      <c r="JE377" s="198"/>
      <c r="JF377" s="198"/>
      <c r="JG377" s="198"/>
      <c r="JH377" s="198"/>
      <c r="JI377" s="198"/>
      <c r="JJ377" s="198"/>
      <c r="JK377" s="198"/>
      <c r="JL377" s="198"/>
      <c r="JM377" s="198"/>
      <c r="JN377" s="198"/>
      <c r="JO377" s="198"/>
      <c r="JP377" s="198"/>
      <c r="JQ377" s="198"/>
      <c r="JR377" s="198"/>
      <c r="JS377" s="198"/>
      <c r="JT377" s="198"/>
      <c r="JU377" s="198"/>
      <c r="JV377" s="198"/>
      <c r="JW377" s="198"/>
      <c r="JX377" s="198"/>
      <c r="JY377" s="198"/>
      <c r="JZ377" s="198"/>
      <c r="KA377" s="198"/>
      <c r="KB377" s="198"/>
      <c r="KC377" s="198"/>
      <c r="KD377" s="198"/>
      <c r="KE377" s="198"/>
      <c r="KF377" s="198"/>
      <c r="KG377" s="198"/>
      <c r="KH377" s="198"/>
      <c r="KI377" s="198"/>
      <c r="KJ377" s="198"/>
      <c r="KK377" s="198"/>
      <c r="KL377" s="198"/>
      <c r="KM377" s="198"/>
      <c r="KN377" s="198"/>
      <c r="KO377" s="198"/>
      <c r="KP377" s="198"/>
      <c r="KQ377" s="198"/>
      <c r="KR377" s="198"/>
      <c r="KS377" s="198"/>
      <c r="KT377" s="198"/>
      <c r="KU377" s="198"/>
      <c r="KV377" s="198"/>
      <c r="KW377" s="198"/>
      <c r="KX377" s="198"/>
      <c r="KY377" s="198"/>
      <c r="KZ377" s="198"/>
    </row>
    <row r="378" spans="2:312" x14ac:dyDescent="0.3">
      <c r="B378" s="198"/>
      <c r="C378" s="198"/>
      <c r="D378" s="198"/>
      <c r="E378" s="198"/>
      <c r="F378" s="198"/>
      <c r="G378" s="198"/>
      <c r="H378" s="198"/>
      <c r="I378" s="198"/>
      <c r="J378" s="198"/>
      <c r="K378" s="198"/>
      <c r="L378" s="198"/>
      <c r="M378" s="198"/>
      <c r="N378" s="198"/>
      <c r="O378" s="198"/>
      <c r="P378" s="198"/>
      <c r="Q378" s="202"/>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8"/>
      <c r="AM378" s="198"/>
      <c r="AN378" s="198"/>
      <c r="AO378" s="198"/>
      <c r="AP378" s="198"/>
      <c r="AQ378" s="198"/>
      <c r="AR378" s="198"/>
      <c r="AS378" s="198"/>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c r="CP378" s="198"/>
      <c r="CQ378" s="198"/>
      <c r="CR378" s="198"/>
      <c r="CS378" s="198"/>
      <c r="CT378" s="198"/>
      <c r="CU378" s="198"/>
      <c r="CV378" s="198"/>
      <c r="CW378" s="198"/>
      <c r="CX378" s="198"/>
      <c r="CY378" s="198"/>
      <c r="CZ378" s="198"/>
      <c r="DA378" s="198"/>
      <c r="DB378" s="198"/>
      <c r="DC378" s="198"/>
      <c r="DD378" s="198"/>
      <c r="DE378" s="198"/>
      <c r="DF378" s="198"/>
      <c r="DG378" s="198"/>
      <c r="DH378" s="198"/>
      <c r="DI378" s="198"/>
      <c r="DJ378" s="198"/>
      <c r="DK378" s="198"/>
      <c r="DL378" s="198"/>
      <c r="DM378" s="198"/>
      <c r="DN378" s="198"/>
      <c r="DO378" s="198"/>
      <c r="DP378" s="198"/>
      <c r="DQ378" s="198"/>
      <c r="DR378" s="198"/>
      <c r="DS378" s="198"/>
      <c r="DT378" s="198"/>
      <c r="DU378" s="198"/>
      <c r="DV378" s="198"/>
      <c r="DW378" s="198"/>
      <c r="DX378" s="198"/>
      <c r="DY378" s="198"/>
      <c r="DZ378" s="198"/>
      <c r="EA378" s="198"/>
      <c r="EB378" s="198"/>
      <c r="EC378" s="198"/>
      <c r="ED378" s="198"/>
      <c r="EE378" s="198"/>
      <c r="EF378" s="198"/>
      <c r="EG378" s="198"/>
      <c r="EH378" s="198"/>
      <c r="EI378" s="198"/>
      <c r="EJ378" s="198"/>
      <c r="EK378" s="198"/>
      <c r="EL378" s="198"/>
      <c r="EM378" s="198"/>
      <c r="EN378" s="198"/>
      <c r="EO378" s="198"/>
      <c r="EP378" s="198"/>
      <c r="EQ378" s="198"/>
      <c r="ER378" s="198"/>
      <c r="ES378" s="198"/>
      <c r="ET378" s="198"/>
      <c r="EU378" s="198"/>
      <c r="EV378" s="198"/>
      <c r="EW378" s="198"/>
      <c r="EX378" s="198"/>
      <c r="EY378" s="198"/>
      <c r="EZ378" s="198"/>
      <c r="FA378" s="198"/>
      <c r="FB378" s="198"/>
      <c r="FC378" s="198"/>
      <c r="FD378" s="198"/>
      <c r="FE378" s="198"/>
      <c r="FF378" s="198"/>
      <c r="FG378" s="198"/>
      <c r="FH378" s="198"/>
      <c r="FI378" s="198"/>
      <c r="FJ378" s="198"/>
      <c r="FK378" s="198"/>
      <c r="FL378" s="198"/>
      <c r="FM378" s="198"/>
      <c r="FN378" s="198"/>
      <c r="FO378" s="198"/>
      <c r="FP378" s="198"/>
      <c r="FQ378" s="198"/>
      <c r="FR378" s="198"/>
      <c r="FS378" s="198"/>
      <c r="FT378" s="198"/>
      <c r="FU378" s="198"/>
      <c r="FV378" s="198"/>
      <c r="FW378" s="198"/>
      <c r="FX378" s="198"/>
      <c r="FY378" s="198"/>
      <c r="FZ378" s="198"/>
      <c r="GA378" s="198"/>
      <c r="GB378" s="198"/>
      <c r="GC378" s="198"/>
      <c r="GD378" s="198"/>
      <c r="GE378" s="198"/>
      <c r="GF378" s="198"/>
      <c r="GG378" s="198"/>
      <c r="GH378" s="198"/>
      <c r="GI378" s="198"/>
      <c r="GJ378" s="198"/>
      <c r="GK378" s="198"/>
      <c r="GL378" s="198"/>
      <c r="GM378" s="198"/>
      <c r="GN378" s="198"/>
      <c r="GO378" s="198"/>
      <c r="GP378" s="198"/>
      <c r="GQ378" s="198"/>
      <c r="GR378" s="198"/>
      <c r="GS378" s="198"/>
      <c r="GT378" s="198"/>
      <c r="GU378" s="198"/>
      <c r="GV378" s="198"/>
      <c r="GW378" s="198"/>
      <c r="GX378" s="198"/>
      <c r="GY378" s="198"/>
      <c r="GZ378" s="198"/>
      <c r="HA378" s="198"/>
      <c r="HB378" s="198"/>
      <c r="HC378" s="198"/>
      <c r="HD378" s="198"/>
      <c r="HE378" s="198"/>
      <c r="HF378" s="198"/>
      <c r="HG378" s="198"/>
      <c r="HH378" s="198"/>
      <c r="HI378" s="198"/>
      <c r="HJ378" s="198"/>
      <c r="HK378" s="198"/>
      <c r="HL378" s="198"/>
      <c r="HM378" s="198"/>
      <c r="HN378" s="198"/>
      <c r="HO378" s="198"/>
      <c r="HP378" s="198"/>
      <c r="HQ378" s="198"/>
      <c r="HR378" s="198"/>
      <c r="HS378" s="198"/>
      <c r="HT378" s="198"/>
      <c r="HU378" s="198"/>
      <c r="HV378" s="198"/>
      <c r="HW378" s="198"/>
      <c r="HX378" s="198"/>
      <c r="HY378" s="198"/>
      <c r="HZ378" s="198"/>
      <c r="IA378" s="198"/>
      <c r="IB378" s="198"/>
      <c r="IC378" s="198"/>
      <c r="ID378" s="198"/>
      <c r="IE378" s="198"/>
      <c r="IF378" s="198"/>
      <c r="IG378" s="198"/>
      <c r="IH378" s="198"/>
      <c r="II378" s="198"/>
      <c r="IJ378" s="198"/>
      <c r="IK378" s="198"/>
      <c r="IL378" s="198"/>
      <c r="IM378" s="198"/>
      <c r="IN378" s="198"/>
      <c r="IO378" s="198"/>
      <c r="IP378" s="198"/>
      <c r="IQ378" s="198"/>
      <c r="IR378" s="198"/>
      <c r="IS378" s="198"/>
      <c r="IT378" s="198"/>
      <c r="IU378" s="198"/>
      <c r="IV378" s="198"/>
      <c r="IW378" s="198"/>
      <c r="IX378" s="198"/>
      <c r="IY378" s="198"/>
      <c r="IZ378" s="198"/>
      <c r="JA378" s="198"/>
      <c r="JB378" s="198"/>
      <c r="JC378" s="198"/>
      <c r="JD378" s="198"/>
      <c r="JE378" s="198"/>
      <c r="JF378" s="198"/>
      <c r="JG378" s="198"/>
      <c r="JH378" s="198"/>
      <c r="JI378" s="198"/>
      <c r="JJ378" s="198"/>
      <c r="JK378" s="198"/>
      <c r="JL378" s="198"/>
      <c r="JM378" s="198"/>
      <c r="JN378" s="198"/>
      <c r="JO378" s="198"/>
      <c r="JP378" s="198"/>
      <c r="JQ378" s="198"/>
      <c r="JR378" s="198"/>
      <c r="JS378" s="198"/>
      <c r="JT378" s="198"/>
      <c r="JU378" s="198"/>
      <c r="JV378" s="198"/>
      <c r="JW378" s="198"/>
      <c r="JX378" s="198"/>
      <c r="JY378" s="198"/>
      <c r="JZ378" s="198"/>
      <c r="KA378" s="198"/>
      <c r="KB378" s="198"/>
      <c r="KC378" s="198"/>
      <c r="KD378" s="198"/>
      <c r="KE378" s="198"/>
      <c r="KF378" s="198"/>
      <c r="KG378" s="198"/>
      <c r="KH378" s="198"/>
      <c r="KI378" s="198"/>
      <c r="KJ378" s="198"/>
      <c r="KK378" s="198"/>
      <c r="KL378" s="198"/>
      <c r="KM378" s="198"/>
      <c r="KN378" s="198"/>
      <c r="KO378" s="198"/>
      <c r="KP378" s="198"/>
      <c r="KQ378" s="198"/>
      <c r="KR378" s="198"/>
      <c r="KS378" s="198"/>
      <c r="KT378" s="198"/>
      <c r="KU378" s="198"/>
      <c r="KV378" s="198"/>
      <c r="KW378" s="198"/>
      <c r="KX378" s="198"/>
      <c r="KY378" s="198"/>
      <c r="KZ378" s="198"/>
    </row>
    <row r="379" spans="2:312" x14ac:dyDescent="0.3">
      <c r="B379" s="198"/>
      <c r="C379" s="198"/>
      <c r="D379" s="198"/>
      <c r="E379" s="198"/>
      <c r="F379" s="198"/>
      <c r="G379" s="198"/>
      <c r="H379" s="198"/>
      <c r="I379" s="198"/>
      <c r="J379" s="198"/>
      <c r="K379" s="198"/>
      <c r="L379" s="198"/>
      <c r="M379" s="198"/>
      <c r="N379" s="198"/>
      <c r="O379" s="198"/>
      <c r="P379" s="198"/>
      <c r="Q379" s="202"/>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8"/>
      <c r="AN379" s="198"/>
      <c r="AO379" s="198"/>
      <c r="AP379" s="198"/>
      <c r="AQ379" s="198"/>
      <c r="AR379" s="198"/>
      <c r="AS379" s="198"/>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c r="CP379" s="198"/>
      <c r="CQ379" s="198"/>
      <c r="CR379" s="198"/>
      <c r="CS379" s="198"/>
      <c r="CT379" s="198"/>
      <c r="CU379" s="198"/>
      <c r="CV379" s="198"/>
      <c r="CW379" s="198"/>
      <c r="CX379" s="198"/>
      <c r="CY379" s="198"/>
      <c r="CZ379" s="198"/>
      <c r="DA379" s="198"/>
      <c r="DB379" s="198"/>
      <c r="DC379" s="198"/>
      <c r="DD379" s="198"/>
      <c r="DE379" s="198"/>
      <c r="DF379" s="198"/>
      <c r="DG379" s="198"/>
      <c r="DH379" s="198"/>
      <c r="DI379" s="198"/>
      <c r="DJ379" s="198"/>
      <c r="DK379" s="198"/>
      <c r="DL379" s="198"/>
      <c r="DM379" s="198"/>
      <c r="DN379" s="198"/>
      <c r="DO379" s="198"/>
      <c r="DP379" s="198"/>
      <c r="DQ379" s="198"/>
      <c r="DR379" s="198"/>
      <c r="DS379" s="198"/>
      <c r="DT379" s="198"/>
      <c r="DU379" s="198"/>
      <c r="DV379" s="198"/>
      <c r="DW379" s="198"/>
      <c r="DX379" s="198"/>
      <c r="DY379" s="198"/>
      <c r="DZ379" s="198"/>
      <c r="EA379" s="198"/>
      <c r="EB379" s="198"/>
      <c r="EC379" s="198"/>
      <c r="ED379" s="198"/>
      <c r="EE379" s="198"/>
      <c r="EF379" s="198"/>
      <c r="EG379" s="198"/>
      <c r="EH379" s="198"/>
      <c r="EI379" s="198"/>
      <c r="EJ379" s="198"/>
      <c r="EK379" s="198"/>
      <c r="EL379" s="198"/>
      <c r="EM379" s="198"/>
      <c r="EN379" s="198"/>
      <c r="EO379" s="198"/>
      <c r="EP379" s="198"/>
      <c r="EQ379" s="198"/>
      <c r="ER379" s="198"/>
      <c r="ES379" s="198"/>
      <c r="ET379" s="198"/>
      <c r="EU379" s="198"/>
      <c r="EV379" s="198"/>
      <c r="EW379" s="198"/>
      <c r="EX379" s="198"/>
      <c r="EY379" s="198"/>
      <c r="EZ379" s="198"/>
      <c r="FA379" s="198"/>
      <c r="FB379" s="198"/>
      <c r="FC379" s="198"/>
      <c r="FD379" s="198"/>
      <c r="FE379" s="198"/>
      <c r="FF379" s="198"/>
      <c r="FG379" s="198"/>
      <c r="FH379" s="198"/>
      <c r="FI379" s="198"/>
      <c r="FJ379" s="198"/>
      <c r="FK379" s="198"/>
      <c r="FL379" s="198"/>
      <c r="FM379" s="198"/>
      <c r="FN379" s="198"/>
      <c r="FO379" s="198"/>
      <c r="FP379" s="198"/>
      <c r="FQ379" s="198"/>
      <c r="FR379" s="198"/>
      <c r="FS379" s="198"/>
      <c r="FT379" s="198"/>
      <c r="FU379" s="198"/>
      <c r="FV379" s="198"/>
      <c r="FW379" s="198"/>
      <c r="FX379" s="198"/>
      <c r="FY379" s="198"/>
      <c r="FZ379" s="198"/>
      <c r="GA379" s="198"/>
      <c r="GB379" s="198"/>
      <c r="GC379" s="198"/>
      <c r="GD379" s="198"/>
      <c r="GE379" s="198"/>
      <c r="GF379" s="198"/>
      <c r="GG379" s="198"/>
      <c r="GH379" s="198"/>
      <c r="GI379" s="198"/>
      <c r="GJ379" s="198"/>
      <c r="GK379" s="198"/>
      <c r="GL379" s="198"/>
      <c r="GM379" s="198"/>
      <c r="GN379" s="198"/>
      <c r="GO379" s="198"/>
      <c r="GP379" s="198"/>
      <c r="GQ379" s="198"/>
      <c r="GR379" s="198"/>
      <c r="GS379" s="198"/>
      <c r="GT379" s="198"/>
      <c r="GU379" s="198"/>
      <c r="GV379" s="198"/>
      <c r="GW379" s="198"/>
      <c r="GX379" s="198"/>
      <c r="GY379" s="198"/>
      <c r="GZ379" s="198"/>
      <c r="HA379" s="198"/>
      <c r="HB379" s="198"/>
      <c r="HC379" s="198"/>
      <c r="HD379" s="198"/>
      <c r="HE379" s="198"/>
      <c r="HF379" s="198"/>
      <c r="HG379" s="198"/>
      <c r="HH379" s="198"/>
      <c r="HI379" s="198"/>
      <c r="HJ379" s="198"/>
      <c r="HK379" s="198"/>
      <c r="HL379" s="198"/>
      <c r="HM379" s="198"/>
      <c r="HN379" s="198"/>
      <c r="HO379" s="198"/>
      <c r="HP379" s="198"/>
      <c r="HQ379" s="198"/>
      <c r="HR379" s="198"/>
      <c r="HS379" s="198"/>
      <c r="HT379" s="198"/>
      <c r="HU379" s="198"/>
      <c r="HV379" s="198"/>
      <c r="HW379" s="198"/>
      <c r="HX379" s="198"/>
      <c r="HY379" s="198"/>
      <c r="HZ379" s="198"/>
      <c r="IA379" s="198"/>
      <c r="IB379" s="198"/>
      <c r="IC379" s="198"/>
      <c r="ID379" s="198"/>
      <c r="IE379" s="198"/>
      <c r="IF379" s="198"/>
      <c r="IG379" s="198"/>
      <c r="IH379" s="198"/>
      <c r="II379" s="198"/>
      <c r="IJ379" s="198"/>
      <c r="IK379" s="198"/>
      <c r="IL379" s="198"/>
      <c r="IM379" s="198"/>
      <c r="IN379" s="198"/>
      <c r="IO379" s="198"/>
      <c r="IP379" s="198"/>
      <c r="IQ379" s="198"/>
      <c r="IR379" s="198"/>
      <c r="IS379" s="198"/>
      <c r="IT379" s="198"/>
      <c r="IU379" s="198"/>
      <c r="IV379" s="198"/>
      <c r="IW379" s="198"/>
      <c r="IX379" s="198"/>
      <c r="IY379" s="198"/>
      <c r="IZ379" s="198"/>
      <c r="JA379" s="198"/>
      <c r="JB379" s="198"/>
      <c r="JC379" s="198"/>
      <c r="JD379" s="198"/>
      <c r="JE379" s="198"/>
      <c r="JF379" s="198"/>
      <c r="JG379" s="198"/>
      <c r="JH379" s="198"/>
      <c r="JI379" s="198"/>
      <c r="JJ379" s="198"/>
      <c r="JK379" s="198"/>
      <c r="JL379" s="198"/>
      <c r="JM379" s="198"/>
      <c r="JN379" s="198"/>
      <c r="JO379" s="198"/>
      <c r="JP379" s="198"/>
      <c r="JQ379" s="198"/>
      <c r="JR379" s="198"/>
      <c r="JS379" s="198"/>
      <c r="JT379" s="198"/>
      <c r="JU379" s="198"/>
      <c r="JV379" s="198"/>
      <c r="JW379" s="198"/>
      <c r="JX379" s="198"/>
      <c r="JY379" s="198"/>
      <c r="JZ379" s="198"/>
      <c r="KA379" s="198"/>
      <c r="KB379" s="198"/>
      <c r="KC379" s="198"/>
      <c r="KD379" s="198"/>
      <c r="KE379" s="198"/>
      <c r="KF379" s="198"/>
      <c r="KG379" s="198"/>
      <c r="KH379" s="198"/>
      <c r="KI379" s="198"/>
      <c r="KJ379" s="198"/>
      <c r="KK379" s="198"/>
      <c r="KL379" s="198"/>
      <c r="KM379" s="198"/>
      <c r="KN379" s="198"/>
      <c r="KO379" s="198"/>
      <c r="KP379" s="198"/>
      <c r="KQ379" s="198"/>
      <c r="KR379" s="198"/>
      <c r="KS379" s="198"/>
      <c r="KT379" s="198"/>
      <c r="KU379" s="198"/>
      <c r="KV379" s="198"/>
      <c r="KW379" s="198"/>
      <c r="KX379" s="198"/>
      <c r="KY379" s="198"/>
      <c r="KZ379" s="198"/>
    </row>
    <row r="380" spans="2:312" x14ac:dyDescent="0.3">
      <c r="B380" s="198"/>
      <c r="C380" s="198"/>
      <c r="D380" s="198"/>
      <c r="E380" s="198"/>
      <c r="F380" s="198"/>
      <c r="G380" s="198"/>
      <c r="H380" s="198"/>
      <c r="I380" s="198"/>
      <c r="J380" s="198"/>
      <c r="K380" s="198"/>
      <c r="L380" s="198"/>
      <c r="M380" s="198"/>
      <c r="N380" s="198"/>
      <c r="O380" s="198"/>
      <c r="P380" s="198"/>
      <c r="Q380" s="202"/>
      <c r="R380" s="198"/>
      <c r="S380" s="198"/>
      <c r="T380" s="198"/>
      <c r="U380" s="198"/>
      <c r="V380" s="198"/>
      <c r="W380" s="198"/>
      <c r="X380" s="198"/>
      <c r="Y380" s="198"/>
      <c r="Z380" s="198"/>
      <c r="AA380" s="198"/>
      <c r="AB380" s="198"/>
      <c r="AC380" s="198"/>
      <c r="AD380" s="198"/>
      <c r="AE380" s="198"/>
      <c r="AF380" s="198"/>
      <c r="AG380" s="198"/>
      <c r="AH380" s="198"/>
      <c r="AI380" s="198"/>
      <c r="AJ380" s="198"/>
      <c r="AK380" s="198"/>
      <c r="AL380" s="198"/>
      <c r="AM380" s="198"/>
      <c r="AN380" s="198"/>
      <c r="AO380" s="198"/>
      <c r="AP380" s="198"/>
      <c r="AQ380" s="198"/>
      <c r="AR380" s="198"/>
      <c r="AS380" s="198"/>
      <c r="AT380" s="198"/>
      <c r="AU380" s="198"/>
      <c r="AV380" s="198"/>
      <c r="AW380" s="198"/>
      <c r="AX380" s="198"/>
      <c r="AY380" s="198"/>
      <c r="AZ380" s="198"/>
      <c r="BA380" s="198"/>
      <c r="BB380" s="198"/>
      <c r="BC380" s="198"/>
      <c r="BD380" s="198"/>
      <c r="BE380" s="198"/>
      <c r="BF380" s="198"/>
      <c r="BG380" s="198"/>
      <c r="BH380" s="198"/>
      <c r="BI380" s="198"/>
      <c r="BJ380" s="198"/>
      <c r="BK380" s="198"/>
      <c r="BL380" s="198"/>
      <c r="BM380" s="198"/>
      <c r="BN380" s="198"/>
      <c r="BO380" s="198"/>
      <c r="BP380" s="198"/>
      <c r="BQ380" s="198"/>
      <c r="BR380" s="198"/>
      <c r="BS380" s="198"/>
      <c r="BT380" s="198"/>
      <c r="BU380" s="198"/>
      <c r="BV380" s="198"/>
      <c r="BW380" s="198"/>
      <c r="BX380" s="198"/>
      <c r="BY380" s="198"/>
      <c r="BZ380" s="198"/>
      <c r="CA380" s="198"/>
      <c r="CB380" s="198"/>
      <c r="CC380" s="198"/>
      <c r="CD380" s="198"/>
      <c r="CE380" s="198"/>
      <c r="CF380" s="198"/>
      <c r="CG380" s="198"/>
      <c r="CH380" s="198"/>
      <c r="CI380" s="198"/>
      <c r="CJ380" s="198"/>
      <c r="CK380" s="198"/>
      <c r="CL380" s="198"/>
      <c r="CM380" s="198"/>
      <c r="CN380" s="198"/>
      <c r="CO380" s="198"/>
      <c r="CP380" s="198"/>
      <c r="CQ380" s="198"/>
      <c r="CR380" s="198"/>
      <c r="CS380" s="198"/>
      <c r="CT380" s="198"/>
      <c r="CU380" s="198"/>
      <c r="CV380" s="198"/>
      <c r="CW380" s="198"/>
      <c r="CX380" s="198"/>
      <c r="CY380" s="198"/>
      <c r="CZ380" s="198"/>
      <c r="DA380" s="198"/>
      <c r="DB380" s="198"/>
      <c r="DC380" s="198"/>
      <c r="DD380" s="198"/>
      <c r="DE380" s="198"/>
      <c r="DF380" s="198"/>
      <c r="DG380" s="198"/>
      <c r="DH380" s="198"/>
      <c r="DI380" s="198"/>
      <c r="DJ380" s="198"/>
      <c r="DK380" s="198"/>
      <c r="DL380" s="198"/>
      <c r="DM380" s="198"/>
      <c r="DN380" s="198"/>
      <c r="DO380" s="198"/>
      <c r="DP380" s="198"/>
      <c r="DQ380" s="198"/>
      <c r="DR380" s="198"/>
      <c r="DS380" s="198"/>
      <c r="DT380" s="198"/>
      <c r="DU380" s="198"/>
      <c r="DV380" s="198"/>
      <c r="DW380" s="198"/>
      <c r="DX380" s="198"/>
      <c r="DY380" s="198"/>
      <c r="DZ380" s="198"/>
      <c r="EA380" s="198"/>
      <c r="EB380" s="198"/>
      <c r="EC380" s="198"/>
      <c r="ED380" s="198"/>
      <c r="EE380" s="198"/>
      <c r="EF380" s="198"/>
      <c r="EG380" s="198"/>
      <c r="EH380" s="198"/>
      <c r="EI380" s="198"/>
      <c r="EJ380" s="198"/>
      <c r="EK380" s="198"/>
      <c r="EL380" s="198"/>
      <c r="EM380" s="198"/>
      <c r="EN380" s="198"/>
      <c r="EO380" s="198"/>
      <c r="EP380" s="198"/>
      <c r="EQ380" s="198"/>
      <c r="ER380" s="198"/>
      <c r="ES380" s="198"/>
      <c r="ET380" s="198"/>
      <c r="EU380" s="198"/>
      <c r="EV380" s="198"/>
      <c r="EW380" s="198"/>
      <c r="EX380" s="198"/>
      <c r="EY380" s="198"/>
      <c r="EZ380" s="198"/>
      <c r="FA380" s="198"/>
      <c r="FB380" s="198"/>
      <c r="FC380" s="198"/>
      <c r="FD380" s="198"/>
      <c r="FE380" s="198"/>
      <c r="FF380" s="198"/>
      <c r="FG380" s="198"/>
      <c r="FH380" s="198"/>
      <c r="FI380" s="198"/>
      <c r="FJ380" s="198"/>
      <c r="FK380" s="198"/>
      <c r="FL380" s="198"/>
      <c r="FM380" s="198"/>
      <c r="FN380" s="198"/>
      <c r="FO380" s="198"/>
      <c r="FP380" s="198"/>
      <c r="FQ380" s="198"/>
      <c r="FR380" s="198"/>
      <c r="FS380" s="198"/>
      <c r="FT380" s="198"/>
      <c r="FU380" s="198"/>
      <c r="FV380" s="198"/>
      <c r="FW380" s="198"/>
      <c r="FX380" s="198"/>
      <c r="FY380" s="198"/>
      <c r="FZ380" s="198"/>
      <c r="GA380" s="198"/>
      <c r="GB380" s="198"/>
      <c r="GC380" s="198"/>
      <c r="GD380" s="198"/>
      <c r="GE380" s="198"/>
      <c r="GF380" s="198"/>
      <c r="GG380" s="198"/>
      <c r="GH380" s="198"/>
      <c r="GI380" s="198"/>
      <c r="GJ380" s="198"/>
      <c r="GK380" s="198"/>
      <c r="GL380" s="198"/>
      <c r="GM380" s="198"/>
      <c r="GN380" s="198"/>
      <c r="GO380" s="198"/>
      <c r="GP380" s="198"/>
      <c r="GQ380" s="198"/>
      <c r="GR380" s="198"/>
      <c r="GS380" s="198"/>
      <c r="GT380" s="198"/>
      <c r="GU380" s="198"/>
      <c r="GV380" s="198"/>
      <c r="GW380" s="198"/>
      <c r="GX380" s="198"/>
      <c r="GY380" s="198"/>
      <c r="GZ380" s="198"/>
      <c r="HA380" s="198"/>
      <c r="HB380" s="198"/>
      <c r="HC380" s="198"/>
      <c r="HD380" s="198"/>
      <c r="HE380" s="198"/>
      <c r="HF380" s="198"/>
      <c r="HG380" s="198"/>
      <c r="HH380" s="198"/>
      <c r="HI380" s="198"/>
      <c r="HJ380" s="198"/>
      <c r="HK380" s="198"/>
      <c r="HL380" s="198"/>
      <c r="HM380" s="198"/>
      <c r="HN380" s="198"/>
      <c r="HO380" s="198"/>
      <c r="HP380" s="198"/>
      <c r="HQ380" s="198"/>
      <c r="HR380" s="198"/>
      <c r="HS380" s="198"/>
      <c r="HT380" s="198"/>
      <c r="HU380" s="198"/>
      <c r="HV380" s="198"/>
      <c r="HW380" s="198"/>
      <c r="HX380" s="198"/>
      <c r="HY380" s="198"/>
      <c r="HZ380" s="198"/>
      <c r="IA380" s="198"/>
      <c r="IB380" s="198"/>
      <c r="IC380" s="198"/>
      <c r="ID380" s="198"/>
      <c r="IE380" s="198"/>
      <c r="IF380" s="198"/>
      <c r="IG380" s="198"/>
      <c r="IH380" s="198"/>
      <c r="II380" s="198"/>
      <c r="IJ380" s="198"/>
      <c r="IK380" s="198"/>
      <c r="IL380" s="198"/>
      <c r="IM380" s="198"/>
      <c r="IN380" s="198"/>
      <c r="IO380" s="198"/>
      <c r="IP380" s="198"/>
      <c r="IQ380" s="198"/>
      <c r="IR380" s="198"/>
      <c r="IS380" s="198"/>
      <c r="IT380" s="198"/>
      <c r="IU380" s="198"/>
      <c r="IV380" s="198"/>
      <c r="IW380" s="198"/>
      <c r="IX380" s="198"/>
      <c r="IY380" s="198"/>
      <c r="IZ380" s="198"/>
      <c r="JA380" s="198"/>
      <c r="JB380" s="198"/>
      <c r="JC380" s="198"/>
      <c r="JD380" s="198"/>
      <c r="JE380" s="198"/>
      <c r="JF380" s="198"/>
      <c r="JG380" s="198"/>
      <c r="JH380" s="198"/>
      <c r="JI380" s="198"/>
      <c r="JJ380" s="198"/>
      <c r="JK380" s="198"/>
      <c r="JL380" s="198"/>
      <c r="JM380" s="198"/>
      <c r="JN380" s="198"/>
      <c r="JO380" s="198"/>
      <c r="JP380" s="198"/>
      <c r="JQ380" s="198"/>
      <c r="JR380" s="198"/>
      <c r="JS380" s="198"/>
      <c r="JT380" s="198"/>
      <c r="JU380" s="198"/>
      <c r="JV380" s="198"/>
      <c r="JW380" s="198"/>
      <c r="JX380" s="198"/>
      <c r="JY380" s="198"/>
      <c r="JZ380" s="198"/>
      <c r="KA380" s="198"/>
      <c r="KB380" s="198"/>
      <c r="KC380" s="198"/>
      <c r="KD380" s="198"/>
      <c r="KE380" s="198"/>
      <c r="KF380" s="198"/>
      <c r="KG380" s="198"/>
      <c r="KH380" s="198"/>
      <c r="KI380" s="198"/>
      <c r="KJ380" s="198"/>
      <c r="KK380" s="198"/>
      <c r="KL380" s="198"/>
      <c r="KM380" s="198"/>
      <c r="KN380" s="198"/>
      <c r="KO380" s="198"/>
      <c r="KP380" s="198"/>
      <c r="KQ380" s="198"/>
      <c r="KR380" s="198"/>
      <c r="KS380" s="198"/>
      <c r="KT380" s="198"/>
      <c r="KU380" s="198"/>
      <c r="KV380" s="198"/>
      <c r="KW380" s="198"/>
      <c r="KX380" s="198"/>
      <c r="KY380" s="198"/>
      <c r="KZ380" s="198"/>
    </row>
    <row r="381" spans="2:312" x14ac:dyDescent="0.3">
      <c r="B381" s="198"/>
      <c r="C381" s="198"/>
      <c r="D381" s="198"/>
      <c r="E381" s="198"/>
      <c r="F381" s="198"/>
      <c r="G381" s="198"/>
      <c r="H381" s="198"/>
      <c r="I381" s="198"/>
      <c r="J381" s="198"/>
      <c r="K381" s="198"/>
      <c r="L381" s="198"/>
      <c r="M381" s="198"/>
      <c r="N381" s="198"/>
      <c r="O381" s="198"/>
      <c r="P381" s="198"/>
      <c r="Q381" s="202"/>
      <c r="R381" s="198"/>
      <c r="S381" s="198"/>
      <c r="T381" s="198"/>
      <c r="U381" s="198"/>
      <c r="V381" s="198"/>
      <c r="W381" s="198"/>
      <c r="X381" s="198"/>
      <c r="Y381" s="198"/>
      <c r="Z381" s="198"/>
      <c r="AA381" s="198"/>
      <c r="AB381" s="198"/>
      <c r="AC381" s="198"/>
      <c r="AD381" s="198"/>
      <c r="AE381" s="198"/>
      <c r="AF381" s="198"/>
      <c r="AG381" s="198"/>
      <c r="AH381" s="198"/>
      <c r="AI381" s="198"/>
      <c r="AJ381" s="198"/>
      <c r="AK381" s="198"/>
      <c r="AL381" s="198"/>
      <c r="AM381" s="198"/>
      <c r="AN381" s="198"/>
      <c r="AO381" s="198"/>
      <c r="AP381" s="198"/>
      <c r="AQ381" s="198"/>
      <c r="AR381" s="198"/>
      <c r="AS381" s="198"/>
      <c r="AT381" s="198"/>
      <c r="AU381" s="198"/>
      <c r="AV381" s="198"/>
      <c r="AW381" s="198"/>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c r="CP381" s="198"/>
      <c r="CQ381" s="198"/>
      <c r="CR381" s="198"/>
      <c r="CS381" s="198"/>
      <c r="CT381" s="198"/>
      <c r="CU381" s="198"/>
      <c r="CV381" s="198"/>
      <c r="CW381" s="198"/>
      <c r="CX381" s="198"/>
      <c r="CY381" s="198"/>
      <c r="CZ381" s="198"/>
      <c r="DA381" s="198"/>
      <c r="DB381" s="198"/>
      <c r="DC381" s="198"/>
      <c r="DD381" s="198"/>
      <c r="DE381" s="198"/>
      <c r="DF381" s="198"/>
      <c r="DG381" s="198"/>
      <c r="DH381" s="198"/>
      <c r="DI381" s="198"/>
      <c r="DJ381" s="198"/>
      <c r="DK381" s="198"/>
      <c r="DL381" s="198"/>
      <c r="DM381" s="198"/>
      <c r="DN381" s="198"/>
      <c r="DO381" s="198"/>
      <c r="DP381" s="198"/>
      <c r="DQ381" s="198"/>
      <c r="DR381" s="198"/>
      <c r="DS381" s="198"/>
      <c r="DT381" s="198"/>
      <c r="DU381" s="198"/>
      <c r="DV381" s="198"/>
      <c r="DW381" s="198"/>
      <c r="DX381" s="198"/>
      <c r="DY381" s="198"/>
      <c r="DZ381" s="198"/>
      <c r="EA381" s="198"/>
      <c r="EB381" s="198"/>
      <c r="EC381" s="198"/>
      <c r="ED381" s="198"/>
      <c r="EE381" s="198"/>
      <c r="EF381" s="198"/>
      <c r="EG381" s="198"/>
      <c r="EH381" s="198"/>
      <c r="EI381" s="198"/>
      <c r="EJ381" s="198"/>
      <c r="EK381" s="198"/>
      <c r="EL381" s="198"/>
      <c r="EM381" s="198"/>
      <c r="EN381" s="198"/>
      <c r="EO381" s="198"/>
      <c r="EP381" s="198"/>
      <c r="EQ381" s="198"/>
      <c r="ER381" s="198"/>
      <c r="ES381" s="198"/>
      <c r="ET381" s="198"/>
      <c r="EU381" s="198"/>
      <c r="EV381" s="198"/>
      <c r="EW381" s="198"/>
      <c r="EX381" s="198"/>
      <c r="EY381" s="198"/>
      <c r="EZ381" s="198"/>
      <c r="FA381" s="198"/>
      <c r="FB381" s="198"/>
      <c r="FC381" s="198"/>
      <c r="FD381" s="198"/>
      <c r="FE381" s="198"/>
      <c r="FF381" s="198"/>
      <c r="FG381" s="198"/>
      <c r="FH381" s="198"/>
      <c r="FI381" s="198"/>
      <c r="FJ381" s="198"/>
      <c r="FK381" s="198"/>
      <c r="FL381" s="198"/>
      <c r="FM381" s="198"/>
      <c r="FN381" s="198"/>
      <c r="FO381" s="198"/>
      <c r="FP381" s="198"/>
      <c r="FQ381" s="198"/>
      <c r="FR381" s="198"/>
      <c r="FS381" s="198"/>
      <c r="FT381" s="198"/>
      <c r="FU381" s="198"/>
      <c r="FV381" s="198"/>
      <c r="FW381" s="198"/>
      <c r="FX381" s="198"/>
      <c r="FY381" s="198"/>
      <c r="FZ381" s="198"/>
      <c r="GA381" s="198"/>
      <c r="GB381" s="198"/>
      <c r="GC381" s="198"/>
      <c r="GD381" s="198"/>
      <c r="GE381" s="198"/>
      <c r="GF381" s="198"/>
      <c r="GG381" s="198"/>
      <c r="GH381" s="198"/>
      <c r="GI381" s="198"/>
      <c r="GJ381" s="198"/>
      <c r="GK381" s="198"/>
      <c r="GL381" s="198"/>
      <c r="GM381" s="198"/>
      <c r="GN381" s="198"/>
      <c r="GO381" s="198"/>
      <c r="GP381" s="198"/>
      <c r="GQ381" s="198"/>
      <c r="GR381" s="198"/>
      <c r="GS381" s="198"/>
      <c r="GT381" s="198"/>
      <c r="GU381" s="198"/>
      <c r="GV381" s="198"/>
      <c r="GW381" s="198"/>
      <c r="GX381" s="198"/>
      <c r="GY381" s="198"/>
      <c r="GZ381" s="198"/>
      <c r="HA381" s="198"/>
      <c r="HB381" s="198"/>
      <c r="HC381" s="198"/>
      <c r="HD381" s="198"/>
      <c r="HE381" s="198"/>
      <c r="HF381" s="198"/>
      <c r="HG381" s="198"/>
      <c r="HH381" s="198"/>
      <c r="HI381" s="198"/>
      <c r="HJ381" s="198"/>
      <c r="HK381" s="198"/>
      <c r="HL381" s="198"/>
      <c r="HM381" s="198"/>
      <c r="HN381" s="198"/>
      <c r="HO381" s="198"/>
      <c r="HP381" s="198"/>
      <c r="HQ381" s="198"/>
      <c r="HR381" s="198"/>
      <c r="HS381" s="198"/>
      <c r="HT381" s="198"/>
      <c r="HU381" s="198"/>
      <c r="HV381" s="198"/>
      <c r="HW381" s="198"/>
      <c r="HX381" s="198"/>
      <c r="HY381" s="198"/>
      <c r="HZ381" s="198"/>
      <c r="IA381" s="198"/>
      <c r="IB381" s="198"/>
      <c r="IC381" s="198"/>
      <c r="ID381" s="198"/>
      <c r="IE381" s="198"/>
      <c r="IF381" s="198"/>
      <c r="IG381" s="198"/>
      <c r="IH381" s="198"/>
      <c r="II381" s="198"/>
      <c r="IJ381" s="198"/>
      <c r="IK381" s="198"/>
      <c r="IL381" s="198"/>
      <c r="IM381" s="198"/>
      <c r="IN381" s="198"/>
      <c r="IO381" s="198"/>
      <c r="IP381" s="198"/>
      <c r="IQ381" s="198"/>
      <c r="IR381" s="198"/>
      <c r="IS381" s="198"/>
      <c r="IT381" s="198"/>
      <c r="IU381" s="198"/>
      <c r="IV381" s="198"/>
      <c r="IW381" s="198"/>
      <c r="IX381" s="198"/>
      <c r="IY381" s="198"/>
      <c r="IZ381" s="198"/>
      <c r="JA381" s="198"/>
      <c r="JB381" s="198"/>
      <c r="JC381" s="198"/>
      <c r="JD381" s="198"/>
      <c r="JE381" s="198"/>
      <c r="JF381" s="198"/>
      <c r="JG381" s="198"/>
      <c r="JH381" s="198"/>
      <c r="JI381" s="198"/>
      <c r="JJ381" s="198"/>
      <c r="JK381" s="198"/>
      <c r="JL381" s="198"/>
      <c r="JM381" s="198"/>
      <c r="JN381" s="198"/>
      <c r="JO381" s="198"/>
      <c r="JP381" s="198"/>
      <c r="JQ381" s="198"/>
      <c r="JR381" s="198"/>
      <c r="JS381" s="198"/>
      <c r="JT381" s="198"/>
      <c r="JU381" s="198"/>
      <c r="JV381" s="198"/>
      <c r="JW381" s="198"/>
      <c r="JX381" s="198"/>
      <c r="JY381" s="198"/>
      <c r="JZ381" s="198"/>
      <c r="KA381" s="198"/>
      <c r="KB381" s="198"/>
      <c r="KC381" s="198"/>
      <c r="KD381" s="198"/>
      <c r="KE381" s="198"/>
      <c r="KF381" s="198"/>
      <c r="KG381" s="198"/>
      <c r="KH381" s="198"/>
      <c r="KI381" s="198"/>
      <c r="KJ381" s="198"/>
      <c r="KK381" s="198"/>
      <c r="KL381" s="198"/>
      <c r="KM381" s="198"/>
      <c r="KN381" s="198"/>
      <c r="KO381" s="198"/>
      <c r="KP381" s="198"/>
      <c r="KQ381" s="198"/>
      <c r="KR381" s="198"/>
      <c r="KS381" s="198"/>
      <c r="KT381" s="198"/>
      <c r="KU381" s="198"/>
      <c r="KV381" s="198"/>
      <c r="KW381" s="198"/>
      <c r="KX381" s="198"/>
      <c r="KY381" s="198"/>
      <c r="KZ381" s="198"/>
    </row>
    <row r="382" spans="2:312" x14ac:dyDescent="0.3">
      <c r="B382" s="198"/>
      <c r="C382" s="198"/>
      <c r="D382" s="198"/>
      <c r="E382" s="198"/>
      <c r="F382" s="198"/>
      <c r="G382" s="198"/>
      <c r="H382" s="198"/>
      <c r="I382" s="198"/>
      <c r="J382" s="198"/>
      <c r="K382" s="198"/>
      <c r="L382" s="198"/>
      <c r="M382" s="198"/>
      <c r="N382" s="198"/>
      <c r="O382" s="198"/>
      <c r="P382" s="198"/>
      <c r="Q382" s="202"/>
      <c r="R382" s="198"/>
      <c r="S382" s="198"/>
      <c r="T382" s="198"/>
      <c r="U382" s="198"/>
      <c r="V382" s="198"/>
      <c r="W382" s="198"/>
      <c r="X382" s="198"/>
      <c r="Y382" s="198"/>
      <c r="Z382" s="198"/>
      <c r="AA382" s="198"/>
      <c r="AB382" s="198"/>
      <c r="AC382" s="198"/>
      <c r="AD382" s="198"/>
      <c r="AE382" s="198"/>
      <c r="AF382" s="198"/>
      <c r="AG382" s="198"/>
      <c r="AH382" s="198"/>
      <c r="AI382" s="198"/>
      <c r="AJ382" s="198"/>
      <c r="AK382" s="198"/>
      <c r="AL382" s="198"/>
      <c r="AM382" s="198"/>
      <c r="AN382" s="198"/>
      <c r="AO382" s="198"/>
      <c r="AP382" s="198"/>
      <c r="AQ382" s="198"/>
      <c r="AR382" s="198"/>
      <c r="AS382" s="198"/>
      <c r="AT382" s="198"/>
      <c r="AU382" s="198"/>
      <c r="AV382" s="198"/>
      <c r="AW382" s="198"/>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c r="CP382" s="198"/>
      <c r="CQ382" s="198"/>
      <c r="CR382" s="198"/>
      <c r="CS382" s="198"/>
      <c r="CT382" s="198"/>
      <c r="CU382" s="198"/>
      <c r="CV382" s="198"/>
      <c r="CW382" s="198"/>
      <c r="CX382" s="198"/>
      <c r="CY382" s="198"/>
      <c r="CZ382" s="198"/>
      <c r="DA382" s="198"/>
      <c r="DB382" s="198"/>
      <c r="DC382" s="198"/>
      <c r="DD382" s="198"/>
      <c r="DE382" s="198"/>
      <c r="DF382" s="198"/>
      <c r="DG382" s="198"/>
      <c r="DH382" s="198"/>
      <c r="DI382" s="198"/>
      <c r="DJ382" s="198"/>
      <c r="DK382" s="198"/>
      <c r="DL382" s="198"/>
      <c r="DM382" s="198"/>
      <c r="DN382" s="198"/>
      <c r="DO382" s="198"/>
      <c r="DP382" s="198"/>
      <c r="DQ382" s="198"/>
      <c r="DR382" s="198"/>
      <c r="DS382" s="198"/>
      <c r="DT382" s="198"/>
      <c r="DU382" s="198"/>
      <c r="DV382" s="198"/>
      <c r="DW382" s="198"/>
      <c r="DX382" s="198"/>
      <c r="DY382" s="198"/>
      <c r="DZ382" s="198"/>
      <c r="EA382" s="198"/>
      <c r="EB382" s="198"/>
      <c r="EC382" s="198"/>
      <c r="ED382" s="198"/>
      <c r="EE382" s="198"/>
      <c r="EF382" s="198"/>
      <c r="EG382" s="198"/>
      <c r="EH382" s="198"/>
      <c r="EI382" s="198"/>
      <c r="EJ382" s="198"/>
      <c r="EK382" s="198"/>
      <c r="EL382" s="198"/>
      <c r="EM382" s="198"/>
      <c r="EN382" s="198"/>
      <c r="EO382" s="198"/>
      <c r="EP382" s="198"/>
      <c r="EQ382" s="198"/>
      <c r="ER382" s="198"/>
      <c r="ES382" s="198"/>
      <c r="ET382" s="198"/>
      <c r="EU382" s="198"/>
      <c r="EV382" s="198"/>
      <c r="EW382" s="198"/>
      <c r="EX382" s="198"/>
      <c r="EY382" s="198"/>
      <c r="EZ382" s="198"/>
      <c r="FA382" s="198"/>
      <c r="FB382" s="198"/>
      <c r="FC382" s="198"/>
      <c r="FD382" s="198"/>
      <c r="FE382" s="198"/>
      <c r="FF382" s="198"/>
      <c r="FG382" s="198"/>
      <c r="FH382" s="198"/>
      <c r="FI382" s="198"/>
      <c r="FJ382" s="198"/>
      <c r="FK382" s="198"/>
      <c r="FL382" s="198"/>
      <c r="FM382" s="198"/>
      <c r="FN382" s="198"/>
      <c r="FO382" s="198"/>
      <c r="FP382" s="198"/>
      <c r="FQ382" s="198"/>
      <c r="FR382" s="198"/>
      <c r="FS382" s="198"/>
      <c r="FT382" s="198"/>
      <c r="FU382" s="198"/>
      <c r="FV382" s="198"/>
      <c r="FW382" s="198"/>
      <c r="FX382" s="198"/>
      <c r="FY382" s="198"/>
      <c r="FZ382" s="198"/>
      <c r="GA382" s="198"/>
      <c r="GB382" s="198"/>
      <c r="GC382" s="198"/>
      <c r="GD382" s="198"/>
      <c r="GE382" s="198"/>
      <c r="GF382" s="198"/>
      <c r="GG382" s="198"/>
      <c r="GH382" s="198"/>
      <c r="GI382" s="198"/>
      <c r="GJ382" s="198"/>
      <c r="GK382" s="198"/>
      <c r="GL382" s="198"/>
      <c r="GM382" s="198"/>
      <c r="GN382" s="198"/>
      <c r="GO382" s="198"/>
      <c r="GP382" s="198"/>
      <c r="GQ382" s="198"/>
      <c r="GR382" s="198"/>
      <c r="GS382" s="198"/>
      <c r="GT382" s="198"/>
      <c r="GU382" s="198"/>
      <c r="GV382" s="198"/>
      <c r="GW382" s="198"/>
      <c r="GX382" s="198"/>
      <c r="GY382" s="198"/>
      <c r="GZ382" s="198"/>
      <c r="HA382" s="198"/>
      <c r="HB382" s="198"/>
      <c r="HC382" s="198"/>
      <c r="HD382" s="198"/>
      <c r="HE382" s="198"/>
      <c r="HF382" s="198"/>
      <c r="HG382" s="198"/>
      <c r="HH382" s="198"/>
      <c r="HI382" s="198"/>
      <c r="HJ382" s="198"/>
      <c r="HK382" s="198"/>
      <c r="HL382" s="198"/>
      <c r="HM382" s="198"/>
      <c r="HN382" s="198"/>
      <c r="HO382" s="198"/>
      <c r="HP382" s="198"/>
      <c r="HQ382" s="198"/>
      <c r="HR382" s="198"/>
      <c r="HS382" s="198"/>
      <c r="HT382" s="198"/>
      <c r="HU382" s="198"/>
      <c r="HV382" s="198"/>
      <c r="HW382" s="198"/>
      <c r="HX382" s="198"/>
      <c r="HY382" s="198"/>
      <c r="HZ382" s="198"/>
      <c r="IA382" s="198"/>
      <c r="IB382" s="198"/>
      <c r="IC382" s="198"/>
      <c r="ID382" s="198"/>
      <c r="IE382" s="198"/>
      <c r="IF382" s="198"/>
      <c r="IG382" s="198"/>
      <c r="IH382" s="198"/>
      <c r="II382" s="198"/>
      <c r="IJ382" s="198"/>
      <c r="IK382" s="198"/>
      <c r="IL382" s="198"/>
      <c r="IM382" s="198"/>
      <c r="IN382" s="198"/>
      <c r="IO382" s="198"/>
      <c r="IP382" s="198"/>
      <c r="IQ382" s="198"/>
      <c r="IR382" s="198"/>
      <c r="IS382" s="198"/>
      <c r="IT382" s="198"/>
      <c r="IU382" s="198"/>
      <c r="IV382" s="198"/>
      <c r="IW382" s="198"/>
      <c r="IX382" s="198"/>
      <c r="IY382" s="198"/>
      <c r="IZ382" s="198"/>
      <c r="JA382" s="198"/>
      <c r="JB382" s="198"/>
      <c r="JC382" s="198"/>
      <c r="JD382" s="198"/>
      <c r="JE382" s="198"/>
      <c r="JF382" s="198"/>
      <c r="JG382" s="198"/>
      <c r="JH382" s="198"/>
      <c r="JI382" s="198"/>
      <c r="JJ382" s="198"/>
      <c r="JK382" s="198"/>
      <c r="JL382" s="198"/>
      <c r="JM382" s="198"/>
      <c r="JN382" s="198"/>
      <c r="JO382" s="198"/>
      <c r="JP382" s="198"/>
      <c r="JQ382" s="198"/>
      <c r="JR382" s="198"/>
      <c r="JS382" s="198"/>
      <c r="JT382" s="198"/>
      <c r="JU382" s="198"/>
      <c r="JV382" s="198"/>
      <c r="JW382" s="198"/>
      <c r="JX382" s="198"/>
      <c r="JY382" s="198"/>
      <c r="JZ382" s="198"/>
      <c r="KA382" s="198"/>
      <c r="KB382" s="198"/>
      <c r="KC382" s="198"/>
      <c r="KD382" s="198"/>
      <c r="KE382" s="198"/>
      <c r="KF382" s="198"/>
      <c r="KG382" s="198"/>
      <c r="KH382" s="198"/>
      <c r="KI382" s="198"/>
      <c r="KJ382" s="198"/>
      <c r="KK382" s="198"/>
      <c r="KL382" s="198"/>
      <c r="KM382" s="198"/>
      <c r="KN382" s="198"/>
      <c r="KO382" s="198"/>
      <c r="KP382" s="198"/>
      <c r="KQ382" s="198"/>
      <c r="KR382" s="198"/>
      <c r="KS382" s="198"/>
      <c r="KT382" s="198"/>
      <c r="KU382" s="198"/>
      <c r="KV382" s="198"/>
      <c r="KW382" s="198"/>
      <c r="KX382" s="198"/>
      <c r="KY382" s="198"/>
      <c r="KZ382" s="198"/>
    </row>
    <row r="383" spans="2:312" x14ac:dyDescent="0.3">
      <c r="B383" s="198"/>
      <c r="C383" s="198"/>
      <c r="D383" s="198"/>
      <c r="E383" s="198"/>
      <c r="F383" s="198"/>
      <c r="G383" s="198"/>
      <c r="H383" s="198"/>
      <c r="I383" s="198"/>
      <c r="J383" s="198"/>
      <c r="K383" s="198"/>
      <c r="L383" s="198"/>
      <c r="M383" s="198"/>
      <c r="N383" s="198"/>
      <c r="O383" s="198"/>
      <c r="P383" s="198"/>
      <c r="Q383" s="202"/>
      <c r="R383" s="198"/>
      <c r="S383" s="198"/>
      <c r="T383" s="198"/>
      <c r="U383" s="198"/>
      <c r="V383" s="198"/>
      <c r="W383" s="198"/>
      <c r="X383" s="198"/>
      <c r="Y383" s="198"/>
      <c r="Z383" s="198"/>
      <c r="AA383" s="198"/>
      <c r="AB383" s="198"/>
      <c r="AC383" s="198"/>
      <c r="AD383" s="198"/>
      <c r="AE383" s="198"/>
      <c r="AF383" s="198"/>
      <c r="AG383" s="198"/>
      <c r="AH383" s="198"/>
      <c r="AI383" s="198"/>
      <c r="AJ383" s="198"/>
      <c r="AK383" s="198"/>
      <c r="AL383" s="198"/>
      <c r="AM383" s="198"/>
      <c r="AN383" s="198"/>
      <c r="AO383" s="198"/>
      <c r="AP383" s="198"/>
      <c r="AQ383" s="198"/>
      <c r="AR383" s="198"/>
      <c r="AS383" s="198"/>
      <c r="AT383" s="198"/>
      <c r="AU383" s="198"/>
      <c r="AV383" s="198"/>
      <c r="AW383" s="198"/>
      <c r="AX383" s="198"/>
      <c r="AY383" s="198"/>
      <c r="AZ383" s="198"/>
      <c r="BA383" s="198"/>
      <c r="BB383" s="198"/>
      <c r="BC383" s="198"/>
      <c r="BD383" s="198"/>
      <c r="BE383" s="198"/>
      <c r="BF383" s="198"/>
      <c r="BG383" s="198"/>
      <c r="BH383" s="198"/>
      <c r="BI383" s="198"/>
      <c r="BJ383" s="198"/>
      <c r="BK383" s="198"/>
      <c r="BL383" s="198"/>
      <c r="BM383" s="198"/>
      <c r="BN383" s="198"/>
      <c r="BO383" s="198"/>
      <c r="BP383" s="198"/>
      <c r="BQ383" s="198"/>
      <c r="BR383" s="198"/>
      <c r="BS383" s="198"/>
      <c r="BT383" s="198"/>
      <c r="BU383" s="198"/>
      <c r="BV383" s="198"/>
      <c r="BW383" s="198"/>
      <c r="BX383" s="198"/>
      <c r="BY383" s="198"/>
      <c r="BZ383" s="198"/>
      <c r="CA383" s="198"/>
      <c r="CB383" s="198"/>
      <c r="CC383" s="198"/>
      <c r="CD383" s="198"/>
      <c r="CE383" s="198"/>
      <c r="CF383" s="198"/>
      <c r="CG383" s="198"/>
      <c r="CH383" s="198"/>
      <c r="CI383" s="198"/>
      <c r="CJ383" s="198"/>
      <c r="CK383" s="198"/>
      <c r="CL383" s="198"/>
      <c r="CM383" s="198"/>
      <c r="CN383" s="198"/>
      <c r="CO383" s="198"/>
      <c r="CP383" s="198"/>
      <c r="CQ383" s="198"/>
      <c r="CR383" s="198"/>
      <c r="CS383" s="198"/>
      <c r="CT383" s="198"/>
      <c r="CU383" s="198"/>
      <c r="CV383" s="198"/>
      <c r="CW383" s="198"/>
      <c r="CX383" s="198"/>
      <c r="CY383" s="198"/>
      <c r="CZ383" s="198"/>
      <c r="DA383" s="198"/>
      <c r="DB383" s="198"/>
      <c r="DC383" s="198"/>
      <c r="DD383" s="198"/>
      <c r="DE383" s="198"/>
      <c r="DF383" s="198"/>
      <c r="DG383" s="198"/>
      <c r="DH383" s="198"/>
      <c r="DI383" s="198"/>
      <c r="DJ383" s="198"/>
      <c r="DK383" s="198"/>
      <c r="DL383" s="198"/>
      <c r="DM383" s="198"/>
      <c r="DN383" s="198"/>
      <c r="DO383" s="198"/>
      <c r="DP383" s="198"/>
      <c r="DQ383" s="198"/>
      <c r="DR383" s="198"/>
      <c r="DS383" s="198"/>
      <c r="DT383" s="198"/>
      <c r="DU383" s="198"/>
      <c r="DV383" s="198"/>
      <c r="DW383" s="198"/>
      <c r="DX383" s="198"/>
      <c r="DY383" s="198"/>
      <c r="DZ383" s="198"/>
      <c r="EA383" s="198"/>
      <c r="EB383" s="198"/>
      <c r="EC383" s="198"/>
      <c r="ED383" s="198"/>
      <c r="EE383" s="198"/>
      <c r="EF383" s="198"/>
      <c r="EG383" s="198"/>
      <c r="EH383" s="198"/>
      <c r="EI383" s="198"/>
      <c r="EJ383" s="198"/>
      <c r="EK383" s="198"/>
      <c r="EL383" s="198"/>
      <c r="EM383" s="198"/>
      <c r="EN383" s="198"/>
      <c r="EO383" s="198"/>
      <c r="EP383" s="198"/>
      <c r="EQ383" s="198"/>
      <c r="ER383" s="198"/>
      <c r="ES383" s="198"/>
      <c r="ET383" s="198"/>
      <c r="EU383" s="198"/>
      <c r="EV383" s="198"/>
      <c r="EW383" s="198"/>
      <c r="EX383" s="198"/>
      <c r="EY383" s="198"/>
      <c r="EZ383" s="198"/>
      <c r="FA383" s="198"/>
      <c r="FB383" s="198"/>
      <c r="FC383" s="198"/>
      <c r="FD383" s="198"/>
      <c r="FE383" s="198"/>
      <c r="FF383" s="198"/>
      <c r="FG383" s="198"/>
      <c r="FH383" s="198"/>
      <c r="FI383" s="198"/>
      <c r="FJ383" s="198"/>
      <c r="FK383" s="198"/>
      <c r="FL383" s="198"/>
      <c r="FM383" s="198"/>
      <c r="FN383" s="198"/>
      <c r="FO383" s="198"/>
      <c r="FP383" s="198"/>
      <c r="FQ383" s="198"/>
      <c r="FR383" s="198"/>
      <c r="FS383" s="198"/>
      <c r="FT383" s="198"/>
      <c r="FU383" s="198"/>
      <c r="FV383" s="198"/>
      <c r="FW383" s="198"/>
      <c r="FX383" s="198"/>
      <c r="FY383" s="198"/>
      <c r="FZ383" s="198"/>
      <c r="GA383" s="198"/>
      <c r="GB383" s="198"/>
      <c r="GC383" s="198"/>
      <c r="GD383" s="198"/>
      <c r="GE383" s="198"/>
      <c r="GF383" s="198"/>
      <c r="GG383" s="198"/>
      <c r="GH383" s="198"/>
      <c r="GI383" s="198"/>
      <c r="GJ383" s="198"/>
      <c r="GK383" s="198"/>
      <c r="GL383" s="198"/>
      <c r="GM383" s="198"/>
      <c r="GN383" s="198"/>
      <c r="GO383" s="198"/>
      <c r="GP383" s="198"/>
      <c r="GQ383" s="198"/>
      <c r="GR383" s="198"/>
      <c r="GS383" s="198"/>
      <c r="GT383" s="198"/>
      <c r="GU383" s="198"/>
      <c r="GV383" s="198"/>
      <c r="GW383" s="198"/>
      <c r="GX383" s="198"/>
      <c r="GY383" s="198"/>
      <c r="GZ383" s="198"/>
      <c r="HA383" s="198"/>
      <c r="HB383" s="198"/>
      <c r="HC383" s="198"/>
      <c r="HD383" s="198"/>
      <c r="HE383" s="198"/>
      <c r="HF383" s="198"/>
      <c r="HG383" s="198"/>
      <c r="HH383" s="198"/>
      <c r="HI383" s="198"/>
      <c r="HJ383" s="198"/>
      <c r="HK383" s="198"/>
      <c r="HL383" s="198"/>
      <c r="HM383" s="198"/>
      <c r="HN383" s="198"/>
      <c r="HO383" s="198"/>
      <c r="HP383" s="198"/>
      <c r="HQ383" s="198"/>
      <c r="HR383" s="198"/>
      <c r="HS383" s="198"/>
      <c r="HT383" s="198"/>
      <c r="HU383" s="198"/>
      <c r="HV383" s="198"/>
      <c r="HW383" s="198"/>
      <c r="HX383" s="198"/>
      <c r="HY383" s="198"/>
      <c r="HZ383" s="198"/>
      <c r="IA383" s="198"/>
      <c r="IB383" s="198"/>
      <c r="IC383" s="198"/>
      <c r="ID383" s="198"/>
      <c r="IE383" s="198"/>
      <c r="IF383" s="198"/>
      <c r="IG383" s="198"/>
      <c r="IH383" s="198"/>
      <c r="II383" s="198"/>
      <c r="IJ383" s="198"/>
      <c r="IK383" s="198"/>
      <c r="IL383" s="198"/>
      <c r="IM383" s="198"/>
      <c r="IN383" s="198"/>
      <c r="IO383" s="198"/>
      <c r="IP383" s="198"/>
      <c r="IQ383" s="198"/>
      <c r="IR383" s="198"/>
      <c r="IS383" s="198"/>
      <c r="IT383" s="198"/>
      <c r="IU383" s="198"/>
      <c r="IV383" s="198"/>
      <c r="IW383" s="198"/>
      <c r="IX383" s="198"/>
      <c r="IY383" s="198"/>
      <c r="IZ383" s="198"/>
      <c r="JA383" s="198"/>
      <c r="JB383" s="198"/>
      <c r="JC383" s="198"/>
      <c r="JD383" s="198"/>
      <c r="JE383" s="198"/>
      <c r="JF383" s="198"/>
      <c r="JG383" s="198"/>
      <c r="JH383" s="198"/>
      <c r="JI383" s="198"/>
      <c r="JJ383" s="198"/>
      <c r="JK383" s="198"/>
      <c r="JL383" s="198"/>
      <c r="JM383" s="198"/>
      <c r="JN383" s="198"/>
      <c r="JO383" s="198"/>
      <c r="JP383" s="198"/>
      <c r="JQ383" s="198"/>
      <c r="JR383" s="198"/>
      <c r="JS383" s="198"/>
      <c r="JT383" s="198"/>
      <c r="JU383" s="198"/>
      <c r="JV383" s="198"/>
      <c r="JW383" s="198"/>
      <c r="JX383" s="198"/>
      <c r="JY383" s="198"/>
      <c r="JZ383" s="198"/>
      <c r="KA383" s="198"/>
      <c r="KB383" s="198"/>
      <c r="KC383" s="198"/>
      <c r="KD383" s="198"/>
      <c r="KE383" s="198"/>
      <c r="KF383" s="198"/>
      <c r="KG383" s="198"/>
      <c r="KH383" s="198"/>
      <c r="KI383" s="198"/>
      <c r="KJ383" s="198"/>
      <c r="KK383" s="198"/>
      <c r="KL383" s="198"/>
      <c r="KM383" s="198"/>
      <c r="KN383" s="198"/>
      <c r="KO383" s="198"/>
      <c r="KP383" s="198"/>
      <c r="KQ383" s="198"/>
      <c r="KR383" s="198"/>
      <c r="KS383" s="198"/>
      <c r="KT383" s="198"/>
      <c r="KU383" s="198"/>
      <c r="KV383" s="198"/>
      <c r="KW383" s="198"/>
      <c r="KX383" s="198"/>
      <c r="KY383" s="198"/>
      <c r="KZ383" s="198"/>
    </row>
    <row r="384" spans="2:312" x14ac:dyDescent="0.3">
      <c r="B384" s="198"/>
      <c r="C384" s="198"/>
      <c r="D384" s="198"/>
      <c r="E384" s="198"/>
      <c r="F384" s="198"/>
      <c r="G384" s="198"/>
      <c r="H384" s="198"/>
      <c r="I384" s="198"/>
      <c r="J384" s="198"/>
      <c r="K384" s="198"/>
      <c r="L384" s="198"/>
      <c r="M384" s="198"/>
      <c r="N384" s="198"/>
      <c r="O384" s="198"/>
      <c r="P384" s="198"/>
      <c r="Q384" s="202"/>
      <c r="R384" s="198"/>
      <c r="S384" s="198"/>
      <c r="T384" s="198"/>
      <c r="U384" s="198"/>
      <c r="V384" s="198"/>
      <c r="W384" s="198"/>
      <c r="X384" s="198"/>
      <c r="Y384" s="198"/>
      <c r="Z384" s="198"/>
      <c r="AA384" s="198"/>
      <c r="AB384" s="198"/>
      <c r="AC384" s="198"/>
      <c r="AD384" s="198"/>
      <c r="AE384" s="198"/>
      <c r="AF384" s="198"/>
      <c r="AG384" s="198"/>
      <c r="AH384" s="198"/>
      <c r="AI384" s="198"/>
      <c r="AJ384" s="198"/>
      <c r="AK384" s="198"/>
      <c r="AL384" s="198"/>
      <c r="AM384" s="198"/>
      <c r="AN384" s="198"/>
      <c r="AO384" s="198"/>
      <c r="AP384" s="198"/>
      <c r="AQ384" s="198"/>
      <c r="AR384" s="198"/>
      <c r="AS384" s="198"/>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c r="BV384" s="198"/>
      <c r="BW384" s="198"/>
      <c r="BX384" s="198"/>
      <c r="BY384" s="198"/>
      <c r="BZ384" s="198"/>
      <c r="CA384" s="198"/>
      <c r="CB384" s="198"/>
      <c r="CC384" s="198"/>
      <c r="CD384" s="198"/>
      <c r="CE384" s="198"/>
      <c r="CF384" s="198"/>
      <c r="CG384" s="198"/>
      <c r="CH384" s="198"/>
      <c r="CI384" s="198"/>
      <c r="CJ384" s="198"/>
      <c r="CK384" s="198"/>
      <c r="CL384" s="198"/>
      <c r="CM384" s="198"/>
      <c r="CN384" s="198"/>
      <c r="CO384" s="198"/>
      <c r="CP384" s="198"/>
      <c r="CQ384" s="198"/>
      <c r="CR384" s="198"/>
      <c r="CS384" s="198"/>
      <c r="CT384" s="198"/>
      <c r="CU384" s="198"/>
      <c r="CV384" s="198"/>
      <c r="CW384" s="198"/>
      <c r="CX384" s="198"/>
      <c r="CY384" s="198"/>
      <c r="CZ384" s="198"/>
      <c r="DA384" s="198"/>
      <c r="DB384" s="198"/>
      <c r="DC384" s="198"/>
      <c r="DD384" s="198"/>
      <c r="DE384" s="198"/>
      <c r="DF384" s="198"/>
      <c r="DG384" s="198"/>
      <c r="DH384" s="198"/>
      <c r="DI384" s="198"/>
      <c r="DJ384" s="198"/>
      <c r="DK384" s="198"/>
      <c r="DL384" s="198"/>
      <c r="DM384" s="198"/>
      <c r="DN384" s="198"/>
      <c r="DO384" s="198"/>
      <c r="DP384" s="198"/>
      <c r="DQ384" s="198"/>
      <c r="DR384" s="198"/>
      <c r="DS384" s="198"/>
      <c r="DT384" s="198"/>
      <c r="DU384" s="198"/>
      <c r="DV384" s="198"/>
      <c r="DW384" s="198"/>
      <c r="DX384" s="198"/>
      <c r="DY384" s="198"/>
      <c r="DZ384" s="198"/>
      <c r="EA384" s="198"/>
      <c r="EB384" s="198"/>
      <c r="EC384" s="198"/>
      <c r="ED384" s="198"/>
      <c r="EE384" s="198"/>
      <c r="EF384" s="198"/>
      <c r="EG384" s="198"/>
      <c r="EH384" s="198"/>
      <c r="EI384" s="198"/>
      <c r="EJ384" s="198"/>
      <c r="EK384" s="198"/>
      <c r="EL384" s="198"/>
      <c r="EM384" s="198"/>
      <c r="EN384" s="198"/>
      <c r="EO384" s="198"/>
      <c r="EP384" s="198"/>
      <c r="EQ384" s="198"/>
      <c r="ER384" s="198"/>
      <c r="ES384" s="198"/>
      <c r="ET384" s="198"/>
      <c r="EU384" s="198"/>
      <c r="EV384" s="198"/>
      <c r="EW384" s="198"/>
      <c r="EX384" s="198"/>
      <c r="EY384" s="198"/>
      <c r="EZ384" s="198"/>
      <c r="FA384" s="198"/>
      <c r="FB384" s="198"/>
      <c r="FC384" s="198"/>
      <c r="FD384" s="198"/>
      <c r="FE384" s="198"/>
      <c r="FF384" s="198"/>
      <c r="FG384" s="198"/>
      <c r="FH384" s="198"/>
      <c r="FI384" s="198"/>
      <c r="FJ384" s="198"/>
      <c r="FK384" s="198"/>
      <c r="FL384" s="198"/>
      <c r="FM384" s="198"/>
      <c r="FN384" s="198"/>
      <c r="FO384" s="198"/>
      <c r="FP384" s="198"/>
      <c r="FQ384" s="198"/>
      <c r="FR384" s="198"/>
      <c r="FS384" s="198"/>
      <c r="FT384" s="198"/>
      <c r="FU384" s="198"/>
      <c r="FV384" s="198"/>
      <c r="FW384" s="198"/>
      <c r="FX384" s="198"/>
      <c r="FY384" s="198"/>
      <c r="FZ384" s="198"/>
      <c r="GA384" s="198"/>
      <c r="GB384" s="198"/>
      <c r="GC384" s="198"/>
      <c r="GD384" s="198"/>
      <c r="GE384" s="198"/>
      <c r="GF384" s="198"/>
      <c r="GG384" s="198"/>
      <c r="GH384" s="198"/>
      <c r="GI384" s="198"/>
      <c r="GJ384" s="198"/>
      <c r="GK384" s="198"/>
      <c r="GL384" s="198"/>
      <c r="GM384" s="198"/>
      <c r="GN384" s="198"/>
      <c r="GO384" s="198"/>
      <c r="GP384" s="198"/>
      <c r="GQ384" s="198"/>
      <c r="GR384" s="198"/>
      <c r="GS384" s="198"/>
      <c r="GT384" s="198"/>
      <c r="GU384" s="198"/>
      <c r="GV384" s="198"/>
      <c r="GW384" s="198"/>
      <c r="GX384" s="198"/>
      <c r="GY384" s="198"/>
      <c r="GZ384" s="198"/>
      <c r="HA384" s="198"/>
      <c r="HB384" s="198"/>
      <c r="HC384" s="198"/>
      <c r="HD384" s="198"/>
      <c r="HE384" s="198"/>
      <c r="HF384" s="198"/>
      <c r="HG384" s="198"/>
      <c r="HH384" s="198"/>
      <c r="HI384" s="198"/>
      <c r="HJ384" s="198"/>
      <c r="HK384" s="198"/>
      <c r="HL384" s="198"/>
      <c r="HM384" s="198"/>
      <c r="HN384" s="198"/>
      <c r="HO384" s="198"/>
      <c r="HP384" s="198"/>
      <c r="HQ384" s="198"/>
      <c r="HR384" s="198"/>
      <c r="HS384" s="198"/>
      <c r="HT384" s="198"/>
      <c r="HU384" s="198"/>
      <c r="HV384" s="198"/>
      <c r="HW384" s="198"/>
      <c r="HX384" s="198"/>
      <c r="HY384" s="198"/>
      <c r="HZ384" s="198"/>
      <c r="IA384" s="198"/>
      <c r="IB384" s="198"/>
      <c r="IC384" s="198"/>
      <c r="ID384" s="198"/>
      <c r="IE384" s="198"/>
      <c r="IF384" s="198"/>
      <c r="IG384" s="198"/>
      <c r="IH384" s="198"/>
      <c r="II384" s="198"/>
      <c r="IJ384" s="198"/>
      <c r="IK384" s="198"/>
      <c r="IL384" s="198"/>
      <c r="IM384" s="198"/>
      <c r="IN384" s="198"/>
      <c r="IO384" s="198"/>
      <c r="IP384" s="198"/>
      <c r="IQ384" s="198"/>
      <c r="IR384" s="198"/>
      <c r="IS384" s="198"/>
      <c r="IT384" s="198"/>
      <c r="IU384" s="198"/>
      <c r="IV384" s="198"/>
      <c r="IW384" s="198"/>
      <c r="IX384" s="198"/>
      <c r="IY384" s="198"/>
      <c r="IZ384" s="198"/>
      <c r="JA384" s="198"/>
      <c r="JB384" s="198"/>
      <c r="JC384" s="198"/>
      <c r="JD384" s="198"/>
      <c r="JE384" s="198"/>
      <c r="JF384" s="198"/>
      <c r="JG384" s="198"/>
      <c r="JH384" s="198"/>
      <c r="JI384" s="198"/>
      <c r="JJ384" s="198"/>
      <c r="JK384" s="198"/>
      <c r="JL384" s="198"/>
      <c r="JM384" s="198"/>
      <c r="JN384" s="198"/>
      <c r="JO384" s="198"/>
      <c r="JP384" s="198"/>
      <c r="JQ384" s="198"/>
      <c r="JR384" s="198"/>
      <c r="JS384" s="198"/>
      <c r="JT384" s="198"/>
      <c r="JU384" s="198"/>
      <c r="JV384" s="198"/>
      <c r="JW384" s="198"/>
      <c r="JX384" s="198"/>
      <c r="JY384" s="198"/>
      <c r="JZ384" s="198"/>
      <c r="KA384" s="198"/>
      <c r="KB384" s="198"/>
      <c r="KC384" s="198"/>
      <c r="KD384" s="198"/>
      <c r="KE384" s="198"/>
      <c r="KF384" s="198"/>
      <c r="KG384" s="198"/>
      <c r="KH384" s="198"/>
      <c r="KI384" s="198"/>
      <c r="KJ384" s="198"/>
      <c r="KK384" s="198"/>
      <c r="KL384" s="198"/>
      <c r="KM384" s="198"/>
      <c r="KN384" s="198"/>
      <c r="KO384" s="198"/>
      <c r="KP384" s="198"/>
      <c r="KQ384" s="198"/>
      <c r="KR384" s="198"/>
      <c r="KS384" s="198"/>
      <c r="KT384" s="198"/>
      <c r="KU384" s="198"/>
      <c r="KV384" s="198"/>
      <c r="KW384" s="198"/>
      <c r="KX384" s="198"/>
      <c r="KY384" s="198"/>
      <c r="KZ384" s="198"/>
    </row>
    <row r="385" spans="2:312" x14ac:dyDescent="0.3">
      <c r="B385" s="198"/>
      <c r="C385" s="198"/>
      <c r="D385" s="198"/>
      <c r="E385" s="198"/>
      <c r="F385" s="198"/>
      <c r="G385" s="198"/>
      <c r="H385" s="198"/>
      <c r="I385" s="198"/>
      <c r="J385" s="198"/>
      <c r="K385" s="198"/>
      <c r="L385" s="198"/>
      <c r="M385" s="198"/>
      <c r="N385" s="198"/>
      <c r="O385" s="198"/>
      <c r="P385" s="198"/>
      <c r="Q385" s="202"/>
      <c r="R385" s="198"/>
      <c r="S385" s="198"/>
      <c r="T385" s="198"/>
      <c r="U385" s="198"/>
      <c r="V385" s="198"/>
      <c r="W385" s="198"/>
      <c r="X385" s="198"/>
      <c r="Y385" s="198"/>
      <c r="Z385" s="198"/>
      <c r="AA385" s="198"/>
      <c r="AB385" s="198"/>
      <c r="AC385" s="198"/>
      <c r="AD385" s="198"/>
      <c r="AE385" s="198"/>
      <c r="AF385" s="198"/>
      <c r="AG385" s="198"/>
      <c r="AH385" s="198"/>
      <c r="AI385" s="198"/>
      <c r="AJ385" s="198"/>
      <c r="AK385" s="198"/>
      <c r="AL385" s="198"/>
      <c r="AM385" s="198"/>
      <c r="AN385" s="198"/>
      <c r="AO385" s="198"/>
      <c r="AP385" s="198"/>
      <c r="AQ385" s="198"/>
      <c r="AR385" s="198"/>
      <c r="AS385" s="198"/>
      <c r="AT385" s="198"/>
      <c r="AU385" s="198"/>
      <c r="AV385" s="198"/>
      <c r="AW385" s="198"/>
      <c r="AX385" s="198"/>
      <c r="AY385" s="198"/>
      <c r="AZ385" s="198"/>
      <c r="BA385" s="198"/>
      <c r="BB385" s="198"/>
      <c r="BC385" s="198"/>
      <c r="BD385" s="198"/>
      <c r="BE385" s="198"/>
      <c r="BF385" s="198"/>
      <c r="BG385" s="198"/>
      <c r="BH385" s="198"/>
      <c r="BI385" s="198"/>
      <c r="BJ385" s="198"/>
      <c r="BK385" s="198"/>
      <c r="BL385" s="198"/>
      <c r="BM385" s="198"/>
      <c r="BN385" s="198"/>
      <c r="BO385" s="198"/>
      <c r="BP385" s="198"/>
      <c r="BQ385" s="198"/>
      <c r="BR385" s="198"/>
      <c r="BS385" s="198"/>
      <c r="BT385" s="198"/>
      <c r="BU385" s="198"/>
      <c r="BV385" s="198"/>
      <c r="BW385" s="198"/>
      <c r="BX385" s="198"/>
      <c r="BY385" s="198"/>
      <c r="BZ385" s="198"/>
      <c r="CA385" s="198"/>
      <c r="CB385" s="198"/>
      <c r="CC385" s="198"/>
      <c r="CD385" s="198"/>
      <c r="CE385" s="198"/>
      <c r="CF385" s="198"/>
      <c r="CG385" s="198"/>
      <c r="CH385" s="198"/>
      <c r="CI385" s="198"/>
      <c r="CJ385" s="198"/>
      <c r="CK385" s="198"/>
      <c r="CL385" s="198"/>
      <c r="CM385" s="198"/>
      <c r="CN385" s="198"/>
      <c r="CO385" s="198"/>
      <c r="CP385" s="198"/>
      <c r="CQ385" s="198"/>
      <c r="CR385" s="198"/>
      <c r="CS385" s="198"/>
      <c r="CT385" s="198"/>
      <c r="CU385" s="198"/>
      <c r="CV385" s="198"/>
      <c r="CW385" s="198"/>
      <c r="CX385" s="198"/>
      <c r="CY385" s="198"/>
      <c r="CZ385" s="198"/>
      <c r="DA385" s="198"/>
      <c r="DB385" s="198"/>
      <c r="DC385" s="198"/>
      <c r="DD385" s="198"/>
      <c r="DE385" s="198"/>
      <c r="DF385" s="198"/>
      <c r="DG385" s="198"/>
      <c r="DH385" s="198"/>
      <c r="DI385" s="198"/>
      <c r="DJ385" s="198"/>
      <c r="DK385" s="198"/>
      <c r="DL385" s="198"/>
      <c r="DM385" s="198"/>
      <c r="DN385" s="198"/>
      <c r="DO385" s="198"/>
      <c r="DP385" s="198"/>
      <c r="DQ385" s="198"/>
      <c r="DR385" s="198"/>
      <c r="DS385" s="198"/>
      <c r="DT385" s="198"/>
      <c r="DU385" s="198"/>
      <c r="DV385" s="198"/>
      <c r="DW385" s="198"/>
      <c r="DX385" s="198"/>
      <c r="DY385" s="198"/>
      <c r="DZ385" s="198"/>
      <c r="EA385" s="198"/>
      <c r="EB385" s="198"/>
      <c r="EC385" s="198"/>
      <c r="ED385" s="198"/>
      <c r="EE385" s="198"/>
      <c r="EF385" s="198"/>
      <c r="EG385" s="198"/>
      <c r="EH385" s="198"/>
      <c r="EI385" s="198"/>
      <c r="EJ385" s="198"/>
      <c r="EK385" s="198"/>
      <c r="EL385" s="198"/>
      <c r="EM385" s="198"/>
      <c r="EN385" s="198"/>
      <c r="EO385" s="198"/>
      <c r="EP385" s="198"/>
      <c r="EQ385" s="198"/>
      <c r="ER385" s="198"/>
      <c r="ES385" s="198"/>
      <c r="ET385" s="198"/>
      <c r="EU385" s="198"/>
      <c r="EV385" s="198"/>
      <c r="EW385" s="198"/>
      <c r="EX385" s="198"/>
      <c r="EY385" s="198"/>
      <c r="EZ385" s="198"/>
      <c r="FA385" s="198"/>
      <c r="FB385" s="198"/>
      <c r="FC385" s="198"/>
      <c r="FD385" s="198"/>
      <c r="FE385" s="198"/>
      <c r="FF385" s="198"/>
      <c r="FG385" s="198"/>
      <c r="FH385" s="198"/>
      <c r="FI385" s="198"/>
      <c r="FJ385" s="198"/>
      <c r="FK385" s="198"/>
      <c r="FL385" s="198"/>
      <c r="FM385" s="198"/>
      <c r="FN385" s="198"/>
      <c r="FO385" s="198"/>
      <c r="FP385" s="198"/>
      <c r="FQ385" s="198"/>
      <c r="FR385" s="198"/>
      <c r="FS385" s="198"/>
      <c r="FT385" s="198"/>
      <c r="FU385" s="198"/>
      <c r="FV385" s="198"/>
      <c r="FW385" s="198"/>
      <c r="FX385" s="198"/>
      <c r="FY385" s="198"/>
      <c r="FZ385" s="198"/>
      <c r="GA385" s="198"/>
      <c r="GB385" s="198"/>
      <c r="GC385" s="198"/>
      <c r="GD385" s="198"/>
      <c r="GE385" s="198"/>
      <c r="GF385" s="198"/>
      <c r="GG385" s="198"/>
      <c r="GH385" s="198"/>
      <c r="GI385" s="198"/>
      <c r="GJ385" s="198"/>
      <c r="GK385" s="198"/>
      <c r="GL385" s="198"/>
      <c r="GM385" s="198"/>
      <c r="GN385" s="198"/>
      <c r="GO385" s="198"/>
      <c r="GP385" s="198"/>
      <c r="GQ385" s="198"/>
      <c r="GR385" s="198"/>
      <c r="GS385" s="198"/>
      <c r="GT385" s="198"/>
      <c r="GU385" s="198"/>
      <c r="GV385" s="198"/>
      <c r="GW385" s="198"/>
      <c r="GX385" s="198"/>
      <c r="GY385" s="198"/>
      <c r="GZ385" s="198"/>
      <c r="HA385" s="198"/>
      <c r="HB385" s="198"/>
      <c r="HC385" s="198"/>
      <c r="HD385" s="198"/>
      <c r="HE385" s="198"/>
      <c r="HF385" s="198"/>
      <c r="HG385" s="198"/>
      <c r="HH385" s="198"/>
      <c r="HI385" s="198"/>
      <c r="HJ385" s="198"/>
      <c r="HK385" s="198"/>
      <c r="HL385" s="198"/>
      <c r="HM385" s="198"/>
      <c r="HN385" s="198"/>
      <c r="HO385" s="198"/>
      <c r="HP385" s="198"/>
      <c r="HQ385" s="198"/>
      <c r="HR385" s="198"/>
      <c r="HS385" s="198"/>
      <c r="HT385" s="198"/>
      <c r="HU385" s="198"/>
      <c r="HV385" s="198"/>
      <c r="HW385" s="198"/>
      <c r="HX385" s="198"/>
      <c r="HY385" s="198"/>
      <c r="HZ385" s="198"/>
      <c r="IA385" s="198"/>
      <c r="IB385" s="198"/>
      <c r="IC385" s="198"/>
      <c r="ID385" s="198"/>
      <c r="IE385" s="198"/>
      <c r="IF385" s="198"/>
      <c r="IG385" s="198"/>
      <c r="IH385" s="198"/>
      <c r="II385" s="198"/>
      <c r="IJ385" s="198"/>
      <c r="IK385" s="198"/>
      <c r="IL385" s="198"/>
      <c r="IM385" s="198"/>
      <c r="IN385" s="198"/>
      <c r="IO385" s="198"/>
      <c r="IP385" s="198"/>
      <c r="IQ385" s="198"/>
      <c r="IR385" s="198"/>
      <c r="IS385" s="198"/>
      <c r="IT385" s="198"/>
      <c r="IU385" s="198"/>
      <c r="IV385" s="198"/>
      <c r="IW385" s="198"/>
      <c r="IX385" s="198"/>
      <c r="IY385" s="198"/>
      <c r="IZ385" s="198"/>
      <c r="JA385" s="198"/>
      <c r="JB385" s="198"/>
      <c r="JC385" s="198"/>
      <c r="JD385" s="198"/>
      <c r="JE385" s="198"/>
      <c r="JF385" s="198"/>
      <c r="JG385" s="198"/>
      <c r="JH385" s="198"/>
      <c r="JI385" s="198"/>
      <c r="JJ385" s="198"/>
      <c r="JK385" s="198"/>
      <c r="JL385" s="198"/>
      <c r="JM385" s="198"/>
      <c r="JN385" s="198"/>
      <c r="JO385" s="198"/>
      <c r="JP385" s="198"/>
      <c r="JQ385" s="198"/>
      <c r="JR385" s="198"/>
      <c r="JS385" s="198"/>
      <c r="JT385" s="198"/>
      <c r="JU385" s="198"/>
      <c r="JV385" s="198"/>
      <c r="JW385" s="198"/>
      <c r="JX385" s="198"/>
      <c r="JY385" s="198"/>
      <c r="JZ385" s="198"/>
      <c r="KA385" s="198"/>
      <c r="KB385" s="198"/>
      <c r="KC385" s="198"/>
      <c r="KD385" s="198"/>
      <c r="KE385" s="198"/>
      <c r="KF385" s="198"/>
      <c r="KG385" s="198"/>
      <c r="KH385" s="198"/>
      <c r="KI385" s="198"/>
      <c r="KJ385" s="198"/>
      <c r="KK385" s="198"/>
      <c r="KL385" s="198"/>
      <c r="KM385" s="198"/>
      <c r="KN385" s="198"/>
      <c r="KO385" s="198"/>
      <c r="KP385" s="198"/>
      <c r="KQ385" s="198"/>
      <c r="KR385" s="198"/>
      <c r="KS385" s="198"/>
      <c r="KT385" s="198"/>
      <c r="KU385" s="198"/>
      <c r="KV385" s="198"/>
      <c r="KW385" s="198"/>
      <c r="KX385" s="198"/>
      <c r="KY385" s="198"/>
      <c r="KZ385" s="198"/>
    </row>
    <row r="386" spans="2:312" x14ac:dyDescent="0.3">
      <c r="B386" s="198"/>
      <c r="C386" s="198"/>
      <c r="D386" s="198"/>
      <c r="E386" s="198"/>
      <c r="F386" s="198"/>
      <c r="G386" s="198"/>
      <c r="H386" s="198"/>
      <c r="I386" s="198"/>
      <c r="J386" s="198"/>
      <c r="K386" s="198"/>
      <c r="L386" s="198"/>
      <c r="M386" s="198"/>
      <c r="N386" s="198"/>
      <c r="O386" s="198"/>
      <c r="P386" s="198"/>
      <c r="Q386" s="202"/>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c r="CP386" s="198"/>
      <c r="CQ386" s="198"/>
      <c r="CR386" s="198"/>
      <c r="CS386" s="198"/>
      <c r="CT386" s="198"/>
      <c r="CU386" s="198"/>
      <c r="CV386" s="198"/>
      <c r="CW386" s="198"/>
      <c r="CX386" s="198"/>
      <c r="CY386" s="198"/>
      <c r="CZ386" s="198"/>
      <c r="DA386" s="198"/>
      <c r="DB386" s="198"/>
      <c r="DC386" s="198"/>
      <c r="DD386" s="198"/>
      <c r="DE386" s="198"/>
      <c r="DF386" s="198"/>
      <c r="DG386" s="198"/>
      <c r="DH386" s="198"/>
      <c r="DI386" s="198"/>
      <c r="DJ386" s="198"/>
      <c r="DK386" s="198"/>
      <c r="DL386" s="198"/>
      <c r="DM386" s="198"/>
      <c r="DN386" s="198"/>
      <c r="DO386" s="198"/>
      <c r="DP386" s="198"/>
      <c r="DQ386" s="198"/>
      <c r="DR386" s="198"/>
      <c r="DS386" s="198"/>
      <c r="DT386" s="198"/>
      <c r="DU386" s="198"/>
      <c r="DV386" s="198"/>
      <c r="DW386" s="198"/>
      <c r="DX386" s="198"/>
      <c r="DY386" s="198"/>
      <c r="DZ386" s="198"/>
      <c r="EA386" s="198"/>
      <c r="EB386" s="198"/>
      <c r="EC386" s="198"/>
      <c r="ED386" s="198"/>
      <c r="EE386" s="198"/>
      <c r="EF386" s="198"/>
      <c r="EG386" s="198"/>
      <c r="EH386" s="198"/>
      <c r="EI386" s="198"/>
      <c r="EJ386" s="198"/>
      <c r="EK386" s="198"/>
      <c r="EL386" s="198"/>
      <c r="EM386" s="198"/>
      <c r="EN386" s="198"/>
      <c r="EO386" s="198"/>
      <c r="EP386" s="198"/>
      <c r="EQ386" s="198"/>
      <c r="ER386" s="198"/>
      <c r="ES386" s="198"/>
      <c r="ET386" s="198"/>
      <c r="EU386" s="198"/>
      <c r="EV386" s="198"/>
      <c r="EW386" s="198"/>
      <c r="EX386" s="198"/>
      <c r="EY386" s="198"/>
      <c r="EZ386" s="198"/>
      <c r="FA386" s="198"/>
      <c r="FB386" s="198"/>
      <c r="FC386" s="198"/>
      <c r="FD386" s="198"/>
      <c r="FE386" s="198"/>
      <c r="FF386" s="198"/>
      <c r="FG386" s="198"/>
      <c r="FH386" s="198"/>
      <c r="FI386" s="198"/>
      <c r="FJ386" s="198"/>
      <c r="FK386" s="198"/>
      <c r="FL386" s="198"/>
      <c r="FM386" s="198"/>
      <c r="FN386" s="198"/>
      <c r="FO386" s="198"/>
      <c r="FP386" s="198"/>
      <c r="FQ386" s="198"/>
      <c r="FR386" s="198"/>
      <c r="FS386" s="198"/>
      <c r="FT386" s="198"/>
      <c r="FU386" s="198"/>
      <c r="FV386" s="198"/>
      <c r="FW386" s="198"/>
      <c r="FX386" s="198"/>
      <c r="FY386" s="198"/>
      <c r="FZ386" s="198"/>
      <c r="GA386" s="198"/>
      <c r="GB386" s="198"/>
      <c r="GC386" s="198"/>
      <c r="GD386" s="198"/>
      <c r="GE386" s="198"/>
      <c r="GF386" s="198"/>
      <c r="GG386" s="198"/>
      <c r="GH386" s="198"/>
      <c r="GI386" s="198"/>
      <c r="GJ386" s="198"/>
      <c r="GK386" s="198"/>
      <c r="GL386" s="198"/>
      <c r="GM386" s="198"/>
      <c r="GN386" s="198"/>
      <c r="GO386" s="198"/>
      <c r="GP386" s="198"/>
      <c r="GQ386" s="198"/>
      <c r="GR386" s="198"/>
      <c r="GS386" s="198"/>
      <c r="GT386" s="198"/>
      <c r="GU386" s="198"/>
      <c r="GV386" s="198"/>
      <c r="GW386" s="198"/>
      <c r="GX386" s="198"/>
      <c r="GY386" s="198"/>
      <c r="GZ386" s="198"/>
      <c r="HA386" s="198"/>
      <c r="HB386" s="198"/>
      <c r="HC386" s="198"/>
      <c r="HD386" s="198"/>
      <c r="HE386" s="198"/>
      <c r="HF386" s="198"/>
      <c r="HG386" s="198"/>
      <c r="HH386" s="198"/>
      <c r="HI386" s="198"/>
      <c r="HJ386" s="198"/>
      <c r="HK386" s="198"/>
      <c r="HL386" s="198"/>
      <c r="HM386" s="198"/>
      <c r="HN386" s="198"/>
      <c r="HO386" s="198"/>
      <c r="HP386" s="198"/>
      <c r="HQ386" s="198"/>
      <c r="HR386" s="198"/>
      <c r="HS386" s="198"/>
      <c r="HT386" s="198"/>
      <c r="HU386" s="198"/>
      <c r="HV386" s="198"/>
      <c r="HW386" s="198"/>
      <c r="HX386" s="198"/>
      <c r="HY386" s="198"/>
      <c r="HZ386" s="198"/>
      <c r="IA386" s="198"/>
      <c r="IB386" s="198"/>
      <c r="IC386" s="198"/>
      <c r="ID386" s="198"/>
      <c r="IE386" s="198"/>
      <c r="IF386" s="198"/>
      <c r="IG386" s="198"/>
      <c r="IH386" s="198"/>
      <c r="II386" s="198"/>
      <c r="IJ386" s="198"/>
      <c r="IK386" s="198"/>
      <c r="IL386" s="198"/>
      <c r="IM386" s="198"/>
      <c r="IN386" s="198"/>
      <c r="IO386" s="198"/>
      <c r="IP386" s="198"/>
      <c r="IQ386" s="198"/>
      <c r="IR386" s="198"/>
      <c r="IS386" s="198"/>
      <c r="IT386" s="198"/>
      <c r="IU386" s="198"/>
      <c r="IV386" s="198"/>
      <c r="IW386" s="198"/>
      <c r="IX386" s="198"/>
      <c r="IY386" s="198"/>
      <c r="IZ386" s="198"/>
      <c r="JA386" s="198"/>
      <c r="JB386" s="198"/>
      <c r="JC386" s="198"/>
      <c r="JD386" s="198"/>
      <c r="JE386" s="198"/>
      <c r="JF386" s="198"/>
      <c r="JG386" s="198"/>
      <c r="JH386" s="198"/>
      <c r="JI386" s="198"/>
      <c r="JJ386" s="198"/>
      <c r="JK386" s="198"/>
      <c r="JL386" s="198"/>
      <c r="JM386" s="198"/>
      <c r="JN386" s="198"/>
      <c r="JO386" s="198"/>
      <c r="JP386" s="198"/>
      <c r="JQ386" s="198"/>
      <c r="JR386" s="198"/>
      <c r="JS386" s="198"/>
      <c r="JT386" s="198"/>
      <c r="JU386" s="198"/>
      <c r="JV386" s="198"/>
      <c r="JW386" s="198"/>
      <c r="JX386" s="198"/>
      <c r="JY386" s="198"/>
      <c r="JZ386" s="198"/>
      <c r="KA386" s="198"/>
      <c r="KB386" s="198"/>
      <c r="KC386" s="198"/>
      <c r="KD386" s="198"/>
      <c r="KE386" s="198"/>
      <c r="KF386" s="198"/>
      <c r="KG386" s="198"/>
      <c r="KH386" s="198"/>
      <c r="KI386" s="198"/>
      <c r="KJ386" s="198"/>
      <c r="KK386" s="198"/>
      <c r="KL386" s="198"/>
      <c r="KM386" s="198"/>
      <c r="KN386" s="198"/>
      <c r="KO386" s="198"/>
      <c r="KP386" s="198"/>
      <c r="KQ386" s="198"/>
      <c r="KR386" s="198"/>
      <c r="KS386" s="198"/>
      <c r="KT386" s="198"/>
      <c r="KU386" s="198"/>
      <c r="KV386" s="198"/>
      <c r="KW386" s="198"/>
      <c r="KX386" s="198"/>
      <c r="KY386" s="198"/>
      <c r="KZ386" s="198"/>
    </row>
    <row r="387" spans="2:312" x14ac:dyDescent="0.3">
      <c r="B387" s="198"/>
      <c r="C387" s="198"/>
      <c r="D387" s="198"/>
      <c r="E387" s="198"/>
      <c r="F387" s="198"/>
      <c r="G387" s="198"/>
      <c r="H387" s="198"/>
      <c r="I387" s="198"/>
      <c r="J387" s="198"/>
      <c r="K387" s="198"/>
      <c r="L387" s="198"/>
      <c r="M387" s="198"/>
      <c r="N387" s="198"/>
      <c r="O387" s="198"/>
      <c r="P387" s="198"/>
      <c r="Q387" s="202"/>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c r="CP387" s="198"/>
      <c r="CQ387" s="198"/>
      <c r="CR387" s="198"/>
      <c r="CS387" s="198"/>
      <c r="CT387" s="198"/>
      <c r="CU387" s="198"/>
      <c r="CV387" s="198"/>
      <c r="CW387" s="198"/>
      <c r="CX387" s="198"/>
      <c r="CY387" s="198"/>
      <c r="CZ387" s="198"/>
      <c r="DA387" s="198"/>
      <c r="DB387" s="198"/>
      <c r="DC387" s="198"/>
      <c r="DD387" s="198"/>
      <c r="DE387" s="198"/>
      <c r="DF387" s="198"/>
      <c r="DG387" s="198"/>
      <c r="DH387" s="198"/>
      <c r="DI387" s="198"/>
      <c r="DJ387" s="198"/>
      <c r="DK387" s="198"/>
      <c r="DL387" s="198"/>
      <c r="DM387" s="198"/>
      <c r="DN387" s="198"/>
      <c r="DO387" s="198"/>
      <c r="DP387" s="198"/>
      <c r="DQ387" s="198"/>
      <c r="DR387" s="198"/>
      <c r="DS387" s="198"/>
      <c r="DT387" s="198"/>
      <c r="DU387" s="198"/>
      <c r="DV387" s="198"/>
      <c r="DW387" s="198"/>
      <c r="DX387" s="198"/>
      <c r="DY387" s="198"/>
      <c r="DZ387" s="198"/>
      <c r="EA387" s="198"/>
      <c r="EB387" s="198"/>
      <c r="EC387" s="198"/>
      <c r="ED387" s="198"/>
      <c r="EE387" s="198"/>
      <c r="EF387" s="198"/>
      <c r="EG387" s="198"/>
      <c r="EH387" s="198"/>
      <c r="EI387" s="198"/>
      <c r="EJ387" s="198"/>
      <c r="EK387" s="198"/>
      <c r="EL387" s="198"/>
      <c r="EM387" s="198"/>
      <c r="EN387" s="198"/>
      <c r="EO387" s="198"/>
      <c r="EP387" s="198"/>
      <c r="EQ387" s="198"/>
      <c r="ER387" s="198"/>
      <c r="ES387" s="198"/>
      <c r="ET387" s="198"/>
      <c r="EU387" s="198"/>
      <c r="EV387" s="198"/>
      <c r="EW387" s="198"/>
      <c r="EX387" s="198"/>
      <c r="EY387" s="198"/>
      <c r="EZ387" s="198"/>
      <c r="FA387" s="198"/>
      <c r="FB387" s="198"/>
      <c r="FC387" s="198"/>
      <c r="FD387" s="198"/>
      <c r="FE387" s="198"/>
      <c r="FF387" s="198"/>
      <c r="FG387" s="198"/>
      <c r="FH387" s="198"/>
      <c r="FI387" s="198"/>
      <c r="FJ387" s="198"/>
      <c r="FK387" s="198"/>
      <c r="FL387" s="198"/>
      <c r="FM387" s="198"/>
      <c r="FN387" s="198"/>
      <c r="FO387" s="198"/>
      <c r="FP387" s="198"/>
      <c r="FQ387" s="198"/>
      <c r="FR387" s="198"/>
      <c r="FS387" s="198"/>
      <c r="FT387" s="198"/>
      <c r="FU387" s="198"/>
      <c r="FV387" s="198"/>
      <c r="FW387" s="198"/>
      <c r="FX387" s="198"/>
      <c r="FY387" s="198"/>
      <c r="FZ387" s="198"/>
      <c r="GA387" s="198"/>
      <c r="GB387" s="198"/>
      <c r="GC387" s="198"/>
      <c r="GD387" s="198"/>
      <c r="GE387" s="198"/>
      <c r="GF387" s="198"/>
      <c r="GG387" s="198"/>
      <c r="GH387" s="198"/>
      <c r="GI387" s="198"/>
      <c r="GJ387" s="198"/>
      <c r="GK387" s="198"/>
      <c r="GL387" s="198"/>
      <c r="GM387" s="198"/>
      <c r="GN387" s="198"/>
      <c r="GO387" s="198"/>
      <c r="GP387" s="198"/>
      <c r="GQ387" s="198"/>
      <c r="GR387" s="198"/>
      <c r="GS387" s="198"/>
      <c r="GT387" s="198"/>
      <c r="GU387" s="198"/>
      <c r="GV387" s="198"/>
      <c r="GW387" s="198"/>
      <c r="GX387" s="198"/>
      <c r="GY387" s="198"/>
      <c r="GZ387" s="198"/>
      <c r="HA387" s="198"/>
      <c r="HB387" s="198"/>
      <c r="HC387" s="198"/>
      <c r="HD387" s="198"/>
      <c r="HE387" s="198"/>
      <c r="HF387" s="198"/>
      <c r="HG387" s="198"/>
      <c r="HH387" s="198"/>
      <c r="HI387" s="198"/>
      <c r="HJ387" s="198"/>
      <c r="HK387" s="198"/>
      <c r="HL387" s="198"/>
      <c r="HM387" s="198"/>
      <c r="HN387" s="198"/>
      <c r="HO387" s="198"/>
      <c r="HP387" s="198"/>
      <c r="HQ387" s="198"/>
      <c r="HR387" s="198"/>
      <c r="HS387" s="198"/>
      <c r="HT387" s="198"/>
      <c r="HU387" s="198"/>
      <c r="HV387" s="198"/>
      <c r="HW387" s="198"/>
      <c r="HX387" s="198"/>
      <c r="HY387" s="198"/>
      <c r="HZ387" s="198"/>
      <c r="IA387" s="198"/>
      <c r="IB387" s="198"/>
      <c r="IC387" s="198"/>
      <c r="ID387" s="198"/>
      <c r="IE387" s="198"/>
      <c r="IF387" s="198"/>
      <c r="IG387" s="198"/>
      <c r="IH387" s="198"/>
      <c r="II387" s="198"/>
      <c r="IJ387" s="198"/>
      <c r="IK387" s="198"/>
      <c r="IL387" s="198"/>
      <c r="IM387" s="198"/>
      <c r="IN387" s="198"/>
      <c r="IO387" s="198"/>
      <c r="IP387" s="198"/>
      <c r="IQ387" s="198"/>
      <c r="IR387" s="198"/>
      <c r="IS387" s="198"/>
      <c r="IT387" s="198"/>
      <c r="IU387" s="198"/>
      <c r="IV387" s="198"/>
      <c r="IW387" s="198"/>
      <c r="IX387" s="198"/>
      <c r="IY387" s="198"/>
      <c r="IZ387" s="198"/>
      <c r="JA387" s="198"/>
      <c r="JB387" s="198"/>
      <c r="JC387" s="198"/>
      <c r="JD387" s="198"/>
      <c r="JE387" s="198"/>
      <c r="JF387" s="198"/>
      <c r="JG387" s="198"/>
      <c r="JH387" s="198"/>
      <c r="JI387" s="198"/>
      <c r="JJ387" s="198"/>
      <c r="JK387" s="198"/>
      <c r="JL387" s="198"/>
      <c r="JM387" s="198"/>
      <c r="JN387" s="198"/>
      <c r="JO387" s="198"/>
      <c r="JP387" s="198"/>
      <c r="JQ387" s="198"/>
      <c r="JR387" s="198"/>
      <c r="JS387" s="198"/>
      <c r="JT387" s="198"/>
      <c r="JU387" s="198"/>
      <c r="JV387" s="198"/>
      <c r="JW387" s="198"/>
      <c r="JX387" s="198"/>
      <c r="JY387" s="198"/>
      <c r="JZ387" s="198"/>
      <c r="KA387" s="198"/>
      <c r="KB387" s="198"/>
      <c r="KC387" s="198"/>
      <c r="KD387" s="198"/>
      <c r="KE387" s="198"/>
      <c r="KF387" s="198"/>
      <c r="KG387" s="198"/>
      <c r="KH387" s="198"/>
      <c r="KI387" s="198"/>
      <c r="KJ387" s="198"/>
      <c r="KK387" s="198"/>
      <c r="KL387" s="198"/>
      <c r="KM387" s="198"/>
      <c r="KN387" s="198"/>
      <c r="KO387" s="198"/>
      <c r="KP387" s="198"/>
      <c r="KQ387" s="198"/>
      <c r="KR387" s="198"/>
      <c r="KS387" s="198"/>
      <c r="KT387" s="198"/>
      <c r="KU387" s="198"/>
      <c r="KV387" s="198"/>
      <c r="KW387" s="198"/>
      <c r="KX387" s="198"/>
      <c r="KY387" s="198"/>
      <c r="KZ387" s="198"/>
    </row>
    <row r="388" spans="2:312" x14ac:dyDescent="0.3">
      <c r="B388" s="198"/>
      <c r="C388" s="198"/>
      <c r="D388" s="198"/>
      <c r="E388" s="198"/>
      <c r="F388" s="198"/>
      <c r="G388" s="198"/>
      <c r="H388" s="198"/>
      <c r="I388" s="198"/>
      <c r="J388" s="198"/>
      <c r="K388" s="198"/>
      <c r="L388" s="198"/>
      <c r="M388" s="198"/>
      <c r="N388" s="198"/>
      <c r="O388" s="198"/>
      <c r="P388" s="198"/>
      <c r="Q388" s="202"/>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c r="CP388" s="198"/>
      <c r="CQ388" s="198"/>
      <c r="CR388" s="198"/>
      <c r="CS388" s="198"/>
      <c r="CT388" s="198"/>
      <c r="CU388" s="198"/>
      <c r="CV388" s="198"/>
      <c r="CW388" s="198"/>
      <c r="CX388" s="198"/>
      <c r="CY388" s="198"/>
      <c r="CZ388" s="198"/>
      <c r="DA388" s="198"/>
      <c r="DB388" s="198"/>
      <c r="DC388" s="198"/>
      <c r="DD388" s="198"/>
      <c r="DE388" s="198"/>
      <c r="DF388" s="198"/>
      <c r="DG388" s="198"/>
      <c r="DH388" s="198"/>
      <c r="DI388" s="198"/>
      <c r="DJ388" s="198"/>
      <c r="DK388" s="198"/>
      <c r="DL388" s="198"/>
      <c r="DM388" s="198"/>
      <c r="DN388" s="198"/>
      <c r="DO388" s="198"/>
      <c r="DP388" s="198"/>
      <c r="DQ388" s="198"/>
      <c r="DR388" s="198"/>
      <c r="DS388" s="198"/>
      <c r="DT388" s="198"/>
      <c r="DU388" s="198"/>
      <c r="DV388" s="198"/>
      <c r="DW388" s="198"/>
      <c r="DX388" s="198"/>
      <c r="DY388" s="198"/>
      <c r="DZ388" s="198"/>
      <c r="EA388" s="198"/>
      <c r="EB388" s="198"/>
      <c r="EC388" s="198"/>
      <c r="ED388" s="198"/>
      <c r="EE388" s="198"/>
      <c r="EF388" s="198"/>
      <c r="EG388" s="198"/>
      <c r="EH388" s="198"/>
      <c r="EI388" s="198"/>
      <c r="EJ388" s="198"/>
      <c r="EK388" s="198"/>
      <c r="EL388" s="198"/>
      <c r="EM388" s="198"/>
      <c r="EN388" s="198"/>
      <c r="EO388" s="198"/>
      <c r="EP388" s="198"/>
      <c r="EQ388" s="198"/>
      <c r="ER388" s="198"/>
      <c r="ES388" s="198"/>
      <c r="ET388" s="198"/>
      <c r="EU388" s="198"/>
      <c r="EV388" s="198"/>
      <c r="EW388" s="198"/>
      <c r="EX388" s="198"/>
      <c r="EY388" s="198"/>
      <c r="EZ388" s="198"/>
      <c r="FA388" s="198"/>
      <c r="FB388" s="198"/>
      <c r="FC388" s="198"/>
      <c r="FD388" s="198"/>
      <c r="FE388" s="198"/>
      <c r="FF388" s="198"/>
      <c r="FG388" s="198"/>
      <c r="FH388" s="198"/>
      <c r="FI388" s="198"/>
      <c r="FJ388" s="198"/>
      <c r="FK388" s="198"/>
      <c r="FL388" s="198"/>
      <c r="FM388" s="198"/>
      <c r="FN388" s="198"/>
      <c r="FO388" s="198"/>
      <c r="FP388" s="198"/>
      <c r="FQ388" s="198"/>
      <c r="FR388" s="198"/>
      <c r="FS388" s="198"/>
      <c r="FT388" s="198"/>
      <c r="FU388" s="198"/>
      <c r="FV388" s="198"/>
      <c r="FW388" s="198"/>
      <c r="FX388" s="198"/>
      <c r="FY388" s="198"/>
      <c r="FZ388" s="198"/>
      <c r="GA388" s="198"/>
      <c r="GB388" s="198"/>
      <c r="GC388" s="198"/>
      <c r="GD388" s="198"/>
      <c r="GE388" s="198"/>
      <c r="GF388" s="198"/>
      <c r="GG388" s="198"/>
      <c r="GH388" s="198"/>
      <c r="GI388" s="198"/>
      <c r="GJ388" s="198"/>
      <c r="GK388" s="198"/>
      <c r="GL388" s="198"/>
      <c r="GM388" s="198"/>
      <c r="GN388" s="198"/>
      <c r="GO388" s="198"/>
      <c r="GP388" s="198"/>
      <c r="GQ388" s="198"/>
      <c r="GR388" s="198"/>
      <c r="GS388" s="198"/>
      <c r="GT388" s="198"/>
      <c r="GU388" s="198"/>
      <c r="GV388" s="198"/>
      <c r="GW388" s="198"/>
      <c r="GX388" s="198"/>
      <c r="GY388" s="198"/>
      <c r="GZ388" s="198"/>
      <c r="HA388" s="198"/>
      <c r="HB388" s="198"/>
      <c r="HC388" s="198"/>
      <c r="HD388" s="198"/>
      <c r="HE388" s="198"/>
      <c r="HF388" s="198"/>
      <c r="HG388" s="198"/>
      <c r="HH388" s="198"/>
      <c r="HI388" s="198"/>
      <c r="HJ388" s="198"/>
      <c r="HK388" s="198"/>
      <c r="HL388" s="198"/>
      <c r="HM388" s="198"/>
      <c r="HN388" s="198"/>
      <c r="HO388" s="198"/>
      <c r="HP388" s="198"/>
      <c r="HQ388" s="198"/>
      <c r="HR388" s="198"/>
      <c r="HS388" s="198"/>
      <c r="HT388" s="198"/>
      <c r="HU388" s="198"/>
      <c r="HV388" s="198"/>
      <c r="HW388" s="198"/>
      <c r="HX388" s="198"/>
      <c r="HY388" s="198"/>
      <c r="HZ388" s="198"/>
      <c r="IA388" s="198"/>
      <c r="IB388" s="198"/>
      <c r="IC388" s="198"/>
      <c r="ID388" s="198"/>
      <c r="IE388" s="198"/>
      <c r="IF388" s="198"/>
      <c r="IG388" s="198"/>
      <c r="IH388" s="198"/>
      <c r="II388" s="198"/>
      <c r="IJ388" s="198"/>
      <c r="IK388" s="198"/>
      <c r="IL388" s="198"/>
      <c r="IM388" s="198"/>
      <c r="IN388" s="198"/>
      <c r="IO388" s="198"/>
      <c r="IP388" s="198"/>
      <c r="IQ388" s="198"/>
      <c r="IR388" s="198"/>
      <c r="IS388" s="198"/>
      <c r="IT388" s="198"/>
      <c r="IU388" s="198"/>
      <c r="IV388" s="198"/>
      <c r="IW388" s="198"/>
      <c r="IX388" s="198"/>
      <c r="IY388" s="198"/>
      <c r="IZ388" s="198"/>
      <c r="JA388" s="198"/>
      <c r="JB388" s="198"/>
      <c r="JC388" s="198"/>
      <c r="JD388" s="198"/>
      <c r="JE388" s="198"/>
      <c r="JF388" s="198"/>
      <c r="JG388" s="198"/>
      <c r="JH388" s="198"/>
      <c r="JI388" s="198"/>
      <c r="JJ388" s="198"/>
      <c r="JK388" s="198"/>
      <c r="JL388" s="198"/>
      <c r="JM388" s="198"/>
      <c r="JN388" s="198"/>
      <c r="JO388" s="198"/>
      <c r="JP388" s="198"/>
      <c r="JQ388" s="198"/>
      <c r="JR388" s="198"/>
      <c r="JS388" s="198"/>
      <c r="JT388" s="198"/>
      <c r="JU388" s="198"/>
      <c r="JV388" s="198"/>
      <c r="JW388" s="198"/>
      <c r="JX388" s="198"/>
      <c r="JY388" s="198"/>
      <c r="JZ388" s="198"/>
      <c r="KA388" s="198"/>
      <c r="KB388" s="198"/>
      <c r="KC388" s="198"/>
      <c r="KD388" s="198"/>
      <c r="KE388" s="198"/>
      <c r="KF388" s="198"/>
      <c r="KG388" s="198"/>
      <c r="KH388" s="198"/>
      <c r="KI388" s="198"/>
      <c r="KJ388" s="198"/>
      <c r="KK388" s="198"/>
      <c r="KL388" s="198"/>
      <c r="KM388" s="198"/>
      <c r="KN388" s="198"/>
      <c r="KO388" s="198"/>
      <c r="KP388" s="198"/>
      <c r="KQ388" s="198"/>
      <c r="KR388" s="198"/>
      <c r="KS388" s="198"/>
      <c r="KT388" s="198"/>
      <c r="KU388" s="198"/>
      <c r="KV388" s="198"/>
      <c r="KW388" s="198"/>
      <c r="KX388" s="198"/>
      <c r="KY388" s="198"/>
      <c r="KZ388" s="198"/>
    </row>
    <row r="389" spans="2:312" x14ac:dyDescent="0.3">
      <c r="B389" s="198"/>
      <c r="C389" s="198"/>
      <c r="D389" s="198"/>
      <c r="E389" s="198"/>
      <c r="F389" s="198"/>
      <c r="G389" s="198"/>
      <c r="H389" s="198"/>
      <c r="I389" s="198"/>
      <c r="J389" s="198"/>
      <c r="K389" s="198"/>
      <c r="L389" s="198"/>
      <c r="M389" s="198"/>
      <c r="N389" s="198"/>
      <c r="O389" s="198"/>
      <c r="P389" s="198"/>
      <c r="Q389" s="202"/>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c r="CP389" s="198"/>
      <c r="CQ389" s="198"/>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DZ389" s="198"/>
      <c r="EA389" s="198"/>
      <c r="EB389" s="198"/>
      <c r="EC389" s="198"/>
      <c r="ED389" s="198"/>
      <c r="EE389" s="198"/>
      <c r="EF389" s="198"/>
      <c r="EG389" s="198"/>
      <c r="EH389" s="198"/>
      <c r="EI389" s="198"/>
      <c r="EJ389" s="198"/>
      <c r="EK389" s="198"/>
      <c r="EL389" s="198"/>
      <c r="EM389" s="198"/>
      <c r="EN389" s="198"/>
      <c r="EO389" s="198"/>
      <c r="EP389" s="198"/>
      <c r="EQ389" s="198"/>
      <c r="ER389" s="198"/>
      <c r="ES389" s="198"/>
      <c r="ET389" s="198"/>
      <c r="EU389" s="198"/>
      <c r="EV389" s="198"/>
      <c r="EW389" s="198"/>
      <c r="EX389" s="198"/>
      <c r="EY389" s="198"/>
      <c r="EZ389" s="198"/>
      <c r="FA389" s="198"/>
      <c r="FB389" s="198"/>
      <c r="FC389" s="198"/>
      <c r="FD389" s="198"/>
      <c r="FE389" s="198"/>
      <c r="FF389" s="198"/>
      <c r="FG389" s="198"/>
      <c r="FH389" s="198"/>
      <c r="FI389" s="198"/>
      <c r="FJ389" s="198"/>
      <c r="FK389" s="198"/>
      <c r="FL389" s="198"/>
      <c r="FM389" s="198"/>
      <c r="FN389" s="198"/>
      <c r="FO389" s="198"/>
      <c r="FP389" s="198"/>
      <c r="FQ389" s="198"/>
      <c r="FR389" s="198"/>
      <c r="FS389" s="198"/>
      <c r="FT389" s="198"/>
      <c r="FU389" s="198"/>
      <c r="FV389" s="198"/>
      <c r="FW389" s="198"/>
      <c r="FX389" s="198"/>
      <c r="FY389" s="198"/>
      <c r="FZ389" s="198"/>
      <c r="GA389" s="198"/>
      <c r="GB389" s="198"/>
      <c r="GC389" s="198"/>
      <c r="GD389" s="198"/>
      <c r="GE389" s="198"/>
      <c r="GF389" s="198"/>
      <c r="GG389" s="198"/>
      <c r="GH389" s="198"/>
      <c r="GI389" s="198"/>
      <c r="GJ389" s="198"/>
      <c r="GK389" s="198"/>
      <c r="GL389" s="198"/>
      <c r="GM389" s="198"/>
      <c r="GN389" s="198"/>
      <c r="GO389" s="198"/>
      <c r="GP389" s="198"/>
      <c r="GQ389" s="198"/>
      <c r="GR389" s="198"/>
      <c r="GS389" s="198"/>
      <c r="GT389" s="198"/>
      <c r="GU389" s="198"/>
      <c r="GV389" s="198"/>
      <c r="GW389" s="198"/>
      <c r="GX389" s="198"/>
      <c r="GY389" s="198"/>
      <c r="GZ389" s="198"/>
      <c r="HA389" s="198"/>
      <c r="HB389" s="198"/>
      <c r="HC389" s="198"/>
      <c r="HD389" s="198"/>
      <c r="HE389" s="198"/>
      <c r="HF389" s="198"/>
      <c r="HG389" s="198"/>
      <c r="HH389" s="198"/>
      <c r="HI389" s="198"/>
      <c r="HJ389" s="198"/>
      <c r="HK389" s="198"/>
      <c r="HL389" s="198"/>
      <c r="HM389" s="198"/>
      <c r="HN389" s="198"/>
      <c r="HO389" s="198"/>
      <c r="HP389" s="198"/>
      <c r="HQ389" s="198"/>
      <c r="HR389" s="198"/>
      <c r="HS389" s="198"/>
      <c r="HT389" s="198"/>
      <c r="HU389" s="198"/>
      <c r="HV389" s="198"/>
      <c r="HW389" s="198"/>
      <c r="HX389" s="198"/>
      <c r="HY389" s="198"/>
      <c r="HZ389" s="198"/>
      <c r="IA389" s="198"/>
      <c r="IB389" s="198"/>
      <c r="IC389" s="198"/>
      <c r="ID389" s="198"/>
      <c r="IE389" s="198"/>
      <c r="IF389" s="198"/>
      <c r="IG389" s="198"/>
      <c r="IH389" s="198"/>
      <c r="II389" s="198"/>
      <c r="IJ389" s="198"/>
      <c r="IK389" s="198"/>
      <c r="IL389" s="198"/>
      <c r="IM389" s="198"/>
      <c r="IN389" s="198"/>
      <c r="IO389" s="198"/>
      <c r="IP389" s="198"/>
      <c r="IQ389" s="198"/>
      <c r="IR389" s="198"/>
      <c r="IS389" s="198"/>
      <c r="IT389" s="198"/>
      <c r="IU389" s="198"/>
      <c r="IV389" s="198"/>
      <c r="IW389" s="198"/>
      <c r="IX389" s="198"/>
      <c r="IY389" s="198"/>
      <c r="IZ389" s="198"/>
      <c r="JA389" s="198"/>
      <c r="JB389" s="198"/>
      <c r="JC389" s="198"/>
      <c r="JD389" s="198"/>
      <c r="JE389" s="198"/>
      <c r="JF389" s="198"/>
      <c r="JG389" s="198"/>
      <c r="JH389" s="198"/>
      <c r="JI389" s="198"/>
      <c r="JJ389" s="198"/>
      <c r="JK389" s="198"/>
      <c r="JL389" s="198"/>
      <c r="JM389" s="198"/>
      <c r="JN389" s="198"/>
      <c r="JO389" s="198"/>
      <c r="JP389" s="198"/>
      <c r="JQ389" s="198"/>
      <c r="JR389" s="198"/>
      <c r="JS389" s="198"/>
      <c r="JT389" s="198"/>
      <c r="JU389" s="198"/>
      <c r="JV389" s="198"/>
      <c r="JW389" s="198"/>
      <c r="JX389" s="198"/>
      <c r="JY389" s="198"/>
      <c r="JZ389" s="198"/>
      <c r="KA389" s="198"/>
      <c r="KB389" s="198"/>
      <c r="KC389" s="198"/>
      <c r="KD389" s="198"/>
      <c r="KE389" s="198"/>
      <c r="KF389" s="198"/>
      <c r="KG389" s="198"/>
      <c r="KH389" s="198"/>
      <c r="KI389" s="198"/>
      <c r="KJ389" s="198"/>
      <c r="KK389" s="198"/>
      <c r="KL389" s="198"/>
      <c r="KM389" s="198"/>
      <c r="KN389" s="198"/>
      <c r="KO389" s="198"/>
      <c r="KP389" s="198"/>
      <c r="KQ389" s="198"/>
      <c r="KR389" s="198"/>
      <c r="KS389" s="198"/>
      <c r="KT389" s="198"/>
      <c r="KU389" s="198"/>
      <c r="KV389" s="198"/>
      <c r="KW389" s="198"/>
      <c r="KX389" s="198"/>
      <c r="KY389" s="198"/>
      <c r="KZ389" s="198"/>
    </row>
    <row r="390" spans="2:312" x14ac:dyDescent="0.3">
      <c r="B390" s="198"/>
      <c r="C390" s="198"/>
      <c r="D390" s="198"/>
      <c r="E390" s="198"/>
      <c r="F390" s="198"/>
      <c r="G390" s="198"/>
      <c r="H390" s="198"/>
      <c r="I390" s="198"/>
      <c r="J390" s="198"/>
      <c r="K390" s="198"/>
      <c r="L390" s="198"/>
      <c r="M390" s="198"/>
      <c r="N390" s="198"/>
      <c r="O390" s="198"/>
      <c r="P390" s="198"/>
      <c r="Q390" s="202"/>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c r="CP390" s="198"/>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DZ390" s="198"/>
      <c r="EA390" s="198"/>
      <c r="EB390" s="198"/>
      <c r="EC390" s="198"/>
      <c r="ED390" s="198"/>
      <c r="EE390" s="198"/>
      <c r="EF390" s="198"/>
      <c r="EG390" s="198"/>
      <c r="EH390" s="198"/>
      <c r="EI390" s="198"/>
      <c r="EJ390" s="198"/>
      <c r="EK390" s="198"/>
      <c r="EL390" s="198"/>
      <c r="EM390" s="198"/>
      <c r="EN390" s="198"/>
      <c r="EO390" s="198"/>
      <c r="EP390" s="198"/>
      <c r="EQ390" s="198"/>
      <c r="ER390" s="198"/>
      <c r="ES390" s="198"/>
      <c r="ET390" s="198"/>
      <c r="EU390" s="198"/>
      <c r="EV390" s="198"/>
      <c r="EW390" s="198"/>
      <c r="EX390" s="198"/>
      <c r="EY390" s="198"/>
      <c r="EZ390" s="198"/>
      <c r="FA390" s="198"/>
      <c r="FB390" s="198"/>
      <c r="FC390" s="198"/>
      <c r="FD390" s="198"/>
      <c r="FE390" s="198"/>
      <c r="FF390" s="198"/>
      <c r="FG390" s="198"/>
      <c r="FH390" s="198"/>
      <c r="FI390" s="198"/>
      <c r="FJ390" s="198"/>
      <c r="FK390" s="198"/>
      <c r="FL390" s="198"/>
      <c r="FM390" s="198"/>
      <c r="FN390" s="198"/>
      <c r="FO390" s="198"/>
      <c r="FP390" s="198"/>
      <c r="FQ390" s="198"/>
      <c r="FR390" s="198"/>
      <c r="FS390" s="198"/>
      <c r="FT390" s="198"/>
      <c r="FU390" s="198"/>
      <c r="FV390" s="198"/>
      <c r="FW390" s="198"/>
      <c r="FX390" s="198"/>
      <c r="FY390" s="198"/>
      <c r="FZ390" s="198"/>
      <c r="GA390" s="198"/>
      <c r="GB390" s="198"/>
      <c r="GC390" s="198"/>
      <c r="GD390" s="198"/>
      <c r="GE390" s="198"/>
      <c r="GF390" s="198"/>
      <c r="GG390" s="198"/>
      <c r="GH390" s="198"/>
      <c r="GI390" s="198"/>
      <c r="GJ390" s="198"/>
      <c r="GK390" s="198"/>
      <c r="GL390" s="198"/>
      <c r="GM390" s="198"/>
      <c r="GN390" s="198"/>
      <c r="GO390" s="198"/>
      <c r="GP390" s="198"/>
      <c r="GQ390" s="198"/>
      <c r="GR390" s="198"/>
      <c r="GS390" s="198"/>
      <c r="GT390" s="198"/>
      <c r="GU390" s="198"/>
      <c r="GV390" s="198"/>
      <c r="GW390" s="198"/>
      <c r="GX390" s="198"/>
      <c r="GY390" s="198"/>
      <c r="GZ390" s="198"/>
      <c r="HA390" s="198"/>
      <c r="HB390" s="198"/>
      <c r="HC390" s="198"/>
      <c r="HD390" s="198"/>
      <c r="HE390" s="198"/>
      <c r="HF390" s="198"/>
      <c r="HG390" s="198"/>
      <c r="HH390" s="198"/>
      <c r="HI390" s="198"/>
      <c r="HJ390" s="198"/>
      <c r="HK390" s="198"/>
      <c r="HL390" s="198"/>
      <c r="HM390" s="198"/>
      <c r="HN390" s="198"/>
      <c r="HO390" s="198"/>
      <c r="HP390" s="198"/>
      <c r="HQ390" s="198"/>
      <c r="HR390" s="198"/>
      <c r="HS390" s="198"/>
      <c r="HT390" s="198"/>
      <c r="HU390" s="198"/>
      <c r="HV390" s="198"/>
      <c r="HW390" s="198"/>
      <c r="HX390" s="198"/>
      <c r="HY390" s="198"/>
      <c r="HZ390" s="198"/>
      <c r="IA390" s="198"/>
      <c r="IB390" s="198"/>
      <c r="IC390" s="198"/>
      <c r="ID390" s="198"/>
      <c r="IE390" s="198"/>
      <c r="IF390" s="198"/>
      <c r="IG390" s="198"/>
      <c r="IH390" s="198"/>
      <c r="II390" s="198"/>
      <c r="IJ390" s="198"/>
      <c r="IK390" s="198"/>
      <c r="IL390" s="198"/>
      <c r="IM390" s="198"/>
      <c r="IN390" s="198"/>
      <c r="IO390" s="198"/>
      <c r="IP390" s="198"/>
      <c r="IQ390" s="198"/>
      <c r="IR390" s="198"/>
      <c r="IS390" s="198"/>
      <c r="IT390" s="198"/>
      <c r="IU390" s="198"/>
      <c r="IV390" s="198"/>
      <c r="IW390" s="198"/>
      <c r="IX390" s="198"/>
      <c r="IY390" s="198"/>
      <c r="IZ390" s="198"/>
      <c r="JA390" s="198"/>
      <c r="JB390" s="198"/>
      <c r="JC390" s="198"/>
      <c r="JD390" s="198"/>
      <c r="JE390" s="198"/>
      <c r="JF390" s="198"/>
      <c r="JG390" s="198"/>
      <c r="JH390" s="198"/>
      <c r="JI390" s="198"/>
      <c r="JJ390" s="198"/>
      <c r="JK390" s="198"/>
      <c r="JL390" s="198"/>
      <c r="JM390" s="198"/>
      <c r="JN390" s="198"/>
      <c r="JO390" s="198"/>
      <c r="JP390" s="198"/>
      <c r="JQ390" s="198"/>
      <c r="JR390" s="198"/>
      <c r="JS390" s="198"/>
      <c r="JT390" s="198"/>
      <c r="JU390" s="198"/>
      <c r="JV390" s="198"/>
      <c r="JW390" s="198"/>
      <c r="JX390" s="198"/>
      <c r="JY390" s="198"/>
      <c r="JZ390" s="198"/>
      <c r="KA390" s="198"/>
      <c r="KB390" s="198"/>
      <c r="KC390" s="198"/>
      <c r="KD390" s="198"/>
      <c r="KE390" s="198"/>
      <c r="KF390" s="198"/>
      <c r="KG390" s="198"/>
      <c r="KH390" s="198"/>
      <c r="KI390" s="198"/>
      <c r="KJ390" s="198"/>
      <c r="KK390" s="198"/>
      <c r="KL390" s="198"/>
      <c r="KM390" s="198"/>
      <c r="KN390" s="198"/>
      <c r="KO390" s="198"/>
      <c r="KP390" s="198"/>
      <c r="KQ390" s="198"/>
      <c r="KR390" s="198"/>
      <c r="KS390" s="198"/>
      <c r="KT390" s="198"/>
      <c r="KU390" s="198"/>
      <c r="KV390" s="198"/>
      <c r="KW390" s="198"/>
      <c r="KX390" s="198"/>
      <c r="KY390" s="198"/>
      <c r="KZ390" s="198"/>
    </row>
    <row r="391" spans="2:312" x14ac:dyDescent="0.3">
      <c r="B391" s="198"/>
      <c r="C391" s="198"/>
      <c r="D391" s="198"/>
      <c r="E391" s="198"/>
      <c r="F391" s="198"/>
      <c r="G391" s="198"/>
      <c r="H391" s="198"/>
      <c r="I391" s="198"/>
      <c r="J391" s="198"/>
      <c r="K391" s="198"/>
      <c r="L391" s="198"/>
      <c r="M391" s="198"/>
      <c r="N391" s="198"/>
      <c r="O391" s="198"/>
      <c r="P391" s="198"/>
      <c r="Q391" s="202"/>
      <c r="R391" s="198"/>
      <c r="S391" s="198"/>
      <c r="T391" s="198"/>
      <c r="U391" s="198"/>
      <c r="V391" s="198"/>
      <c r="W391" s="198"/>
      <c r="X391" s="198"/>
      <c r="Y391" s="198"/>
      <c r="Z391" s="198"/>
      <c r="AA391" s="198"/>
      <c r="AB391" s="198"/>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c r="BV391" s="198"/>
      <c r="BW391" s="198"/>
      <c r="BX391" s="198"/>
      <c r="BY391" s="198"/>
      <c r="BZ391" s="198"/>
      <c r="CA391" s="198"/>
      <c r="CB391" s="198"/>
      <c r="CC391" s="198"/>
      <c r="CD391" s="198"/>
      <c r="CE391" s="198"/>
      <c r="CF391" s="198"/>
      <c r="CG391" s="198"/>
      <c r="CH391" s="198"/>
      <c r="CI391" s="198"/>
      <c r="CJ391" s="198"/>
      <c r="CK391" s="198"/>
      <c r="CL391" s="198"/>
      <c r="CM391" s="198"/>
      <c r="CN391" s="198"/>
      <c r="CO391" s="198"/>
      <c r="CP391" s="198"/>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DZ391" s="198"/>
      <c r="EA391" s="198"/>
      <c r="EB391" s="198"/>
      <c r="EC391" s="198"/>
      <c r="ED391" s="198"/>
      <c r="EE391" s="198"/>
      <c r="EF391" s="198"/>
      <c r="EG391" s="198"/>
      <c r="EH391" s="198"/>
      <c r="EI391" s="198"/>
      <c r="EJ391" s="198"/>
      <c r="EK391" s="198"/>
      <c r="EL391" s="198"/>
      <c r="EM391" s="198"/>
      <c r="EN391" s="198"/>
      <c r="EO391" s="198"/>
      <c r="EP391" s="198"/>
      <c r="EQ391" s="198"/>
      <c r="ER391" s="198"/>
      <c r="ES391" s="198"/>
      <c r="ET391" s="198"/>
      <c r="EU391" s="198"/>
      <c r="EV391" s="198"/>
      <c r="EW391" s="198"/>
      <c r="EX391" s="198"/>
      <c r="EY391" s="198"/>
      <c r="EZ391" s="198"/>
      <c r="FA391" s="198"/>
      <c r="FB391" s="198"/>
      <c r="FC391" s="198"/>
      <c r="FD391" s="198"/>
      <c r="FE391" s="198"/>
      <c r="FF391" s="198"/>
      <c r="FG391" s="198"/>
      <c r="FH391" s="198"/>
      <c r="FI391" s="198"/>
      <c r="FJ391" s="198"/>
      <c r="FK391" s="198"/>
      <c r="FL391" s="198"/>
      <c r="FM391" s="198"/>
      <c r="FN391" s="198"/>
      <c r="FO391" s="198"/>
      <c r="FP391" s="198"/>
      <c r="FQ391" s="198"/>
      <c r="FR391" s="198"/>
      <c r="FS391" s="198"/>
      <c r="FT391" s="198"/>
      <c r="FU391" s="198"/>
      <c r="FV391" s="198"/>
      <c r="FW391" s="198"/>
      <c r="FX391" s="198"/>
      <c r="FY391" s="198"/>
      <c r="FZ391" s="198"/>
      <c r="GA391" s="198"/>
      <c r="GB391" s="198"/>
      <c r="GC391" s="198"/>
      <c r="GD391" s="198"/>
      <c r="GE391" s="198"/>
      <c r="GF391" s="198"/>
      <c r="GG391" s="198"/>
      <c r="GH391" s="198"/>
      <c r="GI391" s="198"/>
      <c r="GJ391" s="198"/>
      <c r="GK391" s="198"/>
      <c r="GL391" s="198"/>
      <c r="GM391" s="198"/>
      <c r="GN391" s="198"/>
      <c r="GO391" s="198"/>
      <c r="GP391" s="198"/>
      <c r="GQ391" s="198"/>
      <c r="GR391" s="198"/>
      <c r="GS391" s="198"/>
      <c r="GT391" s="198"/>
      <c r="GU391" s="198"/>
      <c r="GV391" s="198"/>
      <c r="GW391" s="198"/>
      <c r="GX391" s="198"/>
      <c r="GY391" s="198"/>
      <c r="GZ391" s="198"/>
      <c r="HA391" s="198"/>
      <c r="HB391" s="198"/>
      <c r="HC391" s="198"/>
      <c r="HD391" s="198"/>
      <c r="HE391" s="198"/>
      <c r="HF391" s="198"/>
      <c r="HG391" s="198"/>
      <c r="HH391" s="198"/>
      <c r="HI391" s="198"/>
      <c r="HJ391" s="198"/>
      <c r="HK391" s="198"/>
      <c r="HL391" s="198"/>
      <c r="HM391" s="198"/>
      <c r="HN391" s="198"/>
      <c r="HO391" s="198"/>
      <c r="HP391" s="198"/>
      <c r="HQ391" s="198"/>
      <c r="HR391" s="198"/>
      <c r="HS391" s="198"/>
      <c r="HT391" s="198"/>
      <c r="HU391" s="198"/>
      <c r="HV391" s="198"/>
      <c r="HW391" s="198"/>
      <c r="HX391" s="198"/>
      <c r="HY391" s="198"/>
      <c r="HZ391" s="198"/>
      <c r="IA391" s="198"/>
      <c r="IB391" s="198"/>
      <c r="IC391" s="198"/>
      <c r="ID391" s="198"/>
      <c r="IE391" s="198"/>
      <c r="IF391" s="198"/>
      <c r="IG391" s="198"/>
      <c r="IH391" s="198"/>
      <c r="II391" s="198"/>
      <c r="IJ391" s="198"/>
      <c r="IK391" s="198"/>
      <c r="IL391" s="198"/>
      <c r="IM391" s="198"/>
      <c r="IN391" s="198"/>
      <c r="IO391" s="198"/>
      <c r="IP391" s="198"/>
      <c r="IQ391" s="198"/>
      <c r="IR391" s="198"/>
      <c r="IS391" s="198"/>
      <c r="IT391" s="198"/>
      <c r="IU391" s="198"/>
      <c r="IV391" s="198"/>
      <c r="IW391" s="198"/>
      <c r="IX391" s="198"/>
      <c r="IY391" s="198"/>
      <c r="IZ391" s="198"/>
      <c r="JA391" s="198"/>
      <c r="JB391" s="198"/>
      <c r="JC391" s="198"/>
      <c r="JD391" s="198"/>
      <c r="JE391" s="198"/>
      <c r="JF391" s="198"/>
      <c r="JG391" s="198"/>
      <c r="JH391" s="198"/>
      <c r="JI391" s="198"/>
      <c r="JJ391" s="198"/>
      <c r="JK391" s="198"/>
      <c r="JL391" s="198"/>
      <c r="JM391" s="198"/>
      <c r="JN391" s="198"/>
      <c r="JO391" s="198"/>
      <c r="JP391" s="198"/>
      <c r="JQ391" s="198"/>
      <c r="JR391" s="198"/>
      <c r="JS391" s="198"/>
      <c r="JT391" s="198"/>
      <c r="JU391" s="198"/>
      <c r="JV391" s="198"/>
      <c r="JW391" s="198"/>
      <c r="JX391" s="198"/>
      <c r="JY391" s="198"/>
      <c r="JZ391" s="198"/>
      <c r="KA391" s="198"/>
      <c r="KB391" s="198"/>
      <c r="KC391" s="198"/>
      <c r="KD391" s="198"/>
      <c r="KE391" s="198"/>
      <c r="KF391" s="198"/>
      <c r="KG391" s="198"/>
      <c r="KH391" s="198"/>
      <c r="KI391" s="198"/>
      <c r="KJ391" s="198"/>
      <c r="KK391" s="198"/>
      <c r="KL391" s="198"/>
      <c r="KM391" s="198"/>
      <c r="KN391" s="198"/>
      <c r="KO391" s="198"/>
      <c r="KP391" s="198"/>
      <c r="KQ391" s="198"/>
      <c r="KR391" s="198"/>
      <c r="KS391" s="198"/>
      <c r="KT391" s="198"/>
      <c r="KU391" s="198"/>
      <c r="KV391" s="198"/>
      <c r="KW391" s="198"/>
      <c r="KX391" s="198"/>
      <c r="KY391" s="198"/>
      <c r="KZ391" s="198"/>
    </row>
    <row r="392" spans="2:312" x14ac:dyDescent="0.3">
      <c r="B392" s="198"/>
      <c r="C392" s="198"/>
      <c r="D392" s="198"/>
      <c r="E392" s="198"/>
      <c r="F392" s="198"/>
      <c r="G392" s="198"/>
      <c r="H392" s="198"/>
      <c r="I392" s="198"/>
      <c r="J392" s="198"/>
      <c r="K392" s="198"/>
      <c r="L392" s="198"/>
      <c r="M392" s="198"/>
      <c r="N392" s="198"/>
      <c r="O392" s="198"/>
      <c r="P392" s="198"/>
      <c r="Q392" s="202"/>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198"/>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c r="BV392" s="198"/>
      <c r="BW392" s="198"/>
      <c r="BX392" s="198"/>
      <c r="BY392" s="198"/>
      <c r="BZ392" s="198"/>
      <c r="CA392" s="198"/>
      <c r="CB392" s="198"/>
      <c r="CC392" s="198"/>
      <c r="CD392" s="198"/>
      <c r="CE392" s="198"/>
      <c r="CF392" s="198"/>
      <c r="CG392" s="198"/>
      <c r="CH392" s="198"/>
      <c r="CI392" s="198"/>
      <c r="CJ392" s="198"/>
      <c r="CK392" s="198"/>
      <c r="CL392" s="198"/>
      <c r="CM392" s="198"/>
      <c r="CN392" s="198"/>
      <c r="CO392" s="198"/>
      <c r="CP392" s="198"/>
      <c r="CQ392" s="198"/>
      <c r="CR392" s="198"/>
      <c r="CS392" s="198"/>
      <c r="CT392" s="198"/>
      <c r="CU392" s="198"/>
      <c r="CV392" s="198"/>
      <c r="CW392" s="198"/>
      <c r="CX392" s="198"/>
      <c r="CY392" s="198"/>
      <c r="CZ392" s="198"/>
      <c r="DA392" s="198"/>
      <c r="DB392" s="198"/>
      <c r="DC392" s="198"/>
      <c r="DD392" s="198"/>
      <c r="DE392" s="198"/>
      <c r="DF392" s="198"/>
      <c r="DG392" s="198"/>
      <c r="DH392" s="198"/>
      <c r="DI392" s="198"/>
      <c r="DJ392" s="198"/>
      <c r="DK392" s="198"/>
      <c r="DL392" s="198"/>
      <c r="DM392" s="198"/>
      <c r="DN392" s="198"/>
      <c r="DO392" s="198"/>
      <c r="DP392" s="198"/>
      <c r="DQ392" s="198"/>
      <c r="DR392" s="198"/>
      <c r="DS392" s="198"/>
      <c r="DT392" s="198"/>
      <c r="DU392" s="198"/>
      <c r="DV392" s="198"/>
      <c r="DW392" s="198"/>
      <c r="DX392" s="198"/>
      <c r="DY392" s="198"/>
      <c r="DZ392" s="198"/>
      <c r="EA392" s="198"/>
      <c r="EB392" s="198"/>
      <c r="EC392" s="198"/>
      <c r="ED392" s="198"/>
      <c r="EE392" s="198"/>
      <c r="EF392" s="198"/>
      <c r="EG392" s="198"/>
      <c r="EH392" s="198"/>
      <c r="EI392" s="198"/>
      <c r="EJ392" s="198"/>
      <c r="EK392" s="198"/>
      <c r="EL392" s="198"/>
      <c r="EM392" s="198"/>
      <c r="EN392" s="198"/>
      <c r="EO392" s="198"/>
      <c r="EP392" s="198"/>
      <c r="EQ392" s="198"/>
      <c r="ER392" s="198"/>
      <c r="ES392" s="198"/>
      <c r="ET392" s="198"/>
      <c r="EU392" s="198"/>
      <c r="EV392" s="198"/>
      <c r="EW392" s="198"/>
      <c r="EX392" s="198"/>
      <c r="EY392" s="198"/>
      <c r="EZ392" s="198"/>
      <c r="FA392" s="198"/>
      <c r="FB392" s="198"/>
      <c r="FC392" s="198"/>
      <c r="FD392" s="198"/>
      <c r="FE392" s="198"/>
      <c r="FF392" s="198"/>
      <c r="FG392" s="198"/>
      <c r="FH392" s="198"/>
      <c r="FI392" s="198"/>
      <c r="FJ392" s="198"/>
      <c r="FK392" s="198"/>
      <c r="FL392" s="198"/>
      <c r="FM392" s="198"/>
      <c r="FN392" s="198"/>
      <c r="FO392" s="198"/>
      <c r="FP392" s="198"/>
      <c r="FQ392" s="198"/>
      <c r="FR392" s="198"/>
      <c r="FS392" s="198"/>
      <c r="FT392" s="198"/>
      <c r="FU392" s="198"/>
      <c r="FV392" s="198"/>
      <c r="FW392" s="198"/>
      <c r="FX392" s="198"/>
      <c r="FY392" s="198"/>
      <c r="FZ392" s="198"/>
      <c r="GA392" s="198"/>
      <c r="GB392" s="198"/>
      <c r="GC392" s="198"/>
      <c r="GD392" s="198"/>
      <c r="GE392" s="198"/>
      <c r="GF392" s="198"/>
      <c r="GG392" s="198"/>
      <c r="GH392" s="198"/>
      <c r="GI392" s="198"/>
      <c r="GJ392" s="198"/>
      <c r="GK392" s="198"/>
      <c r="GL392" s="198"/>
      <c r="GM392" s="198"/>
      <c r="GN392" s="198"/>
      <c r="GO392" s="198"/>
      <c r="GP392" s="198"/>
      <c r="GQ392" s="198"/>
      <c r="GR392" s="198"/>
      <c r="GS392" s="198"/>
      <c r="GT392" s="198"/>
      <c r="GU392" s="198"/>
      <c r="GV392" s="198"/>
      <c r="GW392" s="198"/>
      <c r="GX392" s="198"/>
      <c r="GY392" s="198"/>
      <c r="GZ392" s="198"/>
      <c r="HA392" s="198"/>
      <c r="HB392" s="198"/>
      <c r="HC392" s="198"/>
      <c r="HD392" s="198"/>
      <c r="HE392" s="198"/>
      <c r="HF392" s="198"/>
      <c r="HG392" s="198"/>
      <c r="HH392" s="198"/>
      <c r="HI392" s="198"/>
      <c r="HJ392" s="198"/>
      <c r="HK392" s="198"/>
      <c r="HL392" s="198"/>
      <c r="HM392" s="198"/>
      <c r="HN392" s="198"/>
      <c r="HO392" s="198"/>
      <c r="HP392" s="198"/>
      <c r="HQ392" s="198"/>
      <c r="HR392" s="198"/>
      <c r="HS392" s="198"/>
      <c r="HT392" s="198"/>
      <c r="HU392" s="198"/>
      <c r="HV392" s="198"/>
      <c r="HW392" s="198"/>
      <c r="HX392" s="198"/>
      <c r="HY392" s="198"/>
      <c r="HZ392" s="198"/>
      <c r="IA392" s="198"/>
      <c r="IB392" s="198"/>
      <c r="IC392" s="198"/>
      <c r="ID392" s="198"/>
      <c r="IE392" s="198"/>
      <c r="IF392" s="198"/>
      <c r="IG392" s="198"/>
      <c r="IH392" s="198"/>
      <c r="II392" s="198"/>
      <c r="IJ392" s="198"/>
      <c r="IK392" s="198"/>
      <c r="IL392" s="198"/>
      <c r="IM392" s="198"/>
      <c r="IN392" s="198"/>
      <c r="IO392" s="198"/>
      <c r="IP392" s="198"/>
      <c r="IQ392" s="198"/>
      <c r="IR392" s="198"/>
      <c r="IS392" s="198"/>
      <c r="IT392" s="198"/>
      <c r="IU392" s="198"/>
      <c r="IV392" s="198"/>
      <c r="IW392" s="198"/>
      <c r="IX392" s="198"/>
      <c r="IY392" s="198"/>
      <c r="IZ392" s="198"/>
      <c r="JA392" s="198"/>
      <c r="JB392" s="198"/>
      <c r="JC392" s="198"/>
      <c r="JD392" s="198"/>
      <c r="JE392" s="198"/>
      <c r="JF392" s="198"/>
      <c r="JG392" s="198"/>
      <c r="JH392" s="198"/>
      <c r="JI392" s="198"/>
      <c r="JJ392" s="198"/>
      <c r="JK392" s="198"/>
      <c r="JL392" s="198"/>
      <c r="JM392" s="198"/>
      <c r="JN392" s="198"/>
      <c r="JO392" s="198"/>
      <c r="JP392" s="198"/>
      <c r="JQ392" s="198"/>
      <c r="JR392" s="198"/>
      <c r="JS392" s="198"/>
      <c r="JT392" s="198"/>
      <c r="JU392" s="198"/>
      <c r="JV392" s="198"/>
      <c r="JW392" s="198"/>
      <c r="JX392" s="198"/>
      <c r="JY392" s="198"/>
      <c r="JZ392" s="198"/>
      <c r="KA392" s="198"/>
      <c r="KB392" s="198"/>
      <c r="KC392" s="198"/>
      <c r="KD392" s="198"/>
      <c r="KE392" s="198"/>
      <c r="KF392" s="198"/>
      <c r="KG392" s="198"/>
      <c r="KH392" s="198"/>
      <c r="KI392" s="198"/>
      <c r="KJ392" s="198"/>
      <c r="KK392" s="198"/>
      <c r="KL392" s="198"/>
      <c r="KM392" s="198"/>
      <c r="KN392" s="198"/>
      <c r="KO392" s="198"/>
      <c r="KP392" s="198"/>
      <c r="KQ392" s="198"/>
      <c r="KR392" s="198"/>
      <c r="KS392" s="198"/>
      <c r="KT392" s="198"/>
      <c r="KU392" s="198"/>
      <c r="KV392" s="198"/>
      <c r="KW392" s="198"/>
      <c r="KX392" s="198"/>
      <c r="KY392" s="198"/>
      <c r="KZ392" s="198"/>
    </row>
    <row r="393" spans="2:312" x14ac:dyDescent="0.3">
      <c r="B393" s="198"/>
      <c r="C393" s="198"/>
      <c r="D393" s="198"/>
      <c r="E393" s="198"/>
      <c r="F393" s="198"/>
      <c r="G393" s="198"/>
      <c r="H393" s="198"/>
      <c r="I393" s="198"/>
      <c r="J393" s="198"/>
      <c r="K393" s="198"/>
      <c r="L393" s="198"/>
      <c r="M393" s="198"/>
      <c r="N393" s="198"/>
      <c r="O393" s="198"/>
      <c r="P393" s="198"/>
      <c r="Q393" s="202"/>
      <c r="R393" s="198"/>
      <c r="S393" s="198"/>
      <c r="T393" s="198"/>
      <c r="U393" s="198"/>
      <c r="V393" s="198"/>
      <c r="W393" s="198"/>
      <c r="X393" s="198"/>
      <c r="Y393" s="198"/>
      <c r="Z393" s="198"/>
      <c r="AA393" s="198"/>
      <c r="AB393" s="198"/>
      <c r="AC393" s="198"/>
      <c r="AD393" s="198"/>
      <c r="AE393" s="198"/>
      <c r="AF393" s="198"/>
      <c r="AG393" s="198"/>
      <c r="AH393" s="198"/>
      <c r="AI393" s="198"/>
      <c r="AJ393" s="198"/>
      <c r="AK393" s="198"/>
      <c r="AL393" s="198"/>
      <c r="AM393" s="198"/>
      <c r="AN393" s="198"/>
      <c r="AO393" s="198"/>
      <c r="AP393" s="198"/>
      <c r="AQ393" s="198"/>
      <c r="AR393" s="198"/>
      <c r="AS393" s="198"/>
      <c r="AT393" s="198"/>
      <c r="AU393" s="198"/>
      <c r="AV393" s="198"/>
      <c r="AW393" s="198"/>
      <c r="AX393" s="198"/>
      <c r="AY393" s="198"/>
      <c r="AZ393" s="198"/>
      <c r="BA393" s="198"/>
      <c r="BB393" s="198"/>
      <c r="BC393" s="198"/>
      <c r="BD393" s="198"/>
      <c r="BE393" s="198"/>
      <c r="BF393" s="198"/>
      <c r="BG393" s="198"/>
      <c r="BH393" s="198"/>
      <c r="BI393" s="198"/>
      <c r="BJ393" s="198"/>
      <c r="BK393" s="198"/>
      <c r="BL393" s="198"/>
      <c r="BM393" s="198"/>
      <c r="BN393" s="198"/>
      <c r="BO393" s="198"/>
      <c r="BP393" s="198"/>
      <c r="BQ393" s="198"/>
      <c r="BR393" s="198"/>
      <c r="BS393" s="198"/>
      <c r="BT393" s="198"/>
      <c r="BU393" s="198"/>
      <c r="BV393" s="198"/>
      <c r="BW393" s="198"/>
      <c r="BX393" s="198"/>
      <c r="BY393" s="198"/>
      <c r="BZ393" s="198"/>
      <c r="CA393" s="198"/>
      <c r="CB393" s="198"/>
      <c r="CC393" s="198"/>
      <c r="CD393" s="198"/>
      <c r="CE393" s="198"/>
      <c r="CF393" s="198"/>
      <c r="CG393" s="198"/>
      <c r="CH393" s="198"/>
      <c r="CI393" s="198"/>
      <c r="CJ393" s="198"/>
      <c r="CK393" s="198"/>
      <c r="CL393" s="198"/>
      <c r="CM393" s="198"/>
      <c r="CN393" s="198"/>
      <c r="CO393" s="198"/>
      <c r="CP393" s="198"/>
      <c r="CQ393" s="198"/>
      <c r="CR393" s="198"/>
      <c r="CS393" s="198"/>
      <c r="CT393" s="198"/>
      <c r="CU393" s="198"/>
      <c r="CV393" s="198"/>
      <c r="CW393" s="198"/>
      <c r="CX393" s="198"/>
      <c r="CY393" s="198"/>
      <c r="CZ393" s="198"/>
      <c r="DA393" s="198"/>
      <c r="DB393" s="198"/>
      <c r="DC393" s="198"/>
      <c r="DD393" s="198"/>
      <c r="DE393" s="198"/>
      <c r="DF393" s="198"/>
      <c r="DG393" s="198"/>
      <c r="DH393" s="198"/>
      <c r="DI393" s="198"/>
      <c r="DJ393" s="198"/>
      <c r="DK393" s="198"/>
      <c r="DL393" s="198"/>
      <c r="DM393" s="198"/>
      <c r="DN393" s="198"/>
      <c r="DO393" s="198"/>
      <c r="DP393" s="198"/>
      <c r="DQ393" s="198"/>
      <c r="DR393" s="198"/>
      <c r="DS393" s="198"/>
      <c r="DT393" s="198"/>
      <c r="DU393" s="198"/>
      <c r="DV393" s="198"/>
      <c r="DW393" s="198"/>
      <c r="DX393" s="198"/>
      <c r="DY393" s="198"/>
      <c r="DZ393" s="198"/>
      <c r="EA393" s="198"/>
      <c r="EB393" s="198"/>
      <c r="EC393" s="198"/>
      <c r="ED393" s="198"/>
      <c r="EE393" s="198"/>
      <c r="EF393" s="198"/>
      <c r="EG393" s="198"/>
      <c r="EH393" s="198"/>
      <c r="EI393" s="198"/>
      <c r="EJ393" s="198"/>
      <c r="EK393" s="198"/>
      <c r="EL393" s="198"/>
      <c r="EM393" s="198"/>
      <c r="EN393" s="198"/>
      <c r="EO393" s="198"/>
      <c r="EP393" s="198"/>
      <c r="EQ393" s="198"/>
      <c r="ER393" s="198"/>
      <c r="ES393" s="198"/>
      <c r="ET393" s="198"/>
      <c r="EU393" s="198"/>
      <c r="EV393" s="198"/>
      <c r="EW393" s="198"/>
      <c r="EX393" s="198"/>
      <c r="EY393" s="198"/>
      <c r="EZ393" s="198"/>
      <c r="FA393" s="198"/>
      <c r="FB393" s="198"/>
      <c r="FC393" s="198"/>
      <c r="FD393" s="198"/>
      <c r="FE393" s="198"/>
      <c r="FF393" s="198"/>
      <c r="FG393" s="198"/>
      <c r="FH393" s="198"/>
      <c r="FI393" s="198"/>
      <c r="FJ393" s="198"/>
      <c r="FK393" s="198"/>
      <c r="FL393" s="198"/>
      <c r="FM393" s="198"/>
      <c r="FN393" s="198"/>
      <c r="FO393" s="198"/>
      <c r="FP393" s="198"/>
      <c r="FQ393" s="198"/>
      <c r="FR393" s="198"/>
      <c r="FS393" s="198"/>
      <c r="FT393" s="198"/>
      <c r="FU393" s="198"/>
      <c r="FV393" s="198"/>
      <c r="FW393" s="198"/>
      <c r="FX393" s="198"/>
      <c r="FY393" s="198"/>
      <c r="FZ393" s="198"/>
      <c r="GA393" s="198"/>
      <c r="GB393" s="198"/>
      <c r="GC393" s="198"/>
      <c r="GD393" s="198"/>
      <c r="GE393" s="198"/>
      <c r="GF393" s="198"/>
      <c r="GG393" s="198"/>
      <c r="GH393" s="198"/>
      <c r="GI393" s="198"/>
      <c r="GJ393" s="198"/>
      <c r="GK393" s="198"/>
      <c r="GL393" s="198"/>
      <c r="GM393" s="198"/>
      <c r="GN393" s="198"/>
      <c r="GO393" s="198"/>
      <c r="GP393" s="198"/>
      <c r="GQ393" s="198"/>
      <c r="GR393" s="198"/>
      <c r="GS393" s="198"/>
      <c r="GT393" s="198"/>
      <c r="GU393" s="198"/>
      <c r="GV393" s="198"/>
      <c r="GW393" s="198"/>
      <c r="GX393" s="198"/>
      <c r="GY393" s="198"/>
      <c r="GZ393" s="198"/>
      <c r="HA393" s="198"/>
      <c r="HB393" s="198"/>
      <c r="HC393" s="198"/>
      <c r="HD393" s="198"/>
      <c r="HE393" s="198"/>
      <c r="HF393" s="198"/>
      <c r="HG393" s="198"/>
      <c r="HH393" s="198"/>
      <c r="HI393" s="198"/>
      <c r="HJ393" s="198"/>
      <c r="HK393" s="198"/>
      <c r="HL393" s="198"/>
      <c r="HM393" s="198"/>
      <c r="HN393" s="198"/>
      <c r="HO393" s="198"/>
      <c r="HP393" s="198"/>
      <c r="HQ393" s="198"/>
      <c r="HR393" s="198"/>
      <c r="HS393" s="198"/>
      <c r="HT393" s="198"/>
      <c r="HU393" s="198"/>
      <c r="HV393" s="198"/>
      <c r="HW393" s="198"/>
      <c r="HX393" s="198"/>
      <c r="HY393" s="198"/>
      <c r="HZ393" s="198"/>
      <c r="IA393" s="198"/>
      <c r="IB393" s="198"/>
      <c r="IC393" s="198"/>
      <c r="ID393" s="198"/>
      <c r="IE393" s="198"/>
      <c r="IF393" s="198"/>
      <c r="IG393" s="198"/>
      <c r="IH393" s="198"/>
      <c r="II393" s="198"/>
      <c r="IJ393" s="198"/>
      <c r="IK393" s="198"/>
      <c r="IL393" s="198"/>
      <c r="IM393" s="198"/>
      <c r="IN393" s="198"/>
      <c r="IO393" s="198"/>
      <c r="IP393" s="198"/>
      <c r="IQ393" s="198"/>
      <c r="IR393" s="198"/>
      <c r="IS393" s="198"/>
      <c r="IT393" s="198"/>
      <c r="IU393" s="198"/>
      <c r="IV393" s="198"/>
      <c r="IW393" s="198"/>
      <c r="IX393" s="198"/>
      <c r="IY393" s="198"/>
      <c r="IZ393" s="198"/>
      <c r="JA393" s="198"/>
      <c r="JB393" s="198"/>
      <c r="JC393" s="198"/>
      <c r="JD393" s="198"/>
      <c r="JE393" s="198"/>
      <c r="JF393" s="198"/>
      <c r="JG393" s="198"/>
      <c r="JH393" s="198"/>
      <c r="JI393" s="198"/>
      <c r="JJ393" s="198"/>
      <c r="JK393" s="198"/>
      <c r="JL393" s="198"/>
      <c r="JM393" s="198"/>
      <c r="JN393" s="198"/>
      <c r="JO393" s="198"/>
      <c r="JP393" s="198"/>
      <c r="JQ393" s="198"/>
      <c r="JR393" s="198"/>
      <c r="JS393" s="198"/>
      <c r="JT393" s="198"/>
      <c r="JU393" s="198"/>
      <c r="JV393" s="198"/>
      <c r="JW393" s="198"/>
      <c r="JX393" s="198"/>
      <c r="JY393" s="198"/>
      <c r="JZ393" s="198"/>
      <c r="KA393" s="198"/>
      <c r="KB393" s="198"/>
      <c r="KC393" s="198"/>
      <c r="KD393" s="198"/>
      <c r="KE393" s="198"/>
      <c r="KF393" s="198"/>
      <c r="KG393" s="198"/>
      <c r="KH393" s="198"/>
      <c r="KI393" s="198"/>
      <c r="KJ393" s="198"/>
      <c r="KK393" s="198"/>
      <c r="KL393" s="198"/>
      <c r="KM393" s="198"/>
      <c r="KN393" s="198"/>
      <c r="KO393" s="198"/>
      <c r="KP393" s="198"/>
      <c r="KQ393" s="198"/>
      <c r="KR393" s="198"/>
      <c r="KS393" s="198"/>
      <c r="KT393" s="198"/>
      <c r="KU393" s="198"/>
      <c r="KV393" s="198"/>
      <c r="KW393" s="198"/>
      <c r="KX393" s="198"/>
      <c r="KY393" s="198"/>
      <c r="KZ393" s="198"/>
    </row>
    <row r="394" spans="2:312" x14ac:dyDescent="0.3">
      <c r="B394" s="198"/>
      <c r="C394" s="198"/>
      <c r="D394" s="198"/>
      <c r="E394" s="198"/>
      <c r="F394" s="198"/>
      <c r="G394" s="198"/>
      <c r="H394" s="198"/>
      <c r="I394" s="198"/>
      <c r="J394" s="198"/>
      <c r="K394" s="198"/>
      <c r="L394" s="198"/>
      <c r="M394" s="198"/>
      <c r="N394" s="198"/>
      <c r="O394" s="198"/>
      <c r="P394" s="198"/>
      <c r="Q394" s="202"/>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c r="CO394" s="198"/>
      <c r="CP394" s="198"/>
      <c r="CQ394" s="198"/>
      <c r="CR394" s="198"/>
      <c r="CS394" s="198"/>
      <c r="CT394" s="198"/>
      <c r="CU394" s="198"/>
      <c r="CV394" s="198"/>
      <c r="CW394" s="198"/>
      <c r="CX394" s="198"/>
      <c r="CY394" s="198"/>
      <c r="CZ394" s="198"/>
      <c r="DA394" s="198"/>
      <c r="DB394" s="198"/>
      <c r="DC394" s="198"/>
      <c r="DD394" s="198"/>
      <c r="DE394" s="198"/>
      <c r="DF394" s="198"/>
      <c r="DG394" s="198"/>
      <c r="DH394" s="198"/>
      <c r="DI394" s="198"/>
      <c r="DJ394" s="198"/>
      <c r="DK394" s="198"/>
      <c r="DL394" s="198"/>
      <c r="DM394" s="198"/>
      <c r="DN394" s="198"/>
      <c r="DO394" s="198"/>
      <c r="DP394" s="198"/>
      <c r="DQ394" s="198"/>
      <c r="DR394" s="198"/>
      <c r="DS394" s="198"/>
      <c r="DT394" s="198"/>
      <c r="DU394" s="198"/>
      <c r="DV394" s="198"/>
      <c r="DW394" s="198"/>
      <c r="DX394" s="198"/>
      <c r="DY394" s="198"/>
      <c r="DZ394" s="198"/>
      <c r="EA394" s="198"/>
      <c r="EB394" s="198"/>
      <c r="EC394" s="198"/>
      <c r="ED394" s="198"/>
      <c r="EE394" s="198"/>
      <c r="EF394" s="198"/>
      <c r="EG394" s="198"/>
      <c r="EH394" s="198"/>
      <c r="EI394" s="198"/>
      <c r="EJ394" s="198"/>
      <c r="EK394" s="198"/>
      <c r="EL394" s="198"/>
      <c r="EM394" s="198"/>
      <c r="EN394" s="198"/>
      <c r="EO394" s="198"/>
      <c r="EP394" s="198"/>
      <c r="EQ394" s="198"/>
      <c r="ER394" s="198"/>
      <c r="ES394" s="198"/>
      <c r="ET394" s="198"/>
      <c r="EU394" s="198"/>
      <c r="EV394" s="198"/>
      <c r="EW394" s="198"/>
      <c r="EX394" s="198"/>
      <c r="EY394" s="198"/>
      <c r="EZ394" s="198"/>
      <c r="FA394" s="198"/>
      <c r="FB394" s="198"/>
      <c r="FC394" s="198"/>
      <c r="FD394" s="198"/>
      <c r="FE394" s="198"/>
      <c r="FF394" s="198"/>
      <c r="FG394" s="198"/>
      <c r="FH394" s="198"/>
      <c r="FI394" s="198"/>
      <c r="FJ394" s="198"/>
      <c r="FK394" s="198"/>
      <c r="FL394" s="198"/>
      <c r="FM394" s="198"/>
      <c r="FN394" s="198"/>
      <c r="FO394" s="198"/>
      <c r="FP394" s="198"/>
      <c r="FQ394" s="198"/>
      <c r="FR394" s="198"/>
      <c r="FS394" s="198"/>
      <c r="FT394" s="198"/>
      <c r="FU394" s="198"/>
      <c r="FV394" s="198"/>
      <c r="FW394" s="198"/>
      <c r="FX394" s="198"/>
      <c r="FY394" s="198"/>
      <c r="FZ394" s="198"/>
      <c r="GA394" s="198"/>
      <c r="GB394" s="198"/>
      <c r="GC394" s="198"/>
      <c r="GD394" s="198"/>
      <c r="GE394" s="198"/>
      <c r="GF394" s="198"/>
      <c r="GG394" s="198"/>
      <c r="GH394" s="198"/>
      <c r="GI394" s="198"/>
      <c r="GJ394" s="198"/>
      <c r="GK394" s="198"/>
      <c r="GL394" s="198"/>
      <c r="GM394" s="198"/>
      <c r="GN394" s="198"/>
      <c r="GO394" s="198"/>
      <c r="GP394" s="198"/>
      <c r="GQ394" s="198"/>
      <c r="GR394" s="198"/>
      <c r="GS394" s="198"/>
      <c r="GT394" s="198"/>
      <c r="GU394" s="198"/>
      <c r="GV394" s="198"/>
      <c r="GW394" s="198"/>
      <c r="GX394" s="198"/>
      <c r="GY394" s="198"/>
      <c r="GZ394" s="198"/>
      <c r="HA394" s="198"/>
      <c r="HB394" s="198"/>
      <c r="HC394" s="198"/>
      <c r="HD394" s="198"/>
      <c r="HE394" s="198"/>
      <c r="HF394" s="198"/>
      <c r="HG394" s="198"/>
      <c r="HH394" s="198"/>
      <c r="HI394" s="198"/>
      <c r="HJ394" s="198"/>
      <c r="HK394" s="198"/>
      <c r="HL394" s="198"/>
      <c r="HM394" s="198"/>
      <c r="HN394" s="198"/>
      <c r="HO394" s="198"/>
      <c r="HP394" s="198"/>
      <c r="HQ394" s="198"/>
      <c r="HR394" s="198"/>
      <c r="HS394" s="198"/>
      <c r="HT394" s="198"/>
      <c r="HU394" s="198"/>
      <c r="HV394" s="198"/>
      <c r="HW394" s="198"/>
      <c r="HX394" s="198"/>
      <c r="HY394" s="198"/>
      <c r="HZ394" s="198"/>
      <c r="IA394" s="198"/>
      <c r="IB394" s="198"/>
      <c r="IC394" s="198"/>
      <c r="ID394" s="198"/>
      <c r="IE394" s="198"/>
      <c r="IF394" s="198"/>
      <c r="IG394" s="198"/>
      <c r="IH394" s="198"/>
      <c r="II394" s="198"/>
      <c r="IJ394" s="198"/>
      <c r="IK394" s="198"/>
      <c r="IL394" s="198"/>
      <c r="IM394" s="198"/>
      <c r="IN394" s="198"/>
      <c r="IO394" s="198"/>
      <c r="IP394" s="198"/>
      <c r="IQ394" s="198"/>
      <c r="IR394" s="198"/>
      <c r="IS394" s="198"/>
      <c r="IT394" s="198"/>
      <c r="IU394" s="198"/>
      <c r="IV394" s="198"/>
      <c r="IW394" s="198"/>
      <c r="IX394" s="198"/>
      <c r="IY394" s="198"/>
      <c r="IZ394" s="198"/>
      <c r="JA394" s="198"/>
      <c r="JB394" s="198"/>
      <c r="JC394" s="198"/>
      <c r="JD394" s="198"/>
      <c r="JE394" s="198"/>
      <c r="JF394" s="198"/>
      <c r="JG394" s="198"/>
      <c r="JH394" s="198"/>
      <c r="JI394" s="198"/>
      <c r="JJ394" s="198"/>
      <c r="JK394" s="198"/>
      <c r="JL394" s="198"/>
      <c r="JM394" s="198"/>
      <c r="JN394" s="198"/>
      <c r="JO394" s="198"/>
      <c r="JP394" s="198"/>
      <c r="JQ394" s="198"/>
      <c r="JR394" s="198"/>
      <c r="JS394" s="198"/>
      <c r="JT394" s="198"/>
      <c r="JU394" s="198"/>
      <c r="JV394" s="198"/>
      <c r="JW394" s="198"/>
      <c r="JX394" s="198"/>
      <c r="JY394" s="198"/>
      <c r="JZ394" s="198"/>
      <c r="KA394" s="198"/>
      <c r="KB394" s="198"/>
      <c r="KC394" s="198"/>
      <c r="KD394" s="198"/>
      <c r="KE394" s="198"/>
      <c r="KF394" s="198"/>
      <c r="KG394" s="198"/>
      <c r="KH394" s="198"/>
      <c r="KI394" s="198"/>
      <c r="KJ394" s="198"/>
      <c r="KK394" s="198"/>
      <c r="KL394" s="198"/>
      <c r="KM394" s="198"/>
      <c r="KN394" s="198"/>
      <c r="KO394" s="198"/>
      <c r="KP394" s="198"/>
      <c r="KQ394" s="198"/>
      <c r="KR394" s="198"/>
      <c r="KS394" s="198"/>
      <c r="KT394" s="198"/>
      <c r="KU394" s="198"/>
      <c r="KV394" s="198"/>
      <c r="KW394" s="198"/>
      <c r="KX394" s="198"/>
      <c r="KY394" s="198"/>
      <c r="KZ394" s="198"/>
    </row>
    <row r="395" spans="2:312" x14ac:dyDescent="0.3">
      <c r="B395" s="198"/>
      <c r="C395" s="198"/>
      <c r="D395" s="198"/>
      <c r="E395" s="198"/>
      <c r="F395" s="198"/>
      <c r="G395" s="198"/>
      <c r="H395" s="198"/>
      <c r="I395" s="198"/>
      <c r="J395" s="198"/>
      <c r="K395" s="198"/>
      <c r="L395" s="198"/>
      <c r="M395" s="198"/>
      <c r="N395" s="198"/>
      <c r="O395" s="198"/>
      <c r="P395" s="198"/>
      <c r="Q395" s="202"/>
      <c r="R395" s="198"/>
      <c r="S395" s="198"/>
      <c r="T395" s="198"/>
      <c r="U395" s="198"/>
      <c r="V395" s="198"/>
      <c r="W395" s="198"/>
      <c r="X395" s="198"/>
      <c r="Y395" s="198"/>
      <c r="Z395" s="198"/>
      <c r="AA395" s="198"/>
      <c r="AB395" s="198"/>
      <c r="AC395" s="198"/>
      <c r="AD395" s="198"/>
      <c r="AE395" s="198"/>
      <c r="AF395" s="198"/>
      <c r="AG395" s="198"/>
      <c r="AH395" s="198"/>
      <c r="AI395" s="198"/>
      <c r="AJ395" s="198"/>
      <c r="AK395" s="198"/>
      <c r="AL395" s="198"/>
      <c r="AM395" s="198"/>
      <c r="AN395" s="198"/>
      <c r="AO395" s="198"/>
      <c r="AP395" s="198"/>
      <c r="AQ395" s="198"/>
      <c r="AR395" s="198"/>
      <c r="AS395" s="198"/>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c r="CO395" s="198"/>
      <c r="CP395" s="198"/>
      <c r="CQ395" s="198"/>
      <c r="CR395" s="198"/>
      <c r="CS395" s="198"/>
      <c r="CT395" s="198"/>
      <c r="CU395" s="198"/>
      <c r="CV395" s="198"/>
      <c r="CW395" s="198"/>
      <c r="CX395" s="198"/>
      <c r="CY395" s="198"/>
      <c r="CZ395" s="198"/>
      <c r="DA395" s="198"/>
      <c r="DB395" s="198"/>
      <c r="DC395" s="198"/>
      <c r="DD395" s="198"/>
      <c r="DE395" s="198"/>
      <c r="DF395" s="198"/>
      <c r="DG395" s="198"/>
      <c r="DH395" s="198"/>
      <c r="DI395" s="198"/>
      <c r="DJ395" s="198"/>
      <c r="DK395" s="198"/>
      <c r="DL395" s="198"/>
      <c r="DM395" s="198"/>
      <c r="DN395" s="198"/>
      <c r="DO395" s="198"/>
      <c r="DP395" s="198"/>
      <c r="DQ395" s="198"/>
      <c r="DR395" s="198"/>
      <c r="DS395" s="198"/>
      <c r="DT395" s="198"/>
      <c r="DU395" s="198"/>
      <c r="DV395" s="198"/>
      <c r="DW395" s="198"/>
      <c r="DX395" s="198"/>
      <c r="DY395" s="198"/>
      <c r="DZ395" s="198"/>
      <c r="EA395" s="198"/>
      <c r="EB395" s="198"/>
      <c r="EC395" s="198"/>
      <c r="ED395" s="198"/>
      <c r="EE395" s="198"/>
      <c r="EF395" s="198"/>
      <c r="EG395" s="198"/>
      <c r="EH395" s="198"/>
      <c r="EI395" s="198"/>
      <c r="EJ395" s="198"/>
      <c r="EK395" s="198"/>
      <c r="EL395" s="198"/>
      <c r="EM395" s="198"/>
      <c r="EN395" s="198"/>
      <c r="EO395" s="198"/>
      <c r="EP395" s="198"/>
      <c r="EQ395" s="198"/>
      <c r="ER395" s="198"/>
      <c r="ES395" s="198"/>
      <c r="ET395" s="198"/>
      <c r="EU395" s="198"/>
      <c r="EV395" s="198"/>
      <c r="EW395" s="198"/>
      <c r="EX395" s="198"/>
      <c r="EY395" s="198"/>
      <c r="EZ395" s="198"/>
      <c r="FA395" s="198"/>
      <c r="FB395" s="198"/>
      <c r="FC395" s="198"/>
      <c r="FD395" s="198"/>
      <c r="FE395" s="198"/>
      <c r="FF395" s="198"/>
      <c r="FG395" s="198"/>
      <c r="FH395" s="198"/>
      <c r="FI395" s="198"/>
      <c r="FJ395" s="198"/>
      <c r="FK395" s="198"/>
      <c r="FL395" s="198"/>
      <c r="FM395" s="198"/>
      <c r="FN395" s="198"/>
      <c r="FO395" s="198"/>
      <c r="FP395" s="198"/>
      <c r="FQ395" s="198"/>
      <c r="FR395" s="198"/>
      <c r="FS395" s="198"/>
      <c r="FT395" s="198"/>
      <c r="FU395" s="198"/>
      <c r="FV395" s="198"/>
      <c r="FW395" s="198"/>
      <c r="FX395" s="198"/>
      <c r="FY395" s="198"/>
      <c r="FZ395" s="198"/>
      <c r="GA395" s="198"/>
      <c r="GB395" s="198"/>
      <c r="GC395" s="198"/>
      <c r="GD395" s="198"/>
      <c r="GE395" s="198"/>
      <c r="GF395" s="198"/>
      <c r="GG395" s="198"/>
      <c r="GH395" s="198"/>
      <c r="GI395" s="198"/>
      <c r="GJ395" s="198"/>
      <c r="GK395" s="198"/>
      <c r="GL395" s="198"/>
      <c r="GM395" s="198"/>
      <c r="GN395" s="198"/>
      <c r="GO395" s="198"/>
      <c r="GP395" s="198"/>
      <c r="GQ395" s="198"/>
      <c r="GR395" s="198"/>
      <c r="GS395" s="198"/>
      <c r="GT395" s="198"/>
      <c r="GU395" s="198"/>
      <c r="GV395" s="198"/>
      <c r="GW395" s="198"/>
      <c r="GX395" s="198"/>
      <c r="GY395" s="198"/>
      <c r="GZ395" s="198"/>
      <c r="HA395" s="198"/>
      <c r="HB395" s="198"/>
      <c r="HC395" s="198"/>
      <c r="HD395" s="198"/>
      <c r="HE395" s="198"/>
      <c r="HF395" s="198"/>
      <c r="HG395" s="198"/>
      <c r="HH395" s="198"/>
      <c r="HI395" s="198"/>
      <c r="HJ395" s="198"/>
      <c r="HK395" s="198"/>
      <c r="HL395" s="198"/>
      <c r="HM395" s="198"/>
      <c r="HN395" s="198"/>
      <c r="HO395" s="198"/>
      <c r="HP395" s="198"/>
      <c r="HQ395" s="198"/>
      <c r="HR395" s="198"/>
      <c r="HS395" s="198"/>
      <c r="HT395" s="198"/>
      <c r="HU395" s="198"/>
      <c r="HV395" s="198"/>
      <c r="HW395" s="198"/>
      <c r="HX395" s="198"/>
      <c r="HY395" s="198"/>
      <c r="HZ395" s="198"/>
      <c r="IA395" s="198"/>
      <c r="IB395" s="198"/>
      <c r="IC395" s="198"/>
      <c r="ID395" s="198"/>
      <c r="IE395" s="198"/>
      <c r="IF395" s="198"/>
      <c r="IG395" s="198"/>
      <c r="IH395" s="198"/>
      <c r="II395" s="198"/>
      <c r="IJ395" s="198"/>
      <c r="IK395" s="198"/>
      <c r="IL395" s="198"/>
      <c r="IM395" s="198"/>
      <c r="IN395" s="198"/>
      <c r="IO395" s="198"/>
      <c r="IP395" s="198"/>
      <c r="IQ395" s="198"/>
      <c r="IR395" s="198"/>
      <c r="IS395" s="198"/>
      <c r="IT395" s="198"/>
      <c r="IU395" s="198"/>
      <c r="IV395" s="198"/>
      <c r="IW395" s="198"/>
      <c r="IX395" s="198"/>
      <c r="IY395" s="198"/>
      <c r="IZ395" s="198"/>
      <c r="JA395" s="198"/>
      <c r="JB395" s="198"/>
      <c r="JC395" s="198"/>
      <c r="JD395" s="198"/>
      <c r="JE395" s="198"/>
      <c r="JF395" s="198"/>
      <c r="JG395" s="198"/>
      <c r="JH395" s="198"/>
      <c r="JI395" s="198"/>
      <c r="JJ395" s="198"/>
      <c r="JK395" s="198"/>
      <c r="JL395" s="198"/>
      <c r="JM395" s="198"/>
      <c r="JN395" s="198"/>
      <c r="JO395" s="198"/>
      <c r="JP395" s="198"/>
      <c r="JQ395" s="198"/>
      <c r="JR395" s="198"/>
      <c r="JS395" s="198"/>
      <c r="JT395" s="198"/>
      <c r="JU395" s="198"/>
      <c r="JV395" s="198"/>
      <c r="JW395" s="198"/>
      <c r="JX395" s="198"/>
      <c r="JY395" s="198"/>
      <c r="JZ395" s="198"/>
      <c r="KA395" s="198"/>
      <c r="KB395" s="198"/>
      <c r="KC395" s="198"/>
      <c r="KD395" s="198"/>
      <c r="KE395" s="198"/>
      <c r="KF395" s="198"/>
      <c r="KG395" s="198"/>
      <c r="KH395" s="198"/>
      <c r="KI395" s="198"/>
      <c r="KJ395" s="198"/>
      <c r="KK395" s="198"/>
      <c r="KL395" s="198"/>
      <c r="KM395" s="198"/>
      <c r="KN395" s="198"/>
      <c r="KO395" s="198"/>
      <c r="KP395" s="198"/>
      <c r="KQ395" s="198"/>
      <c r="KR395" s="198"/>
      <c r="KS395" s="198"/>
      <c r="KT395" s="198"/>
      <c r="KU395" s="198"/>
      <c r="KV395" s="198"/>
      <c r="KW395" s="198"/>
      <c r="KX395" s="198"/>
      <c r="KY395" s="198"/>
      <c r="KZ395" s="198"/>
    </row>
    <row r="396" spans="2:312" x14ac:dyDescent="0.3">
      <c r="B396" s="198"/>
      <c r="C396" s="198"/>
      <c r="D396" s="198"/>
      <c r="E396" s="198"/>
      <c r="F396" s="198"/>
      <c r="G396" s="198"/>
      <c r="H396" s="198"/>
      <c r="I396" s="198"/>
      <c r="J396" s="198"/>
      <c r="K396" s="198"/>
      <c r="L396" s="198"/>
      <c r="M396" s="198"/>
      <c r="N396" s="198"/>
      <c r="O396" s="198"/>
      <c r="P396" s="198"/>
      <c r="Q396" s="202"/>
      <c r="R396" s="198"/>
      <c r="S396" s="198"/>
      <c r="T396" s="198"/>
      <c r="U396" s="198"/>
      <c r="V396" s="198"/>
      <c r="W396" s="198"/>
      <c r="X396" s="198"/>
      <c r="Y396" s="198"/>
      <c r="Z396" s="198"/>
      <c r="AA396" s="198"/>
      <c r="AB396" s="198"/>
      <c r="AC396" s="198"/>
      <c r="AD396" s="198"/>
      <c r="AE396" s="198"/>
      <c r="AF396" s="198"/>
      <c r="AG396" s="198"/>
      <c r="AH396" s="198"/>
      <c r="AI396" s="198"/>
      <c r="AJ396" s="198"/>
      <c r="AK396" s="198"/>
      <c r="AL396" s="198"/>
      <c r="AM396" s="198"/>
      <c r="AN396" s="198"/>
      <c r="AO396" s="198"/>
      <c r="AP396" s="198"/>
      <c r="AQ396" s="198"/>
      <c r="AR396" s="198"/>
      <c r="AS396" s="198"/>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c r="BV396" s="198"/>
      <c r="BW396" s="198"/>
      <c r="BX396" s="198"/>
      <c r="BY396" s="198"/>
      <c r="BZ396" s="198"/>
      <c r="CA396" s="198"/>
      <c r="CB396" s="198"/>
      <c r="CC396" s="198"/>
      <c r="CD396" s="198"/>
      <c r="CE396" s="198"/>
      <c r="CF396" s="198"/>
      <c r="CG396" s="198"/>
      <c r="CH396" s="198"/>
      <c r="CI396" s="198"/>
      <c r="CJ396" s="198"/>
      <c r="CK396" s="198"/>
      <c r="CL396" s="198"/>
      <c r="CM396" s="198"/>
      <c r="CN396" s="198"/>
      <c r="CO396" s="198"/>
      <c r="CP396" s="198"/>
      <c r="CQ396" s="198"/>
      <c r="CR396" s="198"/>
      <c r="CS396" s="198"/>
      <c r="CT396" s="198"/>
      <c r="CU396" s="198"/>
      <c r="CV396" s="198"/>
      <c r="CW396" s="198"/>
      <c r="CX396" s="198"/>
      <c r="CY396" s="198"/>
      <c r="CZ396" s="198"/>
      <c r="DA396" s="198"/>
      <c r="DB396" s="198"/>
      <c r="DC396" s="198"/>
      <c r="DD396" s="198"/>
      <c r="DE396" s="198"/>
      <c r="DF396" s="198"/>
      <c r="DG396" s="198"/>
      <c r="DH396" s="198"/>
      <c r="DI396" s="198"/>
      <c r="DJ396" s="198"/>
      <c r="DK396" s="198"/>
      <c r="DL396" s="198"/>
      <c r="DM396" s="198"/>
      <c r="DN396" s="198"/>
      <c r="DO396" s="198"/>
      <c r="DP396" s="198"/>
      <c r="DQ396" s="198"/>
      <c r="DR396" s="198"/>
      <c r="DS396" s="198"/>
      <c r="DT396" s="198"/>
      <c r="DU396" s="198"/>
      <c r="DV396" s="198"/>
      <c r="DW396" s="198"/>
      <c r="DX396" s="198"/>
      <c r="DY396" s="198"/>
      <c r="DZ396" s="198"/>
      <c r="EA396" s="198"/>
      <c r="EB396" s="198"/>
      <c r="EC396" s="198"/>
      <c r="ED396" s="198"/>
      <c r="EE396" s="198"/>
      <c r="EF396" s="198"/>
      <c r="EG396" s="198"/>
      <c r="EH396" s="198"/>
      <c r="EI396" s="198"/>
      <c r="EJ396" s="198"/>
      <c r="EK396" s="198"/>
      <c r="EL396" s="198"/>
      <c r="EM396" s="198"/>
      <c r="EN396" s="198"/>
      <c r="EO396" s="198"/>
      <c r="EP396" s="198"/>
      <c r="EQ396" s="198"/>
      <c r="ER396" s="198"/>
      <c r="ES396" s="198"/>
      <c r="ET396" s="198"/>
      <c r="EU396" s="198"/>
      <c r="EV396" s="198"/>
      <c r="EW396" s="198"/>
      <c r="EX396" s="198"/>
      <c r="EY396" s="198"/>
      <c r="EZ396" s="198"/>
      <c r="FA396" s="198"/>
      <c r="FB396" s="198"/>
      <c r="FC396" s="198"/>
      <c r="FD396" s="198"/>
      <c r="FE396" s="198"/>
      <c r="FF396" s="198"/>
      <c r="FG396" s="198"/>
      <c r="FH396" s="198"/>
      <c r="FI396" s="198"/>
      <c r="FJ396" s="198"/>
      <c r="FK396" s="198"/>
      <c r="FL396" s="198"/>
      <c r="FM396" s="198"/>
      <c r="FN396" s="198"/>
      <c r="FO396" s="198"/>
      <c r="FP396" s="198"/>
      <c r="FQ396" s="198"/>
      <c r="FR396" s="198"/>
      <c r="FS396" s="198"/>
      <c r="FT396" s="198"/>
      <c r="FU396" s="198"/>
      <c r="FV396" s="198"/>
      <c r="FW396" s="198"/>
      <c r="FX396" s="198"/>
      <c r="FY396" s="198"/>
      <c r="FZ396" s="198"/>
      <c r="GA396" s="198"/>
      <c r="GB396" s="198"/>
      <c r="GC396" s="198"/>
      <c r="GD396" s="198"/>
      <c r="GE396" s="198"/>
      <c r="GF396" s="198"/>
      <c r="GG396" s="198"/>
      <c r="GH396" s="198"/>
      <c r="GI396" s="198"/>
      <c r="GJ396" s="198"/>
      <c r="GK396" s="198"/>
      <c r="GL396" s="198"/>
      <c r="GM396" s="198"/>
      <c r="GN396" s="198"/>
      <c r="GO396" s="198"/>
      <c r="GP396" s="198"/>
      <c r="GQ396" s="198"/>
      <c r="GR396" s="198"/>
      <c r="GS396" s="198"/>
      <c r="GT396" s="198"/>
      <c r="GU396" s="198"/>
      <c r="GV396" s="198"/>
      <c r="GW396" s="198"/>
      <c r="GX396" s="198"/>
      <c r="GY396" s="198"/>
      <c r="GZ396" s="198"/>
      <c r="HA396" s="198"/>
      <c r="HB396" s="198"/>
      <c r="HC396" s="198"/>
      <c r="HD396" s="198"/>
      <c r="HE396" s="198"/>
      <c r="HF396" s="198"/>
      <c r="HG396" s="198"/>
      <c r="HH396" s="198"/>
      <c r="HI396" s="198"/>
      <c r="HJ396" s="198"/>
      <c r="HK396" s="198"/>
      <c r="HL396" s="198"/>
      <c r="HM396" s="198"/>
      <c r="HN396" s="198"/>
      <c r="HO396" s="198"/>
      <c r="HP396" s="198"/>
      <c r="HQ396" s="198"/>
      <c r="HR396" s="198"/>
      <c r="HS396" s="198"/>
      <c r="HT396" s="198"/>
      <c r="HU396" s="198"/>
      <c r="HV396" s="198"/>
      <c r="HW396" s="198"/>
      <c r="HX396" s="198"/>
      <c r="HY396" s="198"/>
      <c r="HZ396" s="198"/>
      <c r="IA396" s="198"/>
      <c r="IB396" s="198"/>
      <c r="IC396" s="198"/>
      <c r="ID396" s="198"/>
      <c r="IE396" s="198"/>
      <c r="IF396" s="198"/>
      <c r="IG396" s="198"/>
      <c r="IH396" s="198"/>
      <c r="II396" s="198"/>
      <c r="IJ396" s="198"/>
      <c r="IK396" s="198"/>
      <c r="IL396" s="198"/>
      <c r="IM396" s="198"/>
      <c r="IN396" s="198"/>
      <c r="IO396" s="198"/>
      <c r="IP396" s="198"/>
      <c r="IQ396" s="198"/>
      <c r="IR396" s="198"/>
      <c r="IS396" s="198"/>
      <c r="IT396" s="198"/>
      <c r="IU396" s="198"/>
      <c r="IV396" s="198"/>
      <c r="IW396" s="198"/>
      <c r="IX396" s="198"/>
      <c r="IY396" s="198"/>
      <c r="IZ396" s="198"/>
      <c r="JA396" s="198"/>
      <c r="JB396" s="198"/>
      <c r="JC396" s="198"/>
      <c r="JD396" s="198"/>
      <c r="JE396" s="198"/>
      <c r="JF396" s="198"/>
      <c r="JG396" s="198"/>
      <c r="JH396" s="198"/>
      <c r="JI396" s="198"/>
      <c r="JJ396" s="198"/>
      <c r="JK396" s="198"/>
      <c r="JL396" s="198"/>
      <c r="JM396" s="198"/>
      <c r="JN396" s="198"/>
      <c r="JO396" s="198"/>
      <c r="JP396" s="198"/>
      <c r="JQ396" s="198"/>
      <c r="JR396" s="198"/>
      <c r="JS396" s="198"/>
      <c r="JT396" s="198"/>
      <c r="JU396" s="198"/>
      <c r="JV396" s="198"/>
      <c r="JW396" s="198"/>
      <c r="JX396" s="198"/>
      <c r="JY396" s="198"/>
      <c r="JZ396" s="198"/>
      <c r="KA396" s="198"/>
      <c r="KB396" s="198"/>
      <c r="KC396" s="198"/>
      <c r="KD396" s="198"/>
      <c r="KE396" s="198"/>
      <c r="KF396" s="198"/>
      <c r="KG396" s="198"/>
      <c r="KH396" s="198"/>
      <c r="KI396" s="198"/>
      <c r="KJ396" s="198"/>
      <c r="KK396" s="198"/>
      <c r="KL396" s="198"/>
      <c r="KM396" s="198"/>
      <c r="KN396" s="198"/>
      <c r="KO396" s="198"/>
      <c r="KP396" s="198"/>
      <c r="KQ396" s="198"/>
      <c r="KR396" s="198"/>
      <c r="KS396" s="198"/>
      <c r="KT396" s="198"/>
      <c r="KU396" s="198"/>
      <c r="KV396" s="198"/>
      <c r="KW396" s="198"/>
      <c r="KX396" s="198"/>
      <c r="KY396" s="198"/>
      <c r="KZ396" s="198"/>
    </row>
    <row r="397" spans="2:312" x14ac:dyDescent="0.3">
      <c r="B397" s="198"/>
      <c r="C397" s="198"/>
      <c r="D397" s="198"/>
      <c r="E397" s="198"/>
      <c r="F397" s="198"/>
      <c r="G397" s="198"/>
      <c r="H397" s="198"/>
      <c r="I397" s="198"/>
      <c r="J397" s="198"/>
      <c r="K397" s="198"/>
      <c r="L397" s="198"/>
      <c r="M397" s="198"/>
      <c r="N397" s="198"/>
      <c r="O397" s="198"/>
      <c r="P397" s="198"/>
      <c r="Q397" s="202"/>
      <c r="R397" s="198"/>
      <c r="S397" s="198"/>
      <c r="T397" s="198"/>
      <c r="U397" s="198"/>
      <c r="V397" s="198"/>
      <c r="W397" s="198"/>
      <c r="X397" s="198"/>
      <c r="Y397" s="198"/>
      <c r="Z397" s="198"/>
      <c r="AA397" s="198"/>
      <c r="AB397" s="198"/>
      <c r="AC397" s="198"/>
      <c r="AD397" s="198"/>
      <c r="AE397" s="198"/>
      <c r="AF397" s="198"/>
      <c r="AG397" s="198"/>
      <c r="AH397" s="198"/>
      <c r="AI397" s="198"/>
      <c r="AJ397" s="198"/>
      <c r="AK397" s="198"/>
      <c r="AL397" s="198"/>
      <c r="AM397" s="198"/>
      <c r="AN397" s="198"/>
      <c r="AO397" s="198"/>
      <c r="AP397" s="198"/>
      <c r="AQ397" s="198"/>
      <c r="AR397" s="198"/>
      <c r="AS397" s="198"/>
      <c r="AT397" s="198"/>
      <c r="AU397" s="198"/>
      <c r="AV397" s="198"/>
      <c r="AW397" s="198"/>
      <c r="AX397" s="198"/>
      <c r="AY397" s="198"/>
      <c r="AZ397" s="198"/>
      <c r="BA397" s="198"/>
      <c r="BB397" s="198"/>
      <c r="BC397" s="198"/>
      <c r="BD397" s="198"/>
      <c r="BE397" s="198"/>
      <c r="BF397" s="198"/>
      <c r="BG397" s="198"/>
      <c r="BH397" s="198"/>
      <c r="BI397" s="198"/>
      <c r="BJ397" s="198"/>
      <c r="BK397" s="198"/>
      <c r="BL397" s="198"/>
      <c r="BM397" s="198"/>
      <c r="BN397" s="198"/>
      <c r="BO397" s="198"/>
      <c r="BP397" s="198"/>
      <c r="BQ397" s="198"/>
      <c r="BR397" s="198"/>
      <c r="BS397" s="198"/>
      <c r="BT397" s="198"/>
      <c r="BU397" s="198"/>
      <c r="BV397" s="198"/>
      <c r="BW397" s="198"/>
      <c r="BX397" s="198"/>
      <c r="BY397" s="198"/>
      <c r="BZ397" s="198"/>
      <c r="CA397" s="198"/>
      <c r="CB397" s="198"/>
      <c r="CC397" s="198"/>
      <c r="CD397" s="198"/>
      <c r="CE397" s="198"/>
      <c r="CF397" s="198"/>
      <c r="CG397" s="198"/>
      <c r="CH397" s="198"/>
      <c r="CI397" s="198"/>
      <c r="CJ397" s="198"/>
      <c r="CK397" s="198"/>
      <c r="CL397" s="198"/>
      <c r="CM397" s="198"/>
      <c r="CN397" s="198"/>
      <c r="CO397" s="198"/>
      <c r="CP397" s="198"/>
      <c r="CQ397" s="198"/>
      <c r="CR397" s="198"/>
      <c r="CS397" s="198"/>
      <c r="CT397" s="198"/>
      <c r="CU397" s="198"/>
      <c r="CV397" s="198"/>
      <c r="CW397" s="198"/>
      <c r="CX397" s="198"/>
      <c r="CY397" s="198"/>
      <c r="CZ397" s="198"/>
      <c r="DA397" s="198"/>
      <c r="DB397" s="198"/>
      <c r="DC397" s="198"/>
      <c r="DD397" s="198"/>
      <c r="DE397" s="198"/>
      <c r="DF397" s="198"/>
      <c r="DG397" s="198"/>
      <c r="DH397" s="198"/>
      <c r="DI397" s="198"/>
      <c r="DJ397" s="198"/>
      <c r="DK397" s="198"/>
      <c r="DL397" s="198"/>
      <c r="DM397" s="198"/>
      <c r="DN397" s="198"/>
      <c r="DO397" s="198"/>
      <c r="DP397" s="198"/>
      <c r="DQ397" s="198"/>
      <c r="DR397" s="198"/>
      <c r="DS397" s="198"/>
      <c r="DT397" s="198"/>
      <c r="DU397" s="198"/>
      <c r="DV397" s="198"/>
      <c r="DW397" s="198"/>
      <c r="DX397" s="198"/>
      <c r="DY397" s="198"/>
      <c r="DZ397" s="198"/>
      <c r="EA397" s="198"/>
      <c r="EB397" s="198"/>
      <c r="EC397" s="198"/>
      <c r="ED397" s="198"/>
      <c r="EE397" s="198"/>
      <c r="EF397" s="198"/>
      <c r="EG397" s="198"/>
      <c r="EH397" s="198"/>
      <c r="EI397" s="198"/>
      <c r="EJ397" s="198"/>
      <c r="EK397" s="198"/>
      <c r="EL397" s="198"/>
      <c r="EM397" s="198"/>
      <c r="EN397" s="198"/>
      <c r="EO397" s="198"/>
      <c r="EP397" s="198"/>
      <c r="EQ397" s="198"/>
      <c r="ER397" s="198"/>
      <c r="ES397" s="198"/>
      <c r="ET397" s="198"/>
      <c r="EU397" s="198"/>
      <c r="EV397" s="198"/>
      <c r="EW397" s="198"/>
      <c r="EX397" s="198"/>
      <c r="EY397" s="198"/>
      <c r="EZ397" s="198"/>
      <c r="FA397" s="198"/>
      <c r="FB397" s="198"/>
      <c r="FC397" s="198"/>
      <c r="FD397" s="198"/>
      <c r="FE397" s="198"/>
      <c r="FF397" s="198"/>
      <c r="FG397" s="198"/>
      <c r="FH397" s="198"/>
      <c r="FI397" s="198"/>
      <c r="FJ397" s="198"/>
      <c r="FK397" s="198"/>
      <c r="FL397" s="198"/>
      <c r="FM397" s="198"/>
      <c r="FN397" s="198"/>
      <c r="FO397" s="198"/>
      <c r="FP397" s="198"/>
      <c r="FQ397" s="198"/>
      <c r="FR397" s="198"/>
      <c r="FS397" s="198"/>
      <c r="FT397" s="198"/>
      <c r="FU397" s="198"/>
      <c r="FV397" s="198"/>
      <c r="FW397" s="198"/>
      <c r="FX397" s="198"/>
      <c r="FY397" s="198"/>
      <c r="FZ397" s="198"/>
      <c r="GA397" s="198"/>
      <c r="GB397" s="198"/>
      <c r="GC397" s="198"/>
      <c r="GD397" s="198"/>
      <c r="GE397" s="198"/>
      <c r="GF397" s="198"/>
      <c r="GG397" s="198"/>
      <c r="GH397" s="198"/>
      <c r="GI397" s="198"/>
      <c r="GJ397" s="198"/>
      <c r="GK397" s="198"/>
      <c r="GL397" s="198"/>
      <c r="GM397" s="198"/>
      <c r="GN397" s="198"/>
      <c r="GO397" s="198"/>
      <c r="GP397" s="198"/>
      <c r="GQ397" s="198"/>
      <c r="GR397" s="198"/>
      <c r="GS397" s="198"/>
      <c r="GT397" s="198"/>
      <c r="GU397" s="198"/>
      <c r="GV397" s="198"/>
      <c r="GW397" s="198"/>
      <c r="GX397" s="198"/>
      <c r="GY397" s="198"/>
      <c r="GZ397" s="198"/>
      <c r="HA397" s="198"/>
      <c r="HB397" s="198"/>
      <c r="HC397" s="198"/>
      <c r="HD397" s="198"/>
      <c r="HE397" s="198"/>
      <c r="HF397" s="198"/>
      <c r="HG397" s="198"/>
      <c r="HH397" s="198"/>
      <c r="HI397" s="198"/>
      <c r="HJ397" s="198"/>
      <c r="HK397" s="198"/>
      <c r="HL397" s="198"/>
      <c r="HM397" s="198"/>
      <c r="HN397" s="198"/>
      <c r="HO397" s="198"/>
      <c r="HP397" s="198"/>
      <c r="HQ397" s="198"/>
      <c r="HR397" s="198"/>
      <c r="HS397" s="198"/>
      <c r="HT397" s="198"/>
      <c r="HU397" s="198"/>
      <c r="HV397" s="198"/>
      <c r="HW397" s="198"/>
      <c r="HX397" s="198"/>
      <c r="HY397" s="198"/>
      <c r="HZ397" s="198"/>
      <c r="IA397" s="198"/>
      <c r="IB397" s="198"/>
      <c r="IC397" s="198"/>
      <c r="ID397" s="198"/>
      <c r="IE397" s="198"/>
      <c r="IF397" s="198"/>
      <c r="IG397" s="198"/>
      <c r="IH397" s="198"/>
      <c r="II397" s="198"/>
      <c r="IJ397" s="198"/>
      <c r="IK397" s="198"/>
      <c r="IL397" s="198"/>
      <c r="IM397" s="198"/>
      <c r="IN397" s="198"/>
      <c r="IO397" s="198"/>
      <c r="IP397" s="198"/>
      <c r="IQ397" s="198"/>
      <c r="IR397" s="198"/>
      <c r="IS397" s="198"/>
      <c r="IT397" s="198"/>
      <c r="IU397" s="198"/>
      <c r="IV397" s="198"/>
      <c r="IW397" s="198"/>
      <c r="IX397" s="198"/>
      <c r="IY397" s="198"/>
      <c r="IZ397" s="198"/>
      <c r="JA397" s="198"/>
      <c r="JB397" s="198"/>
      <c r="JC397" s="198"/>
      <c r="JD397" s="198"/>
      <c r="JE397" s="198"/>
      <c r="JF397" s="198"/>
      <c r="JG397" s="198"/>
      <c r="JH397" s="198"/>
      <c r="JI397" s="198"/>
      <c r="JJ397" s="198"/>
      <c r="JK397" s="198"/>
      <c r="JL397" s="198"/>
      <c r="JM397" s="198"/>
      <c r="JN397" s="198"/>
      <c r="JO397" s="198"/>
      <c r="JP397" s="198"/>
      <c r="JQ397" s="198"/>
      <c r="JR397" s="198"/>
      <c r="JS397" s="198"/>
      <c r="JT397" s="198"/>
      <c r="JU397" s="198"/>
      <c r="JV397" s="198"/>
      <c r="JW397" s="198"/>
      <c r="JX397" s="198"/>
      <c r="JY397" s="198"/>
      <c r="JZ397" s="198"/>
      <c r="KA397" s="198"/>
      <c r="KB397" s="198"/>
      <c r="KC397" s="198"/>
      <c r="KD397" s="198"/>
      <c r="KE397" s="198"/>
      <c r="KF397" s="198"/>
      <c r="KG397" s="198"/>
      <c r="KH397" s="198"/>
      <c r="KI397" s="198"/>
      <c r="KJ397" s="198"/>
      <c r="KK397" s="198"/>
      <c r="KL397" s="198"/>
      <c r="KM397" s="198"/>
      <c r="KN397" s="198"/>
      <c r="KO397" s="198"/>
      <c r="KP397" s="198"/>
      <c r="KQ397" s="198"/>
      <c r="KR397" s="198"/>
      <c r="KS397" s="198"/>
      <c r="KT397" s="198"/>
      <c r="KU397" s="198"/>
      <c r="KV397" s="198"/>
      <c r="KW397" s="198"/>
      <c r="KX397" s="198"/>
      <c r="KY397" s="198"/>
      <c r="KZ397" s="198"/>
    </row>
    <row r="398" spans="2:312" x14ac:dyDescent="0.3">
      <c r="B398" s="198"/>
      <c r="C398" s="198"/>
      <c r="D398" s="198"/>
      <c r="E398" s="198"/>
      <c r="F398" s="198"/>
      <c r="G398" s="198"/>
      <c r="H398" s="198"/>
      <c r="I398" s="198"/>
      <c r="J398" s="198"/>
      <c r="K398" s="198"/>
      <c r="L398" s="198"/>
      <c r="M398" s="198"/>
      <c r="N398" s="198"/>
      <c r="O398" s="198"/>
      <c r="P398" s="198"/>
      <c r="Q398" s="202"/>
      <c r="R398" s="198"/>
      <c r="S398" s="198"/>
      <c r="T398" s="198"/>
      <c r="U398" s="198"/>
      <c r="V398" s="198"/>
      <c r="W398" s="198"/>
      <c r="X398" s="198"/>
      <c r="Y398" s="198"/>
      <c r="Z398" s="198"/>
      <c r="AA398" s="198"/>
      <c r="AB398" s="198"/>
      <c r="AC398" s="198"/>
      <c r="AD398" s="198"/>
      <c r="AE398" s="198"/>
      <c r="AF398" s="198"/>
      <c r="AG398" s="198"/>
      <c r="AH398" s="198"/>
      <c r="AI398" s="198"/>
      <c r="AJ398" s="198"/>
      <c r="AK398" s="198"/>
      <c r="AL398" s="198"/>
      <c r="AM398" s="198"/>
      <c r="AN398" s="198"/>
      <c r="AO398" s="198"/>
      <c r="AP398" s="198"/>
      <c r="AQ398" s="198"/>
      <c r="AR398" s="198"/>
      <c r="AS398" s="198"/>
      <c r="AT398" s="198"/>
      <c r="AU398" s="198"/>
      <c r="AV398" s="198"/>
      <c r="AW398" s="198"/>
      <c r="AX398" s="198"/>
      <c r="AY398" s="198"/>
      <c r="AZ398" s="198"/>
      <c r="BA398" s="198"/>
      <c r="BB398" s="198"/>
      <c r="BC398" s="198"/>
      <c r="BD398" s="198"/>
      <c r="BE398" s="198"/>
      <c r="BF398" s="198"/>
      <c r="BG398" s="198"/>
      <c r="BH398" s="198"/>
      <c r="BI398" s="198"/>
      <c r="BJ398" s="198"/>
      <c r="BK398" s="198"/>
      <c r="BL398" s="198"/>
      <c r="BM398" s="198"/>
      <c r="BN398" s="198"/>
      <c r="BO398" s="198"/>
      <c r="BP398" s="198"/>
      <c r="BQ398" s="198"/>
      <c r="BR398" s="198"/>
      <c r="BS398" s="198"/>
      <c r="BT398" s="198"/>
      <c r="BU398" s="198"/>
      <c r="BV398" s="198"/>
      <c r="BW398" s="198"/>
      <c r="BX398" s="198"/>
      <c r="BY398" s="198"/>
      <c r="BZ398" s="198"/>
      <c r="CA398" s="198"/>
      <c r="CB398" s="198"/>
      <c r="CC398" s="198"/>
      <c r="CD398" s="198"/>
      <c r="CE398" s="198"/>
      <c r="CF398" s="198"/>
      <c r="CG398" s="198"/>
      <c r="CH398" s="198"/>
      <c r="CI398" s="198"/>
      <c r="CJ398" s="198"/>
      <c r="CK398" s="198"/>
      <c r="CL398" s="198"/>
      <c r="CM398" s="198"/>
      <c r="CN398" s="198"/>
      <c r="CO398" s="198"/>
      <c r="CP398" s="198"/>
      <c r="CQ398" s="198"/>
      <c r="CR398" s="198"/>
      <c r="CS398" s="198"/>
      <c r="CT398" s="198"/>
      <c r="CU398" s="198"/>
      <c r="CV398" s="198"/>
      <c r="CW398" s="198"/>
      <c r="CX398" s="198"/>
      <c r="CY398" s="198"/>
      <c r="CZ398" s="198"/>
      <c r="DA398" s="198"/>
      <c r="DB398" s="198"/>
      <c r="DC398" s="198"/>
      <c r="DD398" s="198"/>
      <c r="DE398" s="198"/>
      <c r="DF398" s="198"/>
      <c r="DG398" s="198"/>
      <c r="DH398" s="198"/>
      <c r="DI398" s="198"/>
      <c r="DJ398" s="198"/>
      <c r="DK398" s="198"/>
      <c r="DL398" s="198"/>
      <c r="DM398" s="198"/>
      <c r="DN398" s="198"/>
      <c r="DO398" s="198"/>
      <c r="DP398" s="198"/>
      <c r="DQ398" s="198"/>
      <c r="DR398" s="198"/>
      <c r="DS398" s="198"/>
      <c r="DT398" s="198"/>
      <c r="DU398" s="198"/>
      <c r="DV398" s="198"/>
      <c r="DW398" s="198"/>
      <c r="DX398" s="198"/>
      <c r="DY398" s="198"/>
      <c r="DZ398" s="198"/>
      <c r="EA398" s="198"/>
      <c r="EB398" s="198"/>
      <c r="EC398" s="198"/>
      <c r="ED398" s="198"/>
      <c r="EE398" s="198"/>
      <c r="EF398" s="198"/>
      <c r="EG398" s="198"/>
      <c r="EH398" s="198"/>
      <c r="EI398" s="198"/>
      <c r="EJ398" s="198"/>
      <c r="EK398" s="198"/>
      <c r="EL398" s="198"/>
      <c r="EM398" s="198"/>
      <c r="EN398" s="198"/>
      <c r="EO398" s="198"/>
      <c r="EP398" s="198"/>
      <c r="EQ398" s="198"/>
      <c r="ER398" s="198"/>
      <c r="ES398" s="198"/>
      <c r="ET398" s="198"/>
      <c r="EU398" s="198"/>
      <c r="EV398" s="198"/>
      <c r="EW398" s="198"/>
      <c r="EX398" s="198"/>
      <c r="EY398" s="198"/>
      <c r="EZ398" s="198"/>
      <c r="FA398" s="198"/>
      <c r="FB398" s="198"/>
      <c r="FC398" s="198"/>
      <c r="FD398" s="198"/>
      <c r="FE398" s="198"/>
      <c r="FF398" s="198"/>
      <c r="FG398" s="198"/>
      <c r="FH398" s="198"/>
      <c r="FI398" s="198"/>
      <c r="FJ398" s="198"/>
      <c r="FK398" s="198"/>
      <c r="FL398" s="198"/>
      <c r="FM398" s="198"/>
      <c r="FN398" s="198"/>
      <c r="FO398" s="198"/>
      <c r="FP398" s="198"/>
      <c r="FQ398" s="198"/>
      <c r="FR398" s="198"/>
      <c r="FS398" s="198"/>
      <c r="FT398" s="198"/>
      <c r="FU398" s="198"/>
      <c r="FV398" s="198"/>
      <c r="FW398" s="198"/>
      <c r="FX398" s="198"/>
      <c r="FY398" s="198"/>
      <c r="FZ398" s="198"/>
      <c r="GA398" s="198"/>
      <c r="GB398" s="198"/>
      <c r="GC398" s="198"/>
      <c r="GD398" s="198"/>
      <c r="GE398" s="198"/>
      <c r="GF398" s="198"/>
      <c r="GG398" s="198"/>
      <c r="GH398" s="198"/>
      <c r="GI398" s="198"/>
      <c r="GJ398" s="198"/>
      <c r="GK398" s="198"/>
      <c r="GL398" s="198"/>
      <c r="GM398" s="198"/>
      <c r="GN398" s="198"/>
      <c r="GO398" s="198"/>
      <c r="GP398" s="198"/>
      <c r="GQ398" s="198"/>
      <c r="GR398" s="198"/>
      <c r="GS398" s="198"/>
      <c r="GT398" s="198"/>
      <c r="GU398" s="198"/>
      <c r="GV398" s="198"/>
      <c r="GW398" s="198"/>
      <c r="GX398" s="198"/>
      <c r="GY398" s="198"/>
      <c r="GZ398" s="198"/>
      <c r="HA398" s="198"/>
      <c r="HB398" s="198"/>
      <c r="HC398" s="198"/>
      <c r="HD398" s="198"/>
      <c r="HE398" s="198"/>
      <c r="HF398" s="198"/>
      <c r="HG398" s="198"/>
      <c r="HH398" s="198"/>
      <c r="HI398" s="198"/>
      <c r="HJ398" s="198"/>
      <c r="HK398" s="198"/>
      <c r="HL398" s="198"/>
      <c r="HM398" s="198"/>
      <c r="HN398" s="198"/>
      <c r="HO398" s="198"/>
      <c r="HP398" s="198"/>
      <c r="HQ398" s="198"/>
      <c r="HR398" s="198"/>
      <c r="HS398" s="198"/>
      <c r="HT398" s="198"/>
      <c r="HU398" s="198"/>
      <c r="HV398" s="198"/>
      <c r="HW398" s="198"/>
      <c r="HX398" s="198"/>
      <c r="HY398" s="198"/>
      <c r="HZ398" s="198"/>
      <c r="IA398" s="198"/>
      <c r="IB398" s="198"/>
      <c r="IC398" s="198"/>
      <c r="ID398" s="198"/>
      <c r="IE398" s="198"/>
      <c r="IF398" s="198"/>
      <c r="IG398" s="198"/>
      <c r="IH398" s="198"/>
      <c r="II398" s="198"/>
      <c r="IJ398" s="198"/>
      <c r="IK398" s="198"/>
      <c r="IL398" s="198"/>
      <c r="IM398" s="198"/>
      <c r="IN398" s="198"/>
      <c r="IO398" s="198"/>
      <c r="IP398" s="198"/>
      <c r="IQ398" s="198"/>
      <c r="IR398" s="198"/>
      <c r="IS398" s="198"/>
      <c r="IT398" s="198"/>
      <c r="IU398" s="198"/>
      <c r="IV398" s="198"/>
      <c r="IW398" s="198"/>
      <c r="IX398" s="198"/>
      <c r="IY398" s="198"/>
      <c r="IZ398" s="198"/>
      <c r="JA398" s="198"/>
      <c r="JB398" s="198"/>
      <c r="JC398" s="198"/>
      <c r="JD398" s="198"/>
      <c r="JE398" s="198"/>
      <c r="JF398" s="198"/>
      <c r="JG398" s="198"/>
      <c r="JH398" s="198"/>
      <c r="JI398" s="198"/>
      <c r="JJ398" s="198"/>
      <c r="JK398" s="198"/>
      <c r="JL398" s="198"/>
      <c r="JM398" s="198"/>
      <c r="JN398" s="198"/>
      <c r="JO398" s="198"/>
      <c r="JP398" s="198"/>
      <c r="JQ398" s="198"/>
      <c r="JR398" s="198"/>
      <c r="JS398" s="198"/>
      <c r="JT398" s="198"/>
      <c r="JU398" s="198"/>
      <c r="JV398" s="198"/>
      <c r="JW398" s="198"/>
      <c r="JX398" s="198"/>
      <c r="JY398" s="198"/>
      <c r="JZ398" s="198"/>
      <c r="KA398" s="198"/>
      <c r="KB398" s="198"/>
      <c r="KC398" s="198"/>
      <c r="KD398" s="198"/>
      <c r="KE398" s="198"/>
      <c r="KF398" s="198"/>
      <c r="KG398" s="198"/>
      <c r="KH398" s="198"/>
      <c r="KI398" s="198"/>
      <c r="KJ398" s="198"/>
      <c r="KK398" s="198"/>
      <c r="KL398" s="198"/>
      <c r="KM398" s="198"/>
      <c r="KN398" s="198"/>
      <c r="KO398" s="198"/>
      <c r="KP398" s="198"/>
      <c r="KQ398" s="198"/>
      <c r="KR398" s="198"/>
      <c r="KS398" s="198"/>
      <c r="KT398" s="198"/>
      <c r="KU398" s="198"/>
      <c r="KV398" s="198"/>
      <c r="KW398" s="198"/>
      <c r="KX398" s="198"/>
      <c r="KY398" s="198"/>
      <c r="KZ398" s="198"/>
    </row>
    <row r="399" spans="2:312" x14ac:dyDescent="0.3">
      <c r="B399" s="198"/>
      <c r="C399" s="198"/>
      <c r="D399" s="198"/>
      <c r="E399" s="198"/>
      <c r="F399" s="198"/>
      <c r="G399" s="198"/>
      <c r="H399" s="198"/>
      <c r="I399" s="198"/>
      <c r="J399" s="198"/>
      <c r="K399" s="198"/>
      <c r="L399" s="198"/>
      <c r="M399" s="198"/>
      <c r="N399" s="198"/>
      <c r="O399" s="198"/>
      <c r="P399" s="198"/>
      <c r="Q399" s="202"/>
      <c r="R399" s="198"/>
      <c r="S399" s="198"/>
      <c r="T399" s="198"/>
      <c r="U399" s="198"/>
      <c r="V399" s="198"/>
      <c r="W399" s="198"/>
      <c r="X399" s="198"/>
      <c r="Y399" s="198"/>
      <c r="Z399" s="198"/>
      <c r="AA399" s="198"/>
      <c r="AB399" s="198"/>
      <c r="AC399" s="198"/>
      <c r="AD399" s="198"/>
      <c r="AE399" s="198"/>
      <c r="AF399" s="198"/>
      <c r="AG399" s="198"/>
      <c r="AH399" s="198"/>
      <c r="AI399" s="198"/>
      <c r="AJ399" s="198"/>
      <c r="AK399" s="198"/>
      <c r="AL399" s="198"/>
      <c r="AM399" s="198"/>
      <c r="AN399" s="198"/>
      <c r="AO399" s="198"/>
      <c r="AP399" s="198"/>
      <c r="AQ399" s="198"/>
      <c r="AR399" s="198"/>
      <c r="AS399" s="198"/>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c r="BV399" s="198"/>
      <c r="BW399" s="198"/>
      <c r="BX399" s="198"/>
      <c r="BY399" s="198"/>
      <c r="BZ399" s="198"/>
      <c r="CA399" s="198"/>
      <c r="CB399" s="198"/>
      <c r="CC399" s="198"/>
      <c r="CD399" s="198"/>
      <c r="CE399" s="198"/>
      <c r="CF399" s="198"/>
      <c r="CG399" s="198"/>
      <c r="CH399" s="198"/>
      <c r="CI399" s="198"/>
      <c r="CJ399" s="198"/>
      <c r="CK399" s="198"/>
      <c r="CL399" s="198"/>
      <c r="CM399" s="198"/>
      <c r="CN399" s="198"/>
      <c r="CO399" s="198"/>
      <c r="CP399" s="198"/>
      <c r="CQ399" s="198"/>
      <c r="CR399" s="198"/>
      <c r="CS399" s="198"/>
      <c r="CT399" s="198"/>
      <c r="CU399" s="198"/>
      <c r="CV399" s="198"/>
      <c r="CW399" s="198"/>
      <c r="CX399" s="198"/>
      <c r="CY399" s="198"/>
      <c r="CZ399" s="198"/>
      <c r="DA399" s="198"/>
      <c r="DB399" s="198"/>
      <c r="DC399" s="198"/>
      <c r="DD399" s="198"/>
      <c r="DE399" s="198"/>
      <c r="DF399" s="198"/>
      <c r="DG399" s="198"/>
      <c r="DH399" s="198"/>
      <c r="DI399" s="198"/>
      <c r="DJ399" s="198"/>
      <c r="DK399" s="198"/>
      <c r="DL399" s="198"/>
      <c r="DM399" s="198"/>
      <c r="DN399" s="198"/>
      <c r="DO399" s="198"/>
      <c r="DP399" s="198"/>
      <c r="DQ399" s="198"/>
      <c r="DR399" s="198"/>
      <c r="DS399" s="198"/>
      <c r="DT399" s="198"/>
      <c r="DU399" s="198"/>
      <c r="DV399" s="198"/>
      <c r="DW399" s="198"/>
      <c r="DX399" s="198"/>
      <c r="DY399" s="198"/>
      <c r="DZ399" s="198"/>
      <c r="EA399" s="198"/>
      <c r="EB399" s="198"/>
      <c r="EC399" s="198"/>
      <c r="ED399" s="198"/>
      <c r="EE399" s="198"/>
      <c r="EF399" s="198"/>
      <c r="EG399" s="198"/>
      <c r="EH399" s="198"/>
      <c r="EI399" s="198"/>
      <c r="EJ399" s="198"/>
      <c r="EK399" s="198"/>
      <c r="EL399" s="198"/>
      <c r="EM399" s="198"/>
      <c r="EN399" s="198"/>
      <c r="EO399" s="198"/>
      <c r="EP399" s="198"/>
      <c r="EQ399" s="198"/>
      <c r="ER399" s="198"/>
      <c r="ES399" s="198"/>
      <c r="ET399" s="198"/>
      <c r="EU399" s="198"/>
      <c r="EV399" s="198"/>
      <c r="EW399" s="198"/>
      <c r="EX399" s="198"/>
      <c r="EY399" s="198"/>
      <c r="EZ399" s="198"/>
      <c r="FA399" s="198"/>
      <c r="FB399" s="198"/>
      <c r="FC399" s="198"/>
      <c r="FD399" s="198"/>
      <c r="FE399" s="198"/>
      <c r="FF399" s="198"/>
      <c r="FG399" s="198"/>
      <c r="FH399" s="198"/>
      <c r="FI399" s="198"/>
      <c r="FJ399" s="198"/>
      <c r="FK399" s="198"/>
      <c r="FL399" s="198"/>
      <c r="FM399" s="198"/>
      <c r="FN399" s="198"/>
      <c r="FO399" s="198"/>
      <c r="FP399" s="198"/>
      <c r="FQ399" s="198"/>
      <c r="FR399" s="198"/>
      <c r="FS399" s="198"/>
      <c r="FT399" s="198"/>
      <c r="FU399" s="198"/>
      <c r="FV399" s="198"/>
      <c r="FW399" s="198"/>
      <c r="FX399" s="198"/>
      <c r="FY399" s="198"/>
      <c r="FZ399" s="198"/>
      <c r="GA399" s="198"/>
      <c r="GB399" s="198"/>
      <c r="GC399" s="198"/>
      <c r="GD399" s="198"/>
      <c r="GE399" s="198"/>
      <c r="GF399" s="198"/>
      <c r="GG399" s="198"/>
      <c r="GH399" s="198"/>
      <c r="GI399" s="198"/>
      <c r="GJ399" s="198"/>
      <c r="GK399" s="198"/>
      <c r="GL399" s="198"/>
      <c r="GM399" s="198"/>
      <c r="GN399" s="198"/>
      <c r="GO399" s="198"/>
      <c r="GP399" s="198"/>
      <c r="GQ399" s="198"/>
      <c r="GR399" s="198"/>
      <c r="GS399" s="198"/>
      <c r="GT399" s="198"/>
      <c r="GU399" s="198"/>
      <c r="GV399" s="198"/>
      <c r="GW399" s="198"/>
      <c r="GX399" s="198"/>
      <c r="GY399" s="198"/>
      <c r="GZ399" s="198"/>
      <c r="HA399" s="198"/>
      <c r="HB399" s="198"/>
      <c r="HC399" s="198"/>
      <c r="HD399" s="198"/>
      <c r="HE399" s="198"/>
      <c r="HF399" s="198"/>
      <c r="HG399" s="198"/>
      <c r="HH399" s="198"/>
      <c r="HI399" s="198"/>
      <c r="HJ399" s="198"/>
      <c r="HK399" s="198"/>
      <c r="HL399" s="198"/>
      <c r="HM399" s="198"/>
      <c r="HN399" s="198"/>
      <c r="HO399" s="198"/>
      <c r="HP399" s="198"/>
      <c r="HQ399" s="198"/>
      <c r="HR399" s="198"/>
      <c r="HS399" s="198"/>
      <c r="HT399" s="198"/>
      <c r="HU399" s="198"/>
      <c r="HV399" s="198"/>
      <c r="HW399" s="198"/>
      <c r="HX399" s="198"/>
      <c r="HY399" s="198"/>
      <c r="HZ399" s="198"/>
      <c r="IA399" s="198"/>
      <c r="IB399" s="198"/>
      <c r="IC399" s="198"/>
      <c r="ID399" s="198"/>
      <c r="IE399" s="198"/>
      <c r="IF399" s="198"/>
      <c r="IG399" s="198"/>
      <c r="IH399" s="198"/>
      <c r="II399" s="198"/>
      <c r="IJ399" s="198"/>
      <c r="IK399" s="198"/>
      <c r="IL399" s="198"/>
      <c r="IM399" s="198"/>
      <c r="IN399" s="198"/>
      <c r="IO399" s="198"/>
      <c r="IP399" s="198"/>
      <c r="IQ399" s="198"/>
      <c r="IR399" s="198"/>
      <c r="IS399" s="198"/>
      <c r="IT399" s="198"/>
      <c r="IU399" s="198"/>
      <c r="IV399" s="198"/>
      <c r="IW399" s="198"/>
      <c r="IX399" s="198"/>
      <c r="IY399" s="198"/>
      <c r="IZ399" s="198"/>
      <c r="JA399" s="198"/>
      <c r="JB399" s="198"/>
      <c r="JC399" s="198"/>
      <c r="JD399" s="198"/>
      <c r="JE399" s="198"/>
      <c r="JF399" s="198"/>
      <c r="JG399" s="198"/>
      <c r="JH399" s="198"/>
      <c r="JI399" s="198"/>
      <c r="JJ399" s="198"/>
      <c r="JK399" s="198"/>
      <c r="JL399" s="198"/>
      <c r="JM399" s="198"/>
      <c r="JN399" s="198"/>
      <c r="JO399" s="198"/>
      <c r="JP399" s="198"/>
      <c r="JQ399" s="198"/>
      <c r="JR399" s="198"/>
      <c r="JS399" s="198"/>
      <c r="JT399" s="198"/>
      <c r="JU399" s="198"/>
      <c r="JV399" s="198"/>
      <c r="JW399" s="198"/>
      <c r="JX399" s="198"/>
      <c r="JY399" s="198"/>
      <c r="JZ399" s="198"/>
      <c r="KA399" s="198"/>
      <c r="KB399" s="198"/>
      <c r="KC399" s="198"/>
      <c r="KD399" s="198"/>
      <c r="KE399" s="198"/>
      <c r="KF399" s="198"/>
      <c r="KG399" s="198"/>
      <c r="KH399" s="198"/>
      <c r="KI399" s="198"/>
      <c r="KJ399" s="198"/>
      <c r="KK399" s="198"/>
      <c r="KL399" s="198"/>
      <c r="KM399" s="198"/>
      <c r="KN399" s="198"/>
      <c r="KO399" s="198"/>
      <c r="KP399" s="198"/>
      <c r="KQ399" s="198"/>
      <c r="KR399" s="198"/>
      <c r="KS399" s="198"/>
      <c r="KT399" s="198"/>
      <c r="KU399" s="198"/>
      <c r="KV399" s="198"/>
      <c r="KW399" s="198"/>
      <c r="KX399" s="198"/>
      <c r="KY399" s="198"/>
      <c r="KZ399" s="198"/>
    </row>
    <row r="400" spans="2:312" x14ac:dyDescent="0.3">
      <c r="B400" s="198"/>
      <c r="C400" s="198"/>
      <c r="D400" s="198"/>
      <c r="E400" s="198"/>
      <c r="F400" s="198"/>
      <c r="G400" s="198"/>
      <c r="H400" s="198"/>
      <c r="I400" s="198"/>
      <c r="J400" s="198"/>
      <c r="K400" s="198"/>
      <c r="L400" s="198"/>
      <c r="M400" s="198"/>
      <c r="N400" s="198"/>
      <c r="O400" s="198"/>
      <c r="P400" s="198"/>
      <c r="Q400" s="202"/>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8"/>
      <c r="AN400" s="198"/>
      <c r="AO400" s="198"/>
      <c r="AP400" s="198"/>
      <c r="AQ400" s="198"/>
      <c r="AR400" s="198"/>
      <c r="AS400" s="198"/>
      <c r="AT400" s="198"/>
      <c r="AU400" s="198"/>
      <c r="AV400" s="198"/>
      <c r="AW400" s="198"/>
      <c r="AX400" s="198"/>
      <c r="AY400" s="198"/>
      <c r="AZ400" s="198"/>
      <c r="BA400" s="198"/>
      <c r="BB400" s="198"/>
      <c r="BC400" s="198"/>
      <c r="BD400" s="198"/>
      <c r="BE400" s="198"/>
      <c r="BF400" s="198"/>
      <c r="BG400" s="198"/>
      <c r="BH400" s="198"/>
      <c r="BI400" s="198"/>
      <c r="BJ400" s="198"/>
      <c r="BK400" s="198"/>
      <c r="BL400" s="198"/>
      <c r="BM400" s="198"/>
      <c r="BN400" s="198"/>
      <c r="BO400" s="198"/>
      <c r="BP400" s="198"/>
      <c r="BQ400" s="198"/>
      <c r="BR400" s="198"/>
      <c r="BS400" s="198"/>
      <c r="BT400" s="198"/>
      <c r="BU400" s="198"/>
      <c r="BV400" s="198"/>
      <c r="BW400" s="198"/>
      <c r="BX400" s="198"/>
      <c r="BY400" s="198"/>
      <c r="BZ400" s="198"/>
      <c r="CA400" s="198"/>
      <c r="CB400" s="198"/>
      <c r="CC400" s="198"/>
      <c r="CD400" s="198"/>
      <c r="CE400" s="198"/>
      <c r="CF400" s="198"/>
      <c r="CG400" s="198"/>
      <c r="CH400" s="198"/>
      <c r="CI400" s="198"/>
      <c r="CJ400" s="198"/>
      <c r="CK400" s="198"/>
      <c r="CL400" s="198"/>
      <c r="CM400" s="198"/>
      <c r="CN400" s="198"/>
      <c r="CO400" s="198"/>
      <c r="CP400" s="198"/>
      <c r="CQ400" s="198"/>
      <c r="CR400" s="198"/>
      <c r="CS400" s="198"/>
      <c r="CT400" s="198"/>
      <c r="CU400" s="198"/>
      <c r="CV400" s="198"/>
      <c r="CW400" s="198"/>
      <c r="CX400" s="198"/>
      <c r="CY400" s="198"/>
      <c r="CZ400" s="198"/>
      <c r="DA400" s="198"/>
      <c r="DB400" s="198"/>
      <c r="DC400" s="198"/>
      <c r="DD400" s="198"/>
      <c r="DE400" s="198"/>
      <c r="DF400" s="198"/>
      <c r="DG400" s="198"/>
      <c r="DH400" s="198"/>
      <c r="DI400" s="198"/>
      <c r="DJ400" s="198"/>
      <c r="DK400" s="198"/>
      <c r="DL400" s="198"/>
      <c r="DM400" s="198"/>
      <c r="DN400" s="198"/>
      <c r="DO400" s="198"/>
      <c r="DP400" s="198"/>
      <c r="DQ400" s="198"/>
      <c r="DR400" s="198"/>
      <c r="DS400" s="198"/>
      <c r="DT400" s="198"/>
      <c r="DU400" s="198"/>
      <c r="DV400" s="198"/>
      <c r="DW400" s="198"/>
      <c r="DX400" s="198"/>
      <c r="DY400" s="198"/>
      <c r="DZ400" s="198"/>
      <c r="EA400" s="198"/>
      <c r="EB400" s="198"/>
      <c r="EC400" s="198"/>
      <c r="ED400" s="198"/>
      <c r="EE400" s="198"/>
      <c r="EF400" s="198"/>
      <c r="EG400" s="198"/>
      <c r="EH400" s="198"/>
      <c r="EI400" s="198"/>
      <c r="EJ400" s="198"/>
      <c r="EK400" s="198"/>
      <c r="EL400" s="198"/>
      <c r="EM400" s="198"/>
      <c r="EN400" s="198"/>
      <c r="EO400" s="198"/>
      <c r="EP400" s="198"/>
      <c r="EQ400" s="198"/>
      <c r="ER400" s="198"/>
      <c r="ES400" s="198"/>
      <c r="ET400" s="198"/>
      <c r="EU400" s="198"/>
      <c r="EV400" s="198"/>
      <c r="EW400" s="198"/>
      <c r="EX400" s="198"/>
      <c r="EY400" s="198"/>
      <c r="EZ400" s="198"/>
      <c r="FA400" s="198"/>
      <c r="FB400" s="198"/>
      <c r="FC400" s="198"/>
      <c r="FD400" s="198"/>
      <c r="FE400" s="198"/>
      <c r="FF400" s="198"/>
      <c r="FG400" s="198"/>
      <c r="FH400" s="198"/>
      <c r="FI400" s="198"/>
      <c r="FJ400" s="198"/>
      <c r="FK400" s="198"/>
      <c r="FL400" s="198"/>
      <c r="FM400" s="198"/>
      <c r="FN400" s="198"/>
      <c r="FO400" s="198"/>
      <c r="FP400" s="198"/>
      <c r="FQ400" s="198"/>
      <c r="FR400" s="198"/>
      <c r="FS400" s="198"/>
      <c r="FT400" s="198"/>
      <c r="FU400" s="198"/>
      <c r="FV400" s="198"/>
      <c r="FW400" s="198"/>
      <c r="FX400" s="198"/>
      <c r="FY400" s="198"/>
      <c r="FZ400" s="198"/>
      <c r="GA400" s="198"/>
      <c r="GB400" s="198"/>
      <c r="GC400" s="198"/>
      <c r="GD400" s="198"/>
      <c r="GE400" s="198"/>
      <c r="GF400" s="198"/>
      <c r="GG400" s="198"/>
      <c r="GH400" s="198"/>
      <c r="GI400" s="198"/>
      <c r="GJ400" s="198"/>
      <c r="GK400" s="198"/>
      <c r="GL400" s="198"/>
      <c r="GM400" s="198"/>
      <c r="GN400" s="198"/>
      <c r="GO400" s="198"/>
      <c r="GP400" s="198"/>
      <c r="GQ400" s="198"/>
      <c r="GR400" s="198"/>
      <c r="GS400" s="198"/>
      <c r="GT400" s="198"/>
      <c r="GU400" s="198"/>
      <c r="GV400" s="198"/>
      <c r="GW400" s="198"/>
      <c r="GX400" s="198"/>
      <c r="GY400" s="198"/>
      <c r="GZ400" s="198"/>
      <c r="HA400" s="198"/>
      <c r="HB400" s="198"/>
      <c r="HC400" s="198"/>
      <c r="HD400" s="198"/>
      <c r="HE400" s="198"/>
      <c r="HF400" s="198"/>
      <c r="HG400" s="198"/>
      <c r="HH400" s="198"/>
      <c r="HI400" s="198"/>
      <c r="HJ400" s="198"/>
      <c r="HK400" s="198"/>
      <c r="HL400" s="198"/>
      <c r="HM400" s="198"/>
      <c r="HN400" s="198"/>
      <c r="HO400" s="198"/>
      <c r="HP400" s="198"/>
      <c r="HQ400" s="198"/>
      <c r="HR400" s="198"/>
      <c r="HS400" s="198"/>
      <c r="HT400" s="198"/>
      <c r="HU400" s="198"/>
      <c r="HV400" s="198"/>
      <c r="HW400" s="198"/>
      <c r="HX400" s="198"/>
      <c r="HY400" s="198"/>
      <c r="HZ400" s="198"/>
      <c r="IA400" s="198"/>
      <c r="IB400" s="198"/>
      <c r="IC400" s="198"/>
      <c r="ID400" s="198"/>
      <c r="IE400" s="198"/>
      <c r="IF400" s="198"/>
      <c r="IG400" s="198"/>
      <c r="IH400" s="198"/>
      <c r="II400" s="198"/>
      <c r="IJ400" s="198"/>
      <c r="IK400" s="198"/>
      <c r="IL400" s="198"/>
      <c r="IM400" s="198"/>
      <c r="IN400" s="198"/>
      <c r="IO400" s="198"/>
      <c r="IP400" s="198"/>
      <c r="IQ400" s="198"/>
      <c r="IR400" s="198"/>
      <c r="IS400" s="198"/>
      <c r="IT400" s="198"/>
      <c r="IU400" s="198"/>
      <c r="IV400" s="198"/>
      <c r="IW400" s="198"/>
      <c r="IX400" s="198"/>
      <c r="IY400" s="198"/>
      <c r="IZ400" s="198"/>
      <c r="JA400" s="198"/>
      <c r="JB400" s="198"/>
      <c r="JC400" s="198"/>
      <c r="JD400" s="198"/>
      <c r="JE400" s="198"/>
      <c r="JF400" s="198"/>
      <c r="JG400" s="198"/>
      <c r="JH400" s="198"/>
      <c r="JI400" s="198"/>
      <c r="JJ400" s="198"/>
      <c r="JK400" s="198"/>
      <c r="JL400" s="198"/>
      <c r="JM400" s="198"/>
      <c r="JN400" s="198"/>
      <c r="JO400" s="198"/>
      <c r="JP400" s="198"/>
      <c r="JQ400" s="198"/>
      <c r="JR400" s="198"/>
      <c r="JS400" s="198"/>
      <c r="JT400" s="198"/>
      <c r="JU400" s="198"/>
      <c r="JV400" s="198"/>
      <c r="JW400" s="198"/>
      <c r="JX400" s="198"/>
      <c r="JY400" s="198"/>
      <c r="JZ400" s="198"/>
      <c r="KA400" s="198"/>
      <c r="KB400" s="198"/>
      <c r="KC400" s="198"/>
      <c r="KD400" s="198"/>
      <c r="KE400" s="198"/>
      <c r="KF400" s="198"/>
      <c r="KG400" s="198"/>
      <c r="KH400" s="198"/>
      <c r="KI400" s="198"/>
      <c r="KJ400" s="198"/>
      <c r="KK400" s="198"/>
      <c r="KL400" s="198"/>
      <c r="KM400" s="198"/>
      <c r="KN400" s="198"/>
      <c r="KO400" s="198"/>
      <c r="KP400" s="198"/>
      <c r="KQ400" s="198"/>
      <c r="KR400" s="198"/>
      <c r="KS400" s="198"/>
      <c r="KT400" s="198"/>
      <c r="KU400" s="198"/>
      <c r="KV400" s="198"/>
      <c r="KW400" s="198"/>
      <c r="KX400" s="198"/>
      <c r="KY400" s="198"/>
      <c r="KZ400" s="198"/>
    </row>
    <row r="401" spans="2:312" x14ac:dyDescent="0.3">
      <c r="B401" s="198"/>
      <c r="C401" s="198"/>
      <c r="D401" s="198"/>
      <c r="E401" s="198"/>
      <c r="F401" s="198"/>
      <c r="G401" s="198"/>
      <c r="H401" s="198"/>
      <c r="I401" s="198"/>
      <c r="J401" s="198"/>
      <c r="K401" s="198"/>
      <c r="L401" s="198"/>
      <c r="M401" s="198"/>
      <c r="N401" s="198"/>
      <c r="O401" s="198"/>
      <c r="P401" s="198"/>
      <c r="Q401" s="202"/>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c r="AS401" s="198"/>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c r="BV401" s="198"/>
      <c r="BW401" s="198"/>
      <c r="BX401" s="198"/>
      <c r="BY401" s="198"/>
      <c r="BZ401" s="198"/>
      <c r="CA401" s="198"/>
      <c r="CB401" s="198"/>
      <c r="CC401" s="198"/>
      <c r="CD401" s="198"/>
      <c r="CE401" s="198"/>
      <c r="CF401" s="198"/>
      <c r="CG401" s="198"/>
      <c r="CH401" s="198"/>
      <c r="CI401" s="198"/>
      <c r="CJ401" s="198"/>
      <c r="CK401" s="198"/>
      <c r="CL401" s="198"/>
      <c r="CM401" s="198"/>
      <c r="CN401" s="198"/>
      <c r="CO401" s="198"/>
      <c r="CP401" s="198"/>
      <c r="CQ401" s="198"/>
      <c r="CR401" s="198"/>
      <c r="CS401" s="198"/>
      <c r="CT401" s="198"/>
      <c r="CU401" s="198"/>
      <c r="CV401" s="198"/>
      <c r="CW401" s="198"/>
      <c r="CX401" s="198"/>
      <c r="CY401" s="198"/>
      <c r="CZ401" s="198"/>
      <c r="DA401" s="198"/>
      <c r="DB401" s="198"/>
      <c r="DC401" s="198"/>
      <c r="DD401" s="198"/>
      <c r="DE401" s="198"/>
      <c r="DF401" s="198"/>
      <c r="DG401" s="198"/>
      <c r="DH401" s="198"/>
      <c r="DI401" s="198"/>
      <c r="DJ401" s="198"/>
      <c r="DK401" s="198"/>
      <c r="DL401" s="198"/>
      <c r="DM401" s="198"/>
      <c r="DN401" s="198"/>
      <c r="DO401" s="198"/>
      <c r="DP401" s="198"/>
      <c r="DQ401" s="198"/>
      <c r="DR401" s="198"/>
      <c r="DS401" s="198"/>
      <c r="DT401" s="198"/>
      <c r="DU401" s="198"/>
      <c r="DV401" s="198"/>
      <c r="DW401" s="198"/>
      <c r="DX401" s="198"/>
      <c r="DY401" s="198"/>
      <c r="DZ401" s="198"/>
      <c r="EA401" s="198"/>
      <c r="EB401" s="198"/>
      <c r="EC401" s="198"/>
      <c r="ED401" s="198"/>
      <c r="EE401" s="198"/>
      <c r="EF401" s="198"/>
      <c r="EG401" s="198"/>
      <c r="EH401" s="198"/>
      <c r="EI401" s="198"/>
      <c r="EJ401" s="198"/>
      <c r="EK401" s="198"/>
      <c r="EL401" s="198"/>
      <c r="EM401" s="198"/>
      <c r="EN401" s="198"/>
      <c r="EO401" s="198"/>
      <c r="EP401" s="198"/>
      <c r="EQ401" s="198"/>
      <c r="ER401" s="198"/>
      <c r="ES401" s="198"/>
      <c r="ET401" s="198"/>
      <c r="EU401" s="198"/>
      <c r="EV401" s="198"/>
      <c r="EW401" s="198"/>
      <c r="EX401" s="198"/>
      <c r="EY401" s="198"/>
      <c r="EZ401" s="198"/>
      <c r="FA401" s="198"/>
      <c r="FB401" s="198"/>
      <c r="FC401" s="198"/>
      <c r="FD401" s="198"/>
      <c r="FE401" s="198"/>
      <c r="FF401" s="198"/>
      <c r="FG401" s="198"/>
      <c r="FH401" s="198"/>
      <c r="FI401" s="198"/>
      <c r="FJ401" s="198"/>
      <c r="FK401" s="198"/>
      <c r="FL401" s="198"/>
      <c r="FM401" s="198"/>
      <c r="FN401" s="198"/>
      <c r="FO401" s="198"/>
      <c r="FP401" s="198"/>
      <c r="FQ401" s="198"/>
      <c r="FR401" s="198"/>
      <c r="FS401" s="198"/>
      <c r="FT401" s="198"/>
      <c r="FU401" s="198"/>
      <c r="FV401" s="198"/>
      <c r="FW401" s="198"/>
      <c r="FX401" s="198"/>
      <c r="FY401" s="198"/>
      <c r="FZ401" s="198"/>
      <c r="GA401" s="198"/>
      <c r="GB401" s="198"/>
      <c r="GC401" s="198"/>
      <c r="GD401" s="198"/>
      <c r="GE401" s="198"/>
      <c r="GF401" s="198"/>
      <c r="GG401" s="198"/>
      <c r="GH401" s="198"/>
      <c r="GI401" s="198"/>
      <c r="GJ401" s="198"/>
      <c r="GK401" s="198"/>
      <c r="GL401" s="198"/>
      <c r="GM401" s="198"/>
      <c r="GN401" s="198"/>
      <c r="GO401" s="198"/>
      <c r="GP401" s="198"/>
      <c r="GQ401" s="198"/>
      <c r="GR401" s="198"/>
      <c r="GS401" s="198"/>
      <c r="GT401" s="198"/>
      <c r="GU401" s="198"/>
      <c r="GV401" s="198"/>
      <c r="GW401" s="198"/>
      <c r="GX401" s="198"/>
      <c r="GY401" s="198"/>
      <c r="GZ401" s="198"/>
      <c r="HA401" s="198"/>
      <c r="HB401" s="198"/>
      <c r="HC401" s="198"/>
      <c r="HD401" s="198"/>
      <c r="HE401" s="198"/>
      <c r="HF401" s="198"/>
      <c r="HG401" s="198"/>
      <c r="HH401" s="198"/>
      <c r="HI401" s="198"/>
      <c r="HJ401" s="198"/>
      <c r="HK401" s="198"/>
      <c r="HL401" s="198"/>
      <c r="HM401" s="198"/>
      <c r="HN401" s="198"/>
      <c r="HO401" s="198"/>
      <c r="HP401" s="198"/>
      <c r="HQ401" s="198"/>
      <c r="HR401" s="198"/>
      <c r="HS401" s="198"/>
      <c r="HT401" s="198"/>
      <c r="HU401" s="198"/>
      <c r="HV401" s="198"/>
      <c r="HW401" s="198"/>
      <c r="HX401" s="198"/>
      <c r="HY401" s="198"/>
      <c r="HZ401" s="198"/>
      <c r="IA401" s="198"/>
      <c r="IB401" s="198"/>
      <c r="IC401" s="198"/>
      <c r="ID401" s="198"/>
      <c r="IE401" s="198"/>
      <c r="IF401" s="198"/>
      <c r="IG401" s="198"/>
      <c r="IH401" s="198"/>
      <c r="II401" s="198"/>
      <c r="IJ401" s="198"/>
      <c r="IK401" s="198"/>
      <c r="IL401" s="198"/>
      <c r="IM401" s="198"/>
      <c r="IN401" s="198"/>
      <c r="IO401" s="198"/>
      <c r="IP401" s="198"/>
      <c r="IQ401" s="198"/>
      <c r="IR401" s="198"/>
      <c r="IS401" s="198"/>
      <c r="IT401" s="198"/>
      <c r="IU401" s="198"/>
      <c r="IV401" s="198"/>
      <c r="IW401" s="198"/>
      <c r="IX401" s="198"/>
      <c r="IY401" s="198"/>
      <c r="IZ401" s="198"/>
      <c r="JA401" s="198"/>
      <c r="JB401" s="198"/>
      <c r="JC401" s="198"/>
      <c r="JD401" s="198"/>
      <c r="JE401" s="198"/>
      <c r="JF401" s="198"/>
      <c r="JG401" s="198"/>
      <c r="JH401" s="198"/>
      <c r="JI401" s="198"/>
      <c r="JJ401" s="198"/>
      <c r="JK401" s="198"/>
      <c r="JL401" s="198"/>
      <c r="JM401" s="198"/>
      <c r="JN401" s="198"/>
      <c r="JO401" s="198"/>
      <c r="JP401" s="198"/>
      <c r="JQ401" s="198"/>
      <c r="JR401" s="198"/>
      <c r="JS401" s="198"/>
      <c r="JT401" s="198"/>
      <c r="JU401" s="198"/>
      <c r="JV401" s="198"/>
      <c r="JW401" s="198"/>
      <c r="JX401" s="198"/>
      <c r="JY401" s="198"/>
      <c r="JZ401" s="198"/>
      <c r="KA401" s="198"/>
      <c r="KB401" s="198"/>
      <c r="KC401" s="198"/>
      <c r="KD401" s="198"/>
      <c r="KE401" s="198"/>
      <c r="KF401" s="198"/>
      <c r="KG401" s="198"/>
      <c r="KH401" s="198"/>
      <c r="KI401" s="198"/>
      <c r="KJ401" s="198"/>
      <c r="KK401" s="198"/>
      <c r="KL401" s="198"/>
      <c r="KM401" s="198"/>
      <c r="KN401" s="198"/>
      <c r="KO401" s="198"/>
      <c r="KP401" s="198"/>
      <c r="KQ401" s="198"/>
      <c r="KR401" s="198"/>
      <c r="KS401" s="198"/>
      <c r="KT401" s="198"/>
      <c r="KU401" s="198"/>
      <c r="KV401" s="198"/>
      <c r="KW401" s="198"/>
      <c r="KX401" s="198"/>
      <c r="KY401" s="198"/>
      <c r="KZ401" s="198"/>
    </row>
    <row r="402" spans="2:312" x14ac:dyDescent="0.3">
      <c r="B402" s="198"/>
      <c r="C402" s="198"/>
      <c r="D402" s="198"/>
      <c r="E402" s="198"/>
      <c r="F402" s="198"/>
      <c r="G402" s="198"/>
      <c r="H402" s="198"/>
      <c r="I402" s="198"/>
      <c r="J402" s="198"/>
      <c r="K402" s="198"/>
      <c r="L402" s="198"/>
      <c r="M402" s="198"/>
      <c r="N402" s="198"/>
      <c r="O402" s="198"/>
      <c r="P402" s="198"/>
      <c r="Q402" s="202"/>
      <c r="R402" s="198"/>
      <c r="S402" s="198"/>
      <c r="T402" s="198"/>
      <c r="U402" s="198"/>
      <c r="V402" s="198"/>
      <c r="W402" s="198"/>
      <c r="X402" s="198"/>
      <c r="Y402" s="198"/>
      <c r="Z402" s="198"/>
      <c r="AA402" s="198"/>
      <c r="AB402" s="198"/>
      <c r="AC402" s="198"/>
      <c r="AD402" s="198"/>
      <c r="AE402" s="198"/>
      <c r="AF402" s="198"/>
      <c r="AG402" s="198"/>
      <c r="AH402" s="198"/>
      <c r="AI402" s="198"/>
      <c r="AJ402" s="198"/>
      <c r="AK402" s="198"/>
      <c r="AL402" s="198"/>
      <c r="AM402" s="198"/>
      <c r="AN402" s="198"/>
      <c r="AO402" s="198"/>
      <c r="AP402" s="198"/>
      <c r="AQ402" s="198"/>
      <c r="AR402" s="198"/>
      <c r="AS402" s="198"/>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c r="BV402" s="198"/>
      <c r="BW402" s="198"/>
      <c r="BX402" s="198"/>
      <c r="BY402" s="198"/>
      <c r="BZ402" s="198"/>
      <c r="CA402" s="198"/>
      <c r="CB402" s="198"/>
      <c r="CC402" s="198"/>
      <c r="CD402" s="198"/>
      <c r="CE402" s="198"/>
      <c r="CF402" s="198"/>
      <c r="CG402" s="198"/>
      <c r="CH402" s="198"/>
      <c r="CI402" s="198"/>
      <c r="CJ402" s="198"/>
      <c r="CK402" s="198"/>
      <c r="CL402" s="198"/>
      <c r="CM402" s="198"/>
      <c r="CN402" s="198"/>
      <c r="CO402" s="198"/>
      <c r="CP402" s="198"/>
      <c r="CQ402" s="198"/>
      <c r="CR402" s="198"/>
      <c r="CS402" s="198"/>
      <c r="CT402" s="198"/>
      <c r="CU402" s="198"/>
      <c r="CV402" s="198"/>
      <c r="CW402" s="198"/>
      <c r="CX402" s="198"/>
      <c r="CY402" s="198"/>
      <c r="CZ402" s="198"/>
      <c r="DA402" s="198"/>
      <c r="DB402" s="198"/>
      <c r="DC402" s="198"/>
      <c r="DD402" s="198"/>
      <c r="DE402" s="198"/>
      <c r="DF402" s="198"/>
      <c r="DG402" s="198"/>
      <c r="DH402" s="198"/>
      <c r="DI402" s="198"/>
      <c r="DJ402" s="198"/>
      <c r="DK402" s="198"/>
      <c r="DL402" s="198"/>
      <c r="DM402" s="198"/>
      <c r="DN402" s="198"/>
      <c r="DO402" s="198"/>
      <c r="DP402" s="198"/>
      <c r="DQ402" s="198"/>
      <c r="DR402" s="198"/>
      <c r="DS402" s="198"/>
      <c r="DT402" s="198"/>
      <c r="DU402" s="198"/>
      <c r="DV402" s="198"/>
      <c r="DW402" s="198"/>
      <c r="DX402" s="198"/>
      <c r="DY402" s="198"/>
      <c r="DZ402" s="198"/>
      <c r="EA402" s="198"/>
      <c r="EB402" s="198"/>
      <c r="EC402" s="198"/>
      <c r="ED402" s="198"/>
      <c r="EE402" s="198"/>
      <c r="EF402" s="198"/>
      <c r="EG402" s="198"/>
      <c r="EH402" s="198"/>
      <c r="EI402" s="198"/>
      <c r="EJ402" s="198"/>
      <c r="EK402" s="198"/>
      <c r="EL402" s="198"/>
      <c r="EM402" s="198"/>
      <c r="EN402" s="198"/>
      <c r="EO402" s="198"/>
      <c r="EP402" s="198"/>
      <c r="EQ402" s="198"/>
      <c r="ER402" s="198"/>
      <c r="ES402" s="198"/>
      <c r="ET402" s="198"/>
      <c r="EU402" s="198"/>
      <c r="EV402" s="198"/>
      <c r="EW402" s="198"/>
      <c r="EX402" s="198"/>
      <c r="EY402" s="198"/>
      <c r="EZ402" s="198"/>
      <c r="FA402" s="198"/>
      <c r="FB402" s="198"/>
      <c r="FC402" s="198"/>
      <c r="FD402" s="198"/>
      <c r="FE402" s="198"/>
      <c r="FF402" s="198"/>
      <c r="FG402" s="198"/>
      <c r="FH402" s="198"/>
      <c r="FI402" s="198"/>
      <c r="FJ402" s="198"/>
      <c r="FK402" s="198"/>
      <c r="FL402" s="198"/>
      <c r="FM402" s="198"/>
      <c r="FN402" s="198"/>
      <c r="FO402" s="198"/>
      <c r="FP402" s="198"/>
      <c r="FQ402" s="198"/>
      <c r="FR402" s="198"/>
      <c r="FS402" s="198"/>
      <c r="FT402" s="198"/>
      <c r="FU402" s="198"/>
      <c r="FV402" s="198"/>
      <c r="FW402" s="198"/>
      <c r="FX402" s="198"/>
      <c r="FY402" s="198"/>
      <c r="FZ402" s="198"/>
      <c r="GA402" s="198"/>
      <c r="GB402" s="198"/>
      <c r="GC402" s="198"/>
      <c r="GD402" s="198"/>
      <c r="GE402" s="198"/>
      <c r="GF402" s="198"/>
      <c r="GG402" s="198"/>
      <c r="GH402" s="198"/>
      <c r="GI402" s="198"/>
      <c r="GJ402" s="198"/>
      <c r="GK402" s="198"/>
      <c r="GL402" s="198"/>
      <c r="GM402" s="198"/>
      <c r="GN402" s="198"/>
      <c r="GO402" s="198"/>
      <c r="GP402" s="198"/>
      <c r="GQ402" s="198"/>
      <c r="GR402" s="198"/>
      <c r="GS402" s="198"/>
      <c r="GT402" s="198"/>
      <c r="GU402" s="198"/>
      <c r="GV402" s="198"/>
      <c r="GW402" s="198"/>
      <c r="GX402" s="198"/>
      <c r="GY402" s="198"/>
      <c r="GZ402" s="198"/>
      <c r="HA402" s="198"/>
      <c r="HB402" s="198"/>
      <c r="HC402" s="198"/>
      <c r="HD402" s="198"/>
      <c r="HE402" s="198"/>
      <c r="HF402" s="198"/>
      <c r="HG402" s="198"/>
      <c r="HH402" s="198"/>
      <c r="HI402" s="198"/>
      <c r="HJ402" s="198"/>
      <c r="HK402" s="198"/>
      <c r="HL402" s="198"/>
      <c r="HM402" s="198"/>
      <c r="HN402" s="198"/>
      <c r="HO402" s="198"/>
      <c r="HP402" s="198"/>
      <c r="HQ402" s="198"/>
      <c r="HR402" s="198"/>
      <c r="HS402" s="198"/>
      <c r="HT402" s="198"/>
      <c r="HU402" s="198"/>
      <c r="HV402" s="198"/>
      <c r="HW402" s="198"/>
      <c r="HX402" s="198"/>
      <c r="HY402" s="198"/>
      <c r="HZ402" s="198"/>
      <c r="IA402" s="198"/>
      <c r="IB402" s="198"/>
      <c r="IC402" s="198"/>
      <c r="ID402" s="198"/>
      <c r="IE402" s="198"/>
      <c r="IF402" s="198"/>
      <c r="IG402" s="198"/>
      <c r="IH402" s="198"/>
      <c r="II402" s="198"/>
      <c r="IJ402" s="198"/>
      <c r="IK402" s="198"/>
      <c r="IL402" s="198"/>
      <c r="IM402" s="198"/>
      <c r="IN402" s="198"/>
      <c r="IO402" s="198"/>
      <c r="IP402" s="198"/>
      <c r="IQ402" s="198"/>
      <c r="IR402" s="198"/>
      <c r="IS402" s="198"/>
      <c r="IT402" s="198"/>
      <c r="IU402" s="198"/>
      <c r="IV402" s="198"/>
      <c r="IW402" s="198"/>
      <c r="IX402" s="198"/>
      <c r="IY402" s="198"/>
      <c r="IZ402" s="198"/>
      <c r="JA402" s="198"/>
      <c r="JB402" s="198"/>
      <c r="JC402" s="198"/>
      <c r="JD402" s="198"/>
      <c r="JE402" s="198"/>
      <c r="JF402" s="198"/>
      <c r="JG402" s="198"/>
      <c r="JH402" s="198"/>
      <c r="JI402" s="198"/>
      <c r="JJ402" s="198"/>
      <c r="JK402" s="198"/>
      <c r="JL402" s="198"/>
      <c r="JM402" s="198"/>
      <c r="JN402" s="198"/>
      <c r="JO402" s="198"/>
      <c r="JP402" s="198"/>
      <c r="JQ402" s="198"/>
      <c r="JR402" s="198"/>
      <c r="JS402" s="198"/>
      <c r="JT402" s="198"/>
      <c r="JU402" s="198"/>
      <c r="JV402" s="198"/>
      <c r="JW402" s="198"/>
      <c r="JX402" s="198"/>
      <c r="JY402" s="198"/>
      <c r="JZ402" s="198"/>
      <c r="KA402" s="198"/>
      <c r="KB402" s="198"/>
      <c r="KC402" s="198"/>
      <c r="KD402" s="198"/>
      <c r="KE402" s="198"/>
      <c r="KF402" s="198"/>
      <c r="KG402" s="198"/>
      <c r="KH402" s="198"/>
      <c r="KI402" s="198"/>
      <c r="KJ402" s="198"/>
      <c r="KK402" s="198"/>
      <c r="KL402" s="198"/>
      <c r="KM402" s="198"/>
      <c r="KN402" s="198"/>
      <c r="KO402" s="198"/>
      <c r="KP402" s="198"/>
      <c r="KQ402" s="198"/>
      <c r="KR402" s="198"/>
      <c r="KS402" s="198"/>
      <c r="KT402" s="198"/>
      <c r="KU402" s="198"/>
      <c r="KV402" s="198"/>
      <c r="KW402" s="198"/>
      <c r="KX402" s="198"/>
      <c r="KY402" s="198"/>
      <c r="KZ402" s="198"/>
    </row>
    <row r="403" spans="2:312" x14ac:dyDescent="0.3">
      <c r="B403" s="198"/>
      <c r="C403" s="198"/>
      <c r="D403" s="198"/>
      <c r="E403" s="198"/>
      <c r="F403" s="198"/>
      <c r="G403" s="198"/>
      <c r="H403" s="198"/>
      <c r="I403" s="198"/>
      <c r="J403" s="198"/>
      <c r="K403" s="198"/>
      <c r="L403" s="198"/>
      <c r="M403" s="198"/>
      <c r="N403" s="198"/>
      <c r="O403" s="198"/>
      <c r="P403" s="198"/>
      <c r="Q403" s="202"/>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c r="AS403" s="198"/>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c r="CP403" s="198"/>
      <c r="CQ403" s="198"/>
      <c r="CR403" s="198"/>
      <c r="CS403" s="198"/>
      <c r="CT403" s="198"/>
      <c r="CU403" s="198"/>
      <c r="CV403" s="198"/>
      <c r="CW403" s="198"/>
      <c r="CX403" s="198"/>
      <c r="CY403" s="198"/>
      <c r="CZ403" s="198"/>
      <c r="DA403" s="198"/>
      <c r="DB403" s="198"/>
      <c r="DC403" s="198"/>
      <c r="DD403" s="198"/>
      <c r="DE403" s="198"/>
      <c r="DF403" s="198"/>
      <c r="DG403" s="198"/>
      <c r="DH403" s="198"/>
      <c r="DI403" s="198"/>
      <c r="DJ403" s="198"/>
      <c r="DK403" s="198"/>
      <c r="DL403" s="198"/>
      <c r="DM403" s="198"/>
      <c r="DN403" s="198"/>
      <c r="DO403" s="198"/>
      <c r="DP403" s="198"/>
      <c r="DQ403" s="198"/>
      <c r="DR403" s="198"/>
      <c r="DS403" s="198"/>
      <c r="DT403" s="198"/>
      <c r="DU403" s="198"/>
      <c r="DV403" s="198"/>
      <c r="DW403" s="198"/>
      <c r="DX403" s="198"/>
      <c r="DY403" s="198"/>
      <c r="DZ403" s="198"/>
      <c r="EA403" s="198"/>
      <c r="EB403" s="198"/>
      <c r="EC403" s="198"/>
      <c r="ED403" s="198"/>
      <c r="EE403" s="198"/>
      <c r="EF403" s="198"/>
      <c r="EG403" s="198"/>
      <c r="EH403" s="198"/>
      <c r="EI403" s="198"/>
      <c r="EJ403" s="198"/>
      <c r="EK403" s="198"/>
      <c r="EL403" s="198"/>
      <c r="EM403" s="198"/>
      <c r="EN403" s="198"/>
      <c r="EO403" s="198"/>
      <c r="EP403" s="198"/>
      <c r="EQ403" s="198"/>
      <c r="ER403" s="198"/>
      <c r="ES403" s="198"/>
      <c r="ET403" s="198"/>
      <c r="EU403" s="198"/>
      <c r="EV403" s="198"/>
      <c r="EW403" s="198"/>
      <c r="EX403" s="198"/>
      <c r="EY403" s="198"/>
      <c r="EZ403" s="198"/>
      <c r="FA403" s="198"/>
      <c r="FB403" s="198"/>
      <c r="FC403" s="198"/>
      <c r="FD403" s="198"/>
      <c r="FE403" s="198"/>
      <c r="FF403" s="198"/>
      <c r="FG403" s="198"/>
      <c r="FH403" s="198"/>
      <c r="FI403" s="198"/>
      <c r="FJ403" s="198"/>
      <c r="FK403" s="198"/>
      <c r="FL403" s="198"/>
      <c r="FM403" s="198"/>
      <c r="FN403" s="198"/>
      <c r="FO403" s="198"/>
      <c r="FP403" s="198"/>
      <c r="FQ403" s="198"/>
      <c r="FR403" s="198"/>
      <c r="FS403" s="198"/>
      <c r="FT403" s="198"/>
      <c r="FU403" s="198"/>
      <c r="FV403" s="198"/>
      <c r="FW403" s="198"/>
      <c r="FX403" s="198"/>
      <c r="FY403" s="198"/>
      <c r="FZ403" s="198"/>
      <c r="GA403" s="198"/>
      <c r="GB403" s="198"/>
      <c r="GC403" s="198"/>
      <c r="GD403" s="198"/>
      <c r="GE403" s="198"/>
      <c r="GF403" s="198"/>
      <c r="GG403" s="198"/>
      <c r="GH403" s="198"/>
      <c r="GI403" s="198"/>
      <c r="GJ403" s="198"/>
      <c r="GK403" s="198"/>
      <c r="GL403" s="198"/>
      <c r="GM403" s="198"/>
      <c r="GN403" s="198"/>
      <c r="GO403" s="198"/>
      <c r="GP403" s="198"/>
      <c r="GQ403" s="198"/>
      <c r="GR403" s="198"/>
      <c r="GS403" s="198"/>
      <c r="GT403" s="198"/>
      <c r="GU403" s="198"/>
      <c r="GV403" s="198"/>
      <c r="GW403" s="198"/>
      <c r="GX403" s="198"/>
      <c r="GY403" s="198"/>
      <c r="GZ403" s="198"/>
      <c r="HA403" s="198"/>
      <c r="HB403" s="198"/>
      <c r="HC403" s="198"/>
      <c r="HD403" s="198"/>
      <c r="HE403" s="198"/>
      <c r="HF403" s="198"/>
      <c r="HG403" s="198"/>
      <c r="HH403" s="198"/>
      <c r="HI403" s="198"/>
      <c r="HJ403" s="198"/>
      <c r="HK403" s="198"/>
      <c r="HL403" s="198"/>
      <c r="HM403" s="198"/>
      <c r="HN403" s="198"/>
      <c r="HO403" s="198"/>
      <c r="HP403" s="198"/>
      <c r="HQ403" s="198"/>
      <c r="HR403" s="198"/>
      <c r="HS403" s="198"/>
      <c r="HT403" s="198"/>
      <c r="HU403" s="198"/>
      <c r="HV403" s="198"/>
      <c r="HW403" s="198"/>
      <c r="HX403" s="198"/>
      <c r="HY403" s="198"/>
      <c r="HZ403" s="198"/>
      <c r="IA403" s="198"/>
      <c r="IB403" s="198"/>
      <c r="IC403" s="198"/>
      <c r="ID403" s="198"/>
      <c r="IE403" s="198"/>
      <c r="IF403" s="198"/>
      <c r="IG403" s="198"/>
      <c r="IH403" s="198"/>
      <c r="II403" s="198"/>
      <c r="IJ403" s="198"/>
      <c r="IK403" s="198"/>
      <c r="IL403" s="198"/>
      <c r="IM403" s="198"/>
      <c r="IN403" s="198"/>
      <c r="IO403" s="198"/>
      <c r="IP403" s="198"/>
      <c r="IQ403" s="198"/>
      <c r="IR403" s="198"/>
      <c r="IS403" s="198"/>
      <c r="IT403" s="198"/>
      <c r="IU403" s="198"/>
      <c r="IV403" s="198"/>
      <c r="IW403" s="198"/>
      <c r="IX403" s="198"/>
      <c r="IY403" s="198"/>
      <c r="IZ403" s="198"/>
      <c r="JA403" s="198"/>
      <c r="JB403" s="198"/>
      <c r="JC403" s="198"/>
      <c r="JD403" s="198"/>
      <c r="JE403" s="198"/>
      <c r="JF403" s="198"/>
      <c r="JG403" s="198"/>
      <c r="JH403" s="198"/>
      <c r="JI403" s="198"/>
      <c r="JJ403" s="198"/>
      <c r="JK403" s="198"/>
      <c r="JL403" s="198"/>
      <c r="JM403" s="198"/>
      <c r="JN403" s="198"/>
      <c r="JO403" s="198"/>
      <c r="JP403" s="198"/>
      <c r="JQ403" s="198"/>
      <c r="JR403" s="198"/>
      <c r="JS403" s="198"/>
      <c r="JT403" s="198"/>
      <c r="JU403" s="198"/>
      <c r="JV403" s="198"/>
      <c r="JW403" s="198"/>
      <c r="JX403" s="198"/>
      <c r="JY403" s="198"/>
      <c r="JZ403" s="198"/>
      <c r="KA403" s="198"/>
      <c r="KB403" s="198"/>
      <c r="KC403" s="198"/>
      <c r="KD403" s="198"/>
      <c r="KE403" s="198"/>
      <c r="KF403" s="198"/>
      <c r="KG403" s="198"/>
      <c r="KH403" s="198"/>
      <c r="KI403" s="198"/>
      <c r="KJ403" s="198"/>
      <c r="KK403" s="198"/>
      <c r="KL403" s="198"/>
      <c r="KM403" s="198"/>
      <c r="KN403" s="198"/>
      <c r="KO403" s="198"/>
      <c r="KP403" s="198"/>
      <c r="KQ403" s="198"/>
      <c r="KR403" s="198"/>
      <c r="KS403" s="198"/>
      <c r="KT403" s="198"/>
      <c r="KU403" s="198"/>
      <c r="KV403" s="198"/>
      <c r="KW403" s="198"/>
      <c r="KX403" s="198"/>
      <c r="KY403" s="198"/>
      <c r="KZ403" s="198"/>
    </row>
    <row r="404" spans="2:312" x14ac:dyDescent="0.3">
      <c r="B404" s="198"/>
      <c r="C404" s="198"/>
      <c r="D404" s="198"/>
      <c r="E404" s="198"/>
      <c r="F404" s="198"/>
      <c r="G404" s="198"/>
      <c r="H404" s="198"/>
      <c r="I404" s="198"/>
      <c r="J404" s="198"/>
      <c r="K404" s="198"/>
      <c r="L404" s="198"/>
      <c r="M404" s="198"/>
      <c r="N404" s="198"/>
      <c r="O404" s="198"/>
      <c r="P404" s="198"/>
      <c r="Q404" s="202"/>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c r="CP404" s="198"/>
      <c r="CQ404" s="198"/>
      <c r="CR404" s="198"/>
      <c r="CS404" s="198"/>
      <c r="CT404" s="198"/>
      <c r="CU404" s="198"/>
      <c r="CV404" s="198"/>
      <c r="CW404" s="198"/>
      <c r="CX404" s="198"/>
      <c r="CY404" s="198"/>
      <c r="CZ404" s="198"/>
      <c r="DA404" s="198"/>
      <c r="DB404" s="198"/>
      <c r="DC404" s="198"/>
      <c r="DD404" s="198"/>
      <c r="DE404" s="198"/>
      <c r="DF404" s="198"/>
      <c r="DG404" s="198"/>
      <c r="DH404" s="198"/>
      <c r="DI404" s="198"/>
      <c r="DJ404" s="198"/>
      <c r="DK404" s="198"/>
      <c r="DL404" s="198"/>
      <c r="DM404" s="198"/>
      <c r="DN404" s="198"/>
      <c r="DO404" s="198"/>
      <c r="DP404" s="198"/>
      <c r="DQ404" s="198"/>
      <c r="DR404" s="198"/>
      <c r="DS404" s="198"/>
      <c r="DT404" s="198"/>
      <c r="DU404" s="198"/>
      <c r="DV404" s="198"/>
      <c r="DW404" s="198"/>
      <c r="DX404" s="198"/>
      <c r="DY404" s="198"/>
      <c r="DZ404" s="198"/>
      <c r="EA404" s="198"/>
      <c r="EB404" s="198"/>
      <c r="EC404" s="198"/>
      <c r="ED404" s="198"/>
      <c r="EE404" s="198"/>
      <c r="EF404" s="198"/>
      <c r="EG404" s="198"/>
      <c r="EH404" s="198"/>
      <c r="EI404" s="198"/>
      <c r="EJ404" s="198"/>
      <c r="EK404" s="198"/>
      <c r="EL404" s="198"/>
      <c r="EM404" s="198"/>
      <c r="EN404" s="198"/>
      <c r="EO404" s="198"/>
      <c r="EP404" s="198"/>
      <c r="EQ404" s="198"/>
      <c r="ER404" s="198"/>
      <c r="ES404" s="198"/>
      <c r="ET404" s="198"/>
      <c r="EU404" s="198"/>
      <c r="EV404" s="198"/>
      <c r="EW404" s="198"/>
      <c r="EX404" s="198"/>
      <c r="EY404" s="198"/>
      <c r="EZ404" s="198"/>
      <c r="FA404" s="198"/>
      <c r="FB404" s="198"/>
      <c r="FC404" s="198"/>
      <c r="FD404" s="198"/>
      <c r="FE404" s="198"/>
      <c r="FF404" s="198"/>
      <c r="FG404" s="198"/>
      <c r="FH404" s="198"/>
      <c r="FI404" s="198"/>
      <c r="FJ404" s="198"/>
      <c r="FK404" s="198"/>
      <c r="FL404" s="198"/>
      <c r="FM404" s="198"/>
      <c r="FN404" s="198"/>
      <c r="FO404" s="198"/>
      <c r="FP404" s="198"/>
      <c r="FQ404" s="198"/>
      <c r="FR404" s="198"/>
      <c r="FS404" s="198"/>
      <c r="FT404" s="198"/>
      <c r="FU404" s="198"/>
      <c r="FV404" s="198"/>
      <c r="FW404" s="198"/>
      <c r="FX404" s="198"/>
      <c r="FY404" s="198"/>
      <c r="FZ404" s="198"/>
      <c r="GA404" s="198"/>
      <c r="GB404" s="198"/>
      <c r="GC404" s="198"/>
      <c r="GD404" s="198"/>
      <c r="GE404" s="198"/>
      <c r="GF404" s="198"/>
      <c r="GG404" s="198"/>
      <c r="GH404" s="198"/>
      <c r="GI404" s="198"/>
      <c r="GJ404" s="198"/>
      <c r="GK404" s="198"/>
      <c r="GL404" s="198"/>
      <c r="GM404" s="198"/>
      <c r="GN404" s="198"/>
      <c r="GO404" s="198"/>
      <c r="GP404" s="198"/>
      <c r="GQ404" s="198"/>
      <c r="GR404" s="198"/>
      <c r="GS404" s="198"/>
      <c r="GT404" s="198"/>
      <c r="GU404" s="198"/>
      <c r="GV404" s="198"/>
      <c r="GW404" s="198"/>
      <c r="GX404" s="198"/>
      <c r="GY404" s="198"/>
      <c r="GZ404" s="198"/>
      <c r="HA404" s="198"/>
      <c r="HB404" s="198"/>
      <c r="HC404" s="198"/>
      <c r="HD404" s="198"/>
      <c r="HE404" s="198"/>
      <c r="HF404" s="198"/>
      <c r="HG404" s="198"/>
      <c r="HH404" s="198"/>
      <c r="HI404" s="198"/>
      <c r="HJ404" s="198"/>
      <c r="HK404" s="198"/>
      <c r="HL404" s="198"/>
      <c r="HM404" s="198"/>
      <c r="HN404" s="198"/>
      <c r="HO404" s="198"/>
      <c r="HP404" s="198"/>
      <c r="HQ404" s="198"/>
      <c r="HR404" s="198"/>
      <c r="HS404" s="198"/>
      <c r="HT404" s="198"/>
      <c r="HU404" s="198"/>
      <c r="HV404" s="198"/>
      <c r="HW404" s="198"/>
      <c r="HX404" s="198"/>
      <c r="HY404" s="198"/>
      <c r="HZ404" s="198"/>
      <c r="IA404" s="198"/>
      <c r="IB404" s="198"/>
      <c r="IC404" s="198"/>
      <c r="ID404" s="198"/>
      <c r="IE404" s="198"/>
      <c r="IF404" s="198"/>
      <c r="IG404" s="198"/>
      <c r="IH404" s="198"/>
      <c r="II404" s="198"/>
      <c r="IJ404" s="198"/>
      <c r="IK404" s="198"/>
      <c r="IL404" s="198"/>
      <c r="IM404" s="198"/>
      <c r="IN404" s="198"/>
      <c r="IO404" s="198"/>
      <c r="IP404" s="198"/>
      <c r="IQ404" s="198"/>
      <c r="IR404" s="198"/>
      <c r="IS404" s="198"/>
      <c r="IT404" s="198"/>
      <c r="IU404" s="198"/>
      <c r="IV404" s="198"/>
      <c r="IW404" s="198"/>
      <c r="IX404" s="198"/>
      <c r="IY404" s="198"/>
      <c r="IZ404" s="198"/>
      <c r="JA404" s="198"/>
      <c r="JB404" s="198"/>
      <c r="JC404" s="198"/>
      <c r="JD404" s="198"/>
      <c r="JE404" s="198"/>
      <c r="JF404" s="198"/>
      <c r="JG404" s="198"/>
      <c r="JH404" s="198"/>
      <c r="JI404" s="198"/>
      <c r="JJ404" s="198"/>
      <c r="JK404" s="198"/>
      <c r="JL404" s="198"/>
      <c r="JM404" s="198"/>
      <c r="JN404" s="198"/>
      <c r="JO404" s="198"/>
      <c r="JP404" s="198"/>
      <c r="JQ404" s="198"/>
      <c r="JR404" s="198"/>
      <c r="JS404" s="198"/>
      <c r="JT404" s="198"/>
      <c r="JU404" s="198"/>
      <c r="JV404" s="198"/>
      <c r="JW404" s="198"/>
      <c r="JX404" s="198"/>
      <c r="JY404" s="198"/>
      <c r="JZ404" s="198"/>
      <c r="KA404" s="198"/>
      <c r="KB404" s="198"/>
      <c r="KC404" s="198"/>
      <c r="KD404" s="198"/>
      <c r="KE404" s="198"/>
      <c r="KF404" s="198"/>
      <c r="KG404" s="198"/>
      <c r="KH404" s="198"/>
      <c r="KI404" s="198"/>
      <c r="KJ404" s="198"/>
      <c r="KK404" s="198"/>
      <c r="KL404" s="198"/>
      <c r="KM404" s="198"/>
      <c r="KN404" s="198"/>
      <c r="KO404" s="198"/>
      <c r="KP404" s="198"/>
      <c r="KQ404" s="198"/>
      <c r="KR404" s="198"/>
      <c r="KS404" s="198"/>
      <c r="KT404" s="198"/>
      <c r="KU404" s="198"/>
      <c r="KV404" s="198"/>
      <c r="KW404" s="198"/>
      <c r="KX404" s="198"/>
      <c r="KY404" s="198"/>
      <c r="KZ404" s="198"/>
    </row>
    <row r="405" spans="2:312" x14ac:dyDescent="0.3">
      <c r="B405" s="198"/>
      <c r="C405" s="198"/>
      <c r="D405" s="198"/>
      <c r="E405" s="198"/>
      <c r="F405" s="198"/>
      <c r="G405" s="198"/>
      <c r="H405" s="198"/>
      <c r="I405" s="198"/>
      <c r="J405" s="198"/>
      <c r="K405" s="198"/>
      <c r="L405" s="198"/>
      <c r="M405" s="198"/>
      <c r="N405" s="198"/>
      <c r="O405" s="198"/>
      <c r="P405" s="198"/>
      <c r="Q405" s="202"/>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c r="CP405" s="198"/>
      <c r="CQ405" s="198"/>
      <c r="CR405" s="198"/>
      <c r="CS405" s="198"/>
      <c r="CT405" s="198"/>
      <c r="CU405" s="198"/>
      <c r="CV405" s="198"/>
      <c r="CW405" s="198"/>
      <c r="CX405" s="198"/>
      <c r="CY405" s="198"/>
      <c r="CZ405" s="198"/>
      <c r="DA405" s="198"/>
      <c r="DB405" s="198"/>
      <c r="DC405" s="198"/>
      <c r="DD405" s="198"/>
      <c r="DE405" s="198"/>
      <c r="DF405" s="198"/>
      <c r="DG405" s="198"/>
      <c r="DH405" s="198"/>
      <c r="DI405" s="198"/>
      <c r="DJ405" s="198"/>
      <c r="DK405" s="198"/>
      <c r="DL405" s="198"/>
      <c r="DM405" s="198"/>
      <c r="DN405" s="198"/>
      <c r="DO405" s="198"/>
      <c r="DP405" s="198"/>
      <c r="DQ405" s="198"/>
      <c r="DR405" s="198"/>
      <c r="DS405" s="198"/>
      <c r="DT405" s="198"/>
      <c r="DU405" s="198"/>
      <c r="DV405" s="198"/>
      <c r="DW405" s="198"/>
      <c r="DX405" s="198"/>
      <c r="DY405" s="198"/>
      <c r="DZ405" s="198"/>
      <c r="EA405" s="198"/>
      <c r="EB405" s="198"/>
      <c r="EC405" s="198"/>
      <c r="ED405" s="198"/>
      <c r="EE405" s="198"/>
      <c r="EF405" s="198"/>
      <c r="EG405" s="198"/>
      <c r="EH405" s="198"/>
      <c r="EI405" s="198"/>
      <c r="EJ405" s="198"/>
      <c r="EK405" s="198"/>
      <c r="EL405" s="198"/>
      <c r="EM405" s="198"/>
      <c r="EN405" s="198"/>
      <c r="EO405" s="198"/>
      <c r="EP405" s="198"/>
      <c r="EQ405" s="198"/>
      <c r="ER405" s="198"/>
      <c r="ES405" s="198"/>
      <c r="ET405" s="198"/>
      <c r="EU405" s="198"/>
      <c r="EV405" s="198"/>
      <c r="EW405" s="198"/>
      <c r="EX405" s="198"/>
      <c r="EY405" s="198"/>
      <c r="EZ405" s="198"/>
      <c r="FA405" s="198"/>
      <c r="FB405" s="198"/>
      <c r="FC405" s="198"/>
      <c r="FD405" s="198"/>
      <c r="FE405" s="198"/>
      <c r="FF405" s="198"/>
      <c r="FG405" s="198"/>
      <c r="FH405" s="198"/>
      <c r="FI405" s="198"/>
      <c r="FJ405" s="198"/>
      <c r="FK405" s="198"/>
      <c r="FL405" s="198"/>
      <c r="FM405" s="198"/>
      <c r="FN405" s="198"/>
      <c r="FO405" s="198"/>
      <c r="FP405" s="198"/>
      <c r="FQ405" s="198"/>
      <c r="FR405" s="198"/>
      <c r="FS405" s="198"/>
      <c r="FT405" s="198"/>
      <c r="FU405" s="198"/>
      <c r="FV405" s="198"/>
      <c r="FW405" s="198"/>
      <c r="FX405" s="198"/>
      <c r="FY405" s="198"/>
      <c r="FZ405" s="198"/>
      <c r="GA405" s="198"/>
      <c r="GB405" s="198"/>
      <c r="GC405" s="198"/>
      <c r="GD405" s="198"/>
      <c r="GE405" s="198"/>
      <c r="GF405" s="198"/>
      <c r="GG405" s="198"/>
      <c r="GH405" s="198"/>
      <c r="GI405" s="198"/>
      <c r="GJ405" s="198"/>
      <c r="GK405" s="198"/>
      <c r="GL405" s="198"/>
      <c r="GM405" s="198"/>
      <c r="GN405" s="198"/>
      <c r="GO405" s="198"/>
      <c r="GP405" s="198"/>
      <c r="GQ405" s="198"/>
      <c r="GR405" s="198"/>
      <c r="GS405" s="198"/>
      <c r="GT405" s="198"/>
      <c r="GU405" s="198"/>
      <c r="GV405" s="198"/>
      <c r="GW405" s="198"/>
      <c r="GX405" s="198"/>
      <c r="GY405" s="198"/>
      <c r="GZ405" s="198"/>
      <c r="HA405" s="198"/>
      <c r="HB405" s="198"/>
      <c r="HC405" s="198"/>
      <c r="HD405" s="198"/>
      <c r="HE405" s="198"/>
      <c r="HF405" s="198"/>
      <c r="HG405" s="198"/>
      <c r="HH405" s="198"/>
      <c r="HI405" s="198"/>
      <c r="HJ405" s="198"/>
      <c r="HK405" s="198"/>
      <c r="HL405" s="198"/>
      <c r="HM405" s="198"/>
      <c r="HN405" s="198"/>
      <c r="HO405" s="198"/>
      <c r="HP405" s="198"/>
      <c r="HQ405" s="198"/>
      <c r="HR405" s="198"/>
      <c r="HS405" s="198"/>
      <c r="HT405" s="198"/>
      <c r="HU405" s="198"/>
      <c r="HV405" s="198"/>
      <c r="HW405" s="198"/>
      <c r="HX405" s="198"/>
      <c r="HY405" s="198"/>
      <c r="HZ405" s="198"/>
      <c r="IA405" s="198"/>
      <c r="IB405" s="198"/>
      <c r="IC405" s="198"/>
      <c r="ID405" s="198"/>
      <c r="IE405" s="198"/>
      <c r="IF405" s="198"/>
      <c r="IG405" s="198"/>
      <c r="IH405" s="198"/>
      <c r="II405" s="198"/>
      <c r="IJ405" s="198"/>
      <c r="IK405" s="198"/>
      <c r="IL405" s="198"/>
      <c r="IM405" s="198"/>
      <c r="IN405" s="198"/>
      <c r="IO405" s="198"/>
      <c r="IP405" s="198"/>
      <c r="IQ405" s="198"/>
      <c r="IR405" s="198"/>
      <c r="IS405" s="198"/>
      <c r="IT405" s="198"/>
      <c r="IU405" s="198"/>
      <c r="IV405" s="198"/>
      <c r="IW405" s="198"/>
      <c r="IX405" s="198"/>
      <c r="IY405" s="198"/>
      <c r="IZ405" s="198"/>
      <c r="JA405" s="198"/>
      <c r="JB405" s="198"/>
      <c r="JC405" s="198"/>
      <c r="JD405" s="198"/>
      <c r="JE405" s="198"/>
      <c r="JF405" s="198"/>
      <c r="JG405" s="198"/>
      <c r="JH405" s="198"/>
      <c r="JI405" s="198"/>
      <c r="JJ405" s="198"/>
      <c r="JK405" s="198"/>
      <c r="JL405" s="198"/>
      <c r="JM405" s="198"/>
      <c r="JN405" s="198"/>
      <c r="JO405" s="198"/>
      <c r="JP405" s="198"/>
      <c r="JQ405" s="198"/>
      <c r="JR405" s="198"/>
      <c r="JS405" s="198"/>
      <c r="JT405" s="198"/>
      <c r="JU405" s="198"/>
      <c r="JV405" s="198"/>
      <c r="JW405" s="198"/>
      <c r="JX405" s="198"/>
      <c r="JY405" s="198"/>
      <c r="JZ405" s="198"/>
      <c r="KA405" s="198"/>
      <c r="KB405" s="198"/>
      <c r="KC405" s="198"/>
      <c r="KD405" s="198"/>
      <c r="KE405" s="198"/>
      <c r="KF405" s="198"/>
      <c r="KG405" s="198"/>
      <c r="KH405" s="198"/>
      <c r="KI405" s="198"/>
      <c r="KJ405" s="198"/>
      <c r="KK405" s="198"/>
      <c r="KL405" s="198"/>
      <c r="KM405" s="198"/>
      <c r="KN405" s="198"/>
      <c r="KO405" s="198"/>
      <c r="KP405" s="198"/>
      <c r="KQ405" s="198"/>
      <c r="KR405" s="198"/>
      <c r="KS405" s="198"/>
      <c r="KT405" s="198"/>
      <c r="KU405" s="198"/>
      <c r="KV405" s="198"/>
      <c r="KW405" s="198"/>
      <c r="KX405" s="198"/>
      <c r="KY405" s="198"/>
      <c r="KZ405" s="198"/>
    </row>
    <row r="406" spans="2:312" x14ac:dyDescent="0.3">
      <c r="B406" s="198"/>
      <c r="C406" s="198"/>
      <c r="D406" s="198"/>
      <c r="E406" s="198"/>
      <c r="F406" s="198"/>
      <c r="G406" s="198"/>
      <c r="H406" s="198"/>
      <c r="I406" s="198"/>
      <c r="J406" s="198"/>
      <c r="K406" s="198"/>
      <c r="L406" s="198"/>
      <c r="M406" s="198"/>
      <c r="N406" s="198"/>
      <c r="O406" s="198"/>
      <c r="P406" s="198"/>
      <c r="Q406" s="202"/>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c r="CP406" s="198"/>
      <c r="CQ406" s="198"/>
      <c r="CR406" s="198"/>
      <c r="CS406" s="198"/>
      <c r="CT406" s="198"/>
      <c r="CU406" s="198"/>
      <c r="CV406" s="198"/>
      <c r="CW406" s="198"/>
      <c r="CX406" s="198"/>
      <c r="CY406" s="198"/>
      <c r="CZ406" s="198"/>
      <c r="DA406" s="198"/>
      <c r="DB406" s="198"/>
      <c r="DC406" s="198"/>
      <c r="DD406" s="198"/>
      <c r="DE406" s="198"/>
      <c r="DF406" s="198"/>
      <c r="DG406" s="198"/>
      <c r="DH406" s="198"/>
      <c r="DI406" s="198"/>
      <c r="DJ406" s="198"/>
      <c r="DK406" s="198"/>
      <c r="DL406" s="198"/>
      <c r="DM406" s="198"/>
      <c r="DN406" s="198"/>
      <c r="DO406" s="198"/>
      <c r="DP406" s="198"/>
      <c r="DQ406" s="198"/>
      <c r="DR406" s="198"/>
      <c r="DS406" s="198"/>
      <c r="DT406" s="198"/>
      <c r="DU406" s="198"/>
      <c r="DV406" s="198"/>
      <c r="DW406" s="198"/>
      <c r="DX406" s="198"/>
      <c r="DY406" s="198"/>
      <c r="DZ406" s="198"/>
      <c r="EA406" s="198"/>
      <c r="EB406" s="198"/>
      <c r="EC406" s="198"/>
      <c r="ED406" s="198"/>
      <c r="EE406" s="198"/>
      <c r="EF406" s="198"/>
      <c r="EG406" s="198"/>
      <c r="EH406" s="198"/>
      <c r="EI406" s="198"/>
      <c r="EJ406" s="198"/>
      <c r="EK406" s="198"/>
      <c r="EL406" s="198"/>
      <c r="EM406" s="198"/>
      <c r="EN406" s="198"/>
      <c r="EO406" s="198"/>
      <c r="EP406" s="198"/>
      <c r="EQ406" s="198"/>
      <c r="ER406" s="198"/>
      <c r="ES406" s="198"/>
      <c r="ET406" s="198"/>
      <c r="EU406" s="198"/>
      <c r="EV406" s="198"/>
      <c r="EW406" s="198"/>
      <c r="EX406" s="198"/>
      <c r="EY406" s="198"/>
      <c r="EZ406" s="198"/>
      <c r="FA406" s="198"/>
      <c r="FB406" s="198"/>
      <c r="FC406" s="198"/>
      <c r="FD406" s="198"/>
      <c r="FE406" s="198"/>
      <c r="FF406" s="198"/>
      <c r="FG406" s="198"/>
      <c r="FH406" s="198"/>
      <c r="FI406" s="198"/>
      <c r="FJ406" s="198"/>
      <c r="FK406" s="198"/>
      <c r="FL406" s="198"/>
      <c r="FM406" s="198"/>
      <c r="FN406" s="198"/>
      <c r="FO406" s="198"/>
      <c r="FP406" s="198"/>
      <c r="FQ406" s="198"/>
      <c r="FR406" s="198"/>
      <c r="FS406" s="198"/>
      <c r="FT406" s="198"/>
      <c r="FU406" s="198"/>
      <c r="FV406" s="198"/>
      <c r="FW406" s="198"/>
      <c r="FX406" s="198"/>
      <c r="FY406" s="198"/>
      <c r="FZ406" s="198"/>
      <c r="GA406" s="198"/>
      <c r="GB406" s="198"/>
      <c r="GC406" s="198"/>
      <c r="GD406" s="198"/>
      <c r="GE406" s="198"/>
      <c r="GF406" s="198"/>
      <c r="GG406" s="198"/>
      <c r="GH406" s="198"/>
      <c r="GI406" s="198"/>
      <c r="GJ406" s="198"/>
      <c r="GK406" s="198"/>
      <c r="GL406" s="198"/>
      <c r="GM406" s="198"/>
      <c r="GN406" s="198"/>
      <c r="GO406" s="198"/>
      <c r="GP406" s="198"/>
      <c r="GQ406" s="198"/>
      <c r="GR406" s="198"/>
      <c r="GS406" s="198"/>
      <c r="GT406" s="198"/>
      <c r="GU406" s="198"/>
      <c r="GV406" s="198"/>
      <c r="GW406" s="198"/>
      <c r="GX406" s="198"/>
      <c r="GY406" s="198"/>
      <c r="GZ406" s="198"/>
      <c r="HA406" s="198"/>
      <c r="HB406" s="198"/>
      <c r="HC406" s="198"/>
      <c r="HD406" s="198"/>
      <c r="HE406" s="198"/>
      <c r="HF406" s="198"/>
      <c r="HG406" s="198"/>
      <c r="HH406" s="198"/>
      <c r="HI406" s="198"/>
      <c r="HJ406" s="198"/>
      <c r="HK406" s="198"/>
      <c r="HL406" s="198"/>
      <c r="HM406" s="198"/>
      <c r="HN406" s="198"/>
      <c r="HO406" s="198"/>
      <c r="HP406" s="198"/>
      <c r="HQ406" s="198"/>
      <c r="HR406" s="198"/>
      <c r="HS406" s="198"/>
      <c r="HT406" s="198"/>
      <c r="HU406" s="198"/>
      <c r="HV406" s="198"/>
      <c r="HW406" s="198"/>
      <c r="HX406" s="198"/>
      <c r="HY406" s="198"/>
      <c r="HZ406" s="198"/>
      <c r="IA406" s="198"/>
      <c r="IB406" s="198"/>
      <c r="IC406" s="198"/>
      <c r="ID406" s="198"/>
      <c r="IE406" s="198"/>
      <c r="IF406" s="198"/>
      <c r="IG406" s="198"/>
      <c r="IH406" s="198"/>
      <c r="II406" s="198"/>
      <c r="IJ406" s="198"/>
      <c r="IK406" s="198"/>
      <c r="IL406" s="198"/>
      <c r="IM406" s="198"/>
      <c r="IN406" s="198"/>
      <c r="IO406" s="198"/>
      <c r="IP406" s="198"/>
      <c r="IQ406" s="198"/>
      <c r="IR406" s="198"/>
      <c r="IS406" s="198"/>
      <c r="IT406" s="198"/>
      <c r="IU406" s="198"/>
      <c r="IV406" s="198"/>
      <c r="IW406" s="198"/>
      <c r="IX406" s="198"/>
      <c r="IY406" s="198"/>
      <c r="IZ406" s="198"/>
      <c r="JA406" s="198"/>
      <c r="JB406" s="198"/>
      <c r="JC406" s="198"/>
      <c r="JD406" s="198"/>
      <c r="JE406" s="198"/>
      <c r="JF406" s="198"/>
      <c r="JG406" s="198"/>
      <c r="JH406" s="198"/>
      <c r="JI406" s="198"/>
      <c r="JJ406" s="198"/>
      <c r="JK406" s="198"/>
      <c r="JL406" s="198"/>
      <c r="JM406" s="198"/>
      <c r="JN406" s="198"/>
      <c r="JO406" s="198"/>
      <c r="JP406" s="198"/>
      <c r="JQ406" s="198"/>
      <c r="JR406" s="198"/>
      <c r="JS406" s="198"/>
      <c r="JT406" s="198"/>
      <c r="JU406" s="198"/>
      <c r="JV406" s="198"/>
      <c r="JW406" s="198"/>
      <c r="JX406" s="198"/>
      <c r="JY406" s="198"/>
      <c r="JZ406" s="198"/>
      <c r="KA406" s="198"/>
      <c r="KB406" s="198"/>
      <c r="KC406" s="198"/>
      <c r="KD406" s="198"/>
      <c r="KE406" s="198"/>
      <c r="KF406" s="198"/>
      <c r="KG406" s="198"/>
      <c r="KH406" s="198"/>
      <c r="KI406" s="198"/>
      <c r="KJ406" s="198"/>
      <c r="KK406" s="198"/>
      <c r="KL406" s="198"/>
      <c r="KM406" s="198"/>
      <c r="KN406" s="198"/>
      <c r="KO406" s="198"/>
      <c r="KP406" s="198"/>
      <c r="KQ406" s="198"/>
      <c r="KR406" s="198"/>
      <c r="KS406" s="198"/>
      <c r="KT406" s="198"/>
      <c r="KU406" s="198"/>
      <c r="KV406" s="198"/>
      <c r="KW406" s="198"/>
      <c r="KX406" s="198"/>
      <c r="KY406" s="198"/>
      <c r="KZ406" s="198"/>
    </row>
    <row r="407" spans="2:312" x14ac:dyDescent="0.3">
      <c r="B407" s="198"/>
      <c r="C407" s="198"/>
      <c r="D407" s="198"/>
      <c r="E407" s="198"/>
      <c r="F407" s="198"/>
      <c r="G407" s="198"/>
      <c r="H407" s="198"/>
      <c r="I407" s="198"/>
      <c r="J407" s="198"/>
      <c r="K407" s="198"/>
      <c r="L407" s="198"/>
      <c r="M407" s="198"/>
      <c r="N407" s="198"/>
      <c r="O407" s="198"/>
      <c r="P407" s="198"/>
      <c r="Q407" s="202"/>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c r="CP407" s="198"/>
      <c r="CQ407" s="198"/>
      <c r="CR407" s="198"/>
      <c r="CS407" s="198"/>
      <c r="CT407" s="198"/>
      <c r="CU407" s="198"/>
      <c r="CV407" s="198"/>
      <c r="CW407" s="198"/>
      <c r="CX407" s="198"/>
      <c r="CY407" s="198"/>
      <c r="CZ407" s="198"/>
      <c r="DA407" s="198"/>
      <c r="DB407" s="198"/>
      <c r="DC407" s="198"/>
      <c r="DD407" s="198"/>
      <c r="DE407" s="198"/>
      <c r="DF407" s="198"/>
      <c r="DG407" s="198"/>
      <c r="DH407" s="198"/>
      <c r="DI407" s="198"/>
      <c r="DJ407" s="198"/>
      <c r="DK407" s="198"/>
      <c r="DL407" s="198"/>
      <c r="DM407" s="198"/>
      <c r="DN407" s="198"/>
      <c r="DO407" s="198"/>
      <c r="DP407" s="198"/>
      <c r="DQ407" s="198"/>
      <c r="DR407" s="198"/>
      <c r="DS407" s="198"/>
      <c r="DT407" s="198"/>
      <c r="DU407" s="198"/>
      <c r="DV407" s="198"/>
      <c r="DW407" s="198"/>
      <c r="DX407" s="198"/>
      <c r="DY407" s="198"/>
      <c r="DZ407" s="198"/>
      <c r="EA407" s="198"/>
      <c r="EB407" s="198"/>
      <c r="EC407" s="198"/>
      <c r="ED407" s="198"/>
      <c r="EE407" s="198"/>
      <c r="EF407" s="198"/>
      <c r="EG407" s="198"/>
      <c r="EH407" s="198"/>
      <c r="EI407" s="198"/>
      <c r="EJ407" s="198"/>
      <c r="EK407" s="198"/>
      <c r="EL407" s="198"/>
      <c r="EM407" s="198"/>
      <c r="EN407" s="198"/>
      <c r="EO407" s="198"/>
      <c r="EP407" s="198"/>
      <c r="EQ407" s="198"/>
      <c r="ER407" s="198"/>
      <c r="ES407" s="198"/>
      <c r="ET407" s="198"/>
      <c r="EU407" s="198"/>
      <c r="EV407" s="198"/>
      <c r="EW407" s="198"/>
      <c r="EX407" s="198"/>
      <c r="EY407" s="198"/>
      <c r="EZ407" s="198"/>
      <c r="FA407" s="198"/>
      <c r="FB407" s="198"/>
      <c r="FC407" s="198"/>
      <c r="FD407" s="198"/>
      <c r="FE407" s="198"/>
      <c r="FF407" s="198"/>
      <c r="FG407" s="198"/>
      <c r="FH407" s="198"/>
      <c r="FI407" s="198"/>
      <c r="FJ407" s="198"/>
      <c r="FK407" s="198"/>
      <c r="FL407" s="198"/>
      <c r="FM407" s="198"/>
      <c r="FN407" s="198"/>
      <c r="FO407" s="198"/>
      <c r="FP407" s="198"/>
      <c r="FQ407" s="198"/>
      <c r="FR407" s="198"/>
      <c r="FS407" s="198"/>
      <c r="FT407" s="198"/>
      <c r="FU407" s="198"/>
      <c r="FV407" s="198"/>
      <c r="FW407" s="198"/>
      <c r="FX407" s="198"/>
      <c r="FY407" s="198"/>
      <c r="FZ407" s="198"/>
      <c r="GA407" s="198"/>
      <c r="GB407" s="198"/>
      <c r="GC407" s="198"/>
      <c r="GD407" s="198"/>
      <c r="GE407" s="198"/>
      <c r="GF407" s="198"/>
      <c r="GG407" s="198"/>
      <c r="GH407" s="198"/>
      <c r="GI407" s="198"/>
      <c r="GJ407" s="198"/>
      <c r="GK407" s="198"/>
      <c r="GL407" s="198"/>
      <c r="GM407" s="198"/>
      <c r="GN407" s="198"/>
      <c r="GO407" s="198"/>
      <c r="GP407" s="198"/>
      <c r="GQ407" s="198"/>
      <c r="GR407" s="198"/>
      <c r="GS407" s="198"/>
      <c r="GT407" s="198"/>
      <c r="GU407" s="198"/>
      <c r="GV407" s="198"/>
      <c r="GW407" s="198"/>
      <c r="GX407" s="198"/>
      <c r="GY407" s="198"/>
      <c r="GZ407" s="198"/>
      <c r="HA407" s="198"/>
      <c r="HB407" s="198"/>
      <c r="HC407" s="198"/>
      <c r="HD407" s="198"/>
      <c r="HE407" s="198"/>
      <c r="HF407" s="198"/>
      <c r="HG407" s="198"/>
      <c r="HH407" s="198"/>
      <c r="HI407" s="198"/>
      <c r="HJ407" s="198"/>
      <c r="HK407" s="198"/>
      <c r="HL407" s="198"/>
      <c r="HM407" s="198"/>
      <c r="HN407" s="198"/>
      <c r="HO407" s="198"/>
      <c r="HP407" s="198"/>
      <c r="HQ407" s="198"/>
      <c r="HR407" s="198"/>
      <c r="HS407" s="198"/>
      <c r="HT407" s="198"/>
      <c r="HU407" s="198"/>
      <c r="HV407" s="198"/>
      <c r="HW407" s="198"/>
      <c r="HX407" s="198"/>
      <c r="HY407" s="198"/>
      <c r="HZ407" s="198"/>
      <c r="IA407" s="198"/>
      <c r="IB407" s="198"/>
      <c r="IC407" s="198"/>
      <c r="ID407" s="198"/>
      <c r="IE407" s="198"/>
      <c r="IF407" s="198"/>
      <c r="IG407" s="198"/>
      <c r="IH407" s="198"/>
      <c r="II407" s="198"/>
      <c r="IJ407" s="198"/>
      <c r="IK407" s="198"/>
      <c r="IL407" s="198"/>
      <c r="IM407" s="198"/>
      <c r="IN407" s="198"/>
      <c r="IO407" s="198"/>
      <c r="IP407" s="198"/>
      <c r="IQ407" s="198"/>
      <c r="IR407" s="198"/>
      <c r="IS407" s="198"/>
      <c r="IT407" s="198"/>
      <c r="IU407" s="198"/>
      <c r="IV407" s="198"/>
      <c r="IW407" s="198"/>
      <c r="IX407" s="198"/>
      <c r="IY407" s="198"/>
      <c r="IZ407" s="198"/>
      <c r="JA407" s="198"/>
      <c r="JB407" s="198"/>
      <c r="JC407" s="198"/>
      <c r="JD407" s="198"/>
      <c r="JE407" s="198"/>
      <c r="JF407" s="198"/>
      <c r="JG407" s="198"/>
      <c r="JH407" s="198"/>
      <c r="JI407" s="198"/>
      <c r="JJ407" s="198"/>
      <c r="JK407" s="198"/>
      <c r="JL407" s="198"/>
      <c r="JM407" s="198"/>
      <c r="JN407" s="198"/>
      <c r="JO407" s="198"/>
      <c r="JP407" s="198"/>
      <c r="JQ407" s="198"/>
      <c r="JR407" s="198"/>
      <c r="JS407" s="198"/>
      <c r="JT407" s="198"/>
      <c r="JU407" s="198"/>
      <c r="JV407" s="198"/>
      <c r="JW407" s="198"/>
      <c r="JX407" s="198"/>
      <c r="JY407" s="198"/>
      <c r="JZ407" s="198"/>
      <c r="KA407" s="198"/>
      <c r="KB407" s="198"/>
      <c r="KC407" s="198"/>
      <c r="KD407" s="198"/>
      <c r="KE407" s="198"/>
      <c r="KF407" s="198"/>
      <c r="KG407" s="198"/>
      <c r="KH407" s="198"/>
      <c r="KI407" s="198"/>
      <c r="KJ407" s="198"/>
      <c r="KK407" s="198"/>
      <c r="KL407" s="198"/>
      <c r="KM407" s="198"/>
      <c r="KN407" s="198"/>
      <c r="KO407" s="198"/>
      <c r="KP407" s="198"/>
      <c r="KQ407" s="198"/>
      <c r="KR407" s="198"/>
      <c r="KS407" s="198"/>
      <c r="KT407" s="198"/>
      <c r="KU407" s="198"/>
      <c r="KV407" s="198"/>
      <c r="KW407" s="198"/>
      <c r="KX407" s="198"/>
      <c r="KY407" s="198"/>
      <c r="KZ407" s="198"/>
    </row>
    <row r="408" spans="2:312" x14ac:dyDescent="0.3">
      <c r="B408" s="198"/>
      <c r="C408" s="198"/>
      <c r="D408" s="198"/>
      <c r="E408" s="198"/>
      <c r="F408" s="198"/>
      <c r="G408" s="198"/>
      <c r="H408" s="198"/>
      <c r="I408" s="198"/>
      <c r="J408" s="198"/>
      <c r="K408" s="198"/>
      <c r="L408" s="198"/>
      <c r="M408" s="198"/>
      <c r="N408" s="198"/>
      <c r="O408" s="198"/>
      <c r="P408" s="198"/>
      <c r="Q408" s="202"/>
      <c r="R408" s="198"/>
      <c r="S408" s="198"/>
      <c r="T408" s="198"/>
      <c r="U408" s="198"/>
      <c r="V408" s="198"/>
      <c r="W408" s="198"/>
      <c r="X408" s="198"/>
      <c r="Y408" s="198"/>
      <c r="Z408" s="198"/>
      <c r="AA408" s="198"/>
      <c r="AB408" s="198"/>
      <c r="AC408" s="198"/>
      <c r="AD408" s="198"/>
      <c r="AE408" s="198"/>
      <c r="AF408" s="198"/>
      <c r="AG408" s="198"/>
      <c r="AH408" s="198"/>
      <c r="AI408" s="198"/>
      <c r="AJ408" s="198"/>
      <c r="AK408" s="198"/>
      <c r="AL408" s="198"/>
      <c r="AM408" s="198"/>
      <c r="AN408" s="198"/>
      <c r="AO408" s="198"/>
      <c r="AP408" s="198"/>
      <c r="AQ408" s="198"/>
      <c r="AR408" s="198"/>
      <c r="AS408" s="198"/>
      <c r="AT408" s="198"/>
      <c r="AU408" s="198"/>
      <c r="AV408" s="198"/>
      <c r="AW408" s="198"/>
      <c r="AX408" s="198"/>
      <c r="AY408" s="198"/>
      <c r="AZ408" s="198"/>
      <c r="BA408" s="198"/>
      <c r="BB408" s="198"/>
      <c r="BC408" s="198"/>
      <c r="BD408" s="198"/>
      <c r="BE408" s="198"/>
      <c r="BF408" s="198"/>
      <c r="BG408" s="198"/>
      <c r="BH408" s="198"/>
      <c r="BI408" s="198"/>
      <c r="BJ408" s="198"/>
      <c r="BK408" s="198"/>
      <c r="BL408" s="198"/>
      <c r="BM408" s="198"/>
      <c r="BN408" s="198"/>
      <c r="BO408" s="198"/>
      <c r="BP408" s="198"/>
      <c r="BQ408" s="198"/>
      <c r="BR408" s="198"/>
      <c r="BS408" s="198"/>
      <c r="BT408" s="198"/>
      <c r="BU408" s="198"/>
      <c r="BV408" s="198"/>
      <c r="BW408" s="198"/>
      <c r="BX408" s="198"/>
      <c r="BY408" s="198"/>
      <c r="BZ408" s="198"/>
      <c r="CA408" s="198"/>
      <c r="CB408" s="198"/>
      <c r="CC408" s="198"/>
      <c r="CD408" s="198"/>
      <c r="CE408" s="198"/>
      <c r="CF408" s="198"/>
      <c r="CG408" s="198"/>
      <c r="CH408" s="198"/>
      <c r="CI408" s="198"/>
      <c r="CJ408" s="198"/>
      <c r="CK408" s="198"/>
      <c r="CL408" s="198"/>
      <c r="CM408" s="198"/>
      <c r="CN408" s="198"/>
      <c r="CO408" s="198"/>
      <c r="CP408" s="198"/>
      <c r="CQ408" s="198"/>
      <c r="CR408" s="198"/>
      <c r="CS408" s="198"/>
      <c r="CT408" s="198"/>
      <c r="CU408" s="198"/>
      <c r="CV408" s="198"/>
      <c r="CW408" s="198"/>
      <c r="CX408" s="198"/>
      <c r="CY408" s="198"/>
      <c r="CZ408" s="198"/>
      <c r="DA408" s="198"/>
      <c r="DB408" s="198"/>
      <c r="DC408" s="198"/>
      <c r="DD408" s="198"/>
      <c r="DE408" s="198"/>
      <c r="DF408" s="198"/>
      <c r="DG408" s="198"/>
      <c r="DH408" s="198"/>
      <c r="DI408" s="198"/>
      <c r="DJ408" s="198"/>
      <c r="DK408" s="198"/>
      <c r="DL408" s="198"/>
      <c r="DM408" s="198"/>
      <c r="DN408" s="198"/>
      <c r="DO408" s="198"/>
      <c r="DP408" s="198"/>
      <c r="DQ408" s="198"/>
      <c r="DR408" s="198"/>
      <c r="DS408" s="198"/>
      <c r="DT408" s="198"/>
      <c r="DU408" s="198"/>
      <c r="DV408" s="198"/>
      <c r="DW408" s="198"/>
      <c r="DX408" s="198"/>
      <c r="DY408" s="198"/>
      <c r="DZ408" s="198"/>
      <c r="EA408" s="198"/>
      <c r="EB408" s="198"/>
      <c r="EC408" s="198"/>
      <c r="ED408" s="198"/>
      <c r="EE408" s="198"/>
      <c r="EF408" s="198"/>
      <c r="EG408" s="198"/>
      <c r="EH408" s="198"/>
      <c r="EI408" s="198"/>
      <c r="EJ408" s="198"/>
      <c r="EK408" s="198"/>
      <c r="EL408" s="198"/>
      <c r="EM408" s="198"/>
      <c r="EN408" s="198"/>
      <c r="EO408" s="198"/>
      <c r="EP408" s="198"/>
      <c r="EQ408" s="198"/>
      <c r="ER408" s="198"/>
      <c r="ES408" s="198"/>
      <c r="ET408" s="198"/>
      <c r="EU408" s="198"/>
      <c r="EV408" s="198"/>
      <c r="EW408" s="198"/>
      <c r="EX408" s="198"/>
      <c r="EY408" s="198"/>
      <c r="EZ408" s="198"/>
      <c r="FA408" s="198"/>
      <c r="FB408" s="198"/>
      <c r="FC408" s="198"/>
      <c r="FD408" s="198"/>
      <c r="FE408" s="198"/>
      <c r="FF408" s="198"/>
      <c r="FG408" s="198"/>
      <c r="FH408" s="198"/>
      <c r="FI408" s="198"/>
      <c r="FJ408" s="198"/>
      <c r="FK408" s="198"/>
      <c r="FL408" s="198"/>
      <c r="FM408" s="198"/>
      <c r="FN408" s="198"/>
      <c r="FO408" s="198"/>
      <c r="FP408" s="198"/>
      <c r="FQ408" s="198"/>
      <c r="FR408" s="198"/>
      <c r="FS408" s="198"/>
      <c r="FT408" s="198"/>
      <c r="FU408" s="198"/>
      <c r="FV408" s="198"/>
      <c r="FW408" s="198"/>
      <c r="FX408" s="198"/>
      <c r="FY408" s="198"/>
      <c r="FZ408" s="198"/>
      <c r="GA408" s="198"/>
      <c r="GB408" s="198"/>
      <c r="GC408" s="198"/>
      <c r="GD408" s="198"/>
      <c r="GE408" s="198"/>
      <c r="GF408" s="198"/>
      <c r="GG408" s="198"/>
      <c r="GH408" s="198"/>
      <c r="GI408" s="198"/>
      <c r="GJ408" s="198"/>
      <c r="GK408" s="198"/>
      <c r="GL408" s="198"/>
      <c r="GM408" s="198"/>
      <c r="GN408" s="198"/>
      <c r="GO408" s="198"/>
      <c r="GP408" s="198"/>
      <c r="GQ408" s="198"/>
      <c r="GR408" s="198"/>
      <c r="GS408" s="198"/>
      <c r="GT408" s="198"/>
      <c r="GU408" s="198"/>
      <c r="GV408" s="198"/>
      <c r="GW408" s="198"/>
      <c r="GX408" s="198"/>
      <c r="GY408" s="198"/>
      <c r="GZ408" s="198"/>
      <c r="HA408" s="198"/>
      <c r="HB408" s="198"/>
      <c r="HC408" s="198"/>
      <c r="HD408" s="198"/>
      <c r="HE408" s="198"/>
      <c r="HF408" s="198"/>
      <c r="HG408" s="198"/>
      <c r="HH408" s="198"/>
      <c r="HI408" s="198"/>
      <c r="HJ408" s="198"/>
      <c r="HK408" s="198"/>
      <c r="HL408" s="198"/>
      <c r="HM408" s="198"/>
      <c r="HN408" s="198"/>
      <c r="HO408" s="198"/>
      <c r="HP408" s="198"/>
      <c r="HQ408" s="198"/>
      <c r="HR408" s="198"/>
      <c r="HS408" s="198"/>
      <c r="HT408" s="198"/>
      <c r="HU408" s="198"/>
      <c r="HV408" s="198"/>
      <c r="HW408" s="198"/>
      <c r="HX408" s="198"/>
      <c r="HY408" s="198"/>
      <c r="HZ408" s="198"/>
      <c r="IA408" s="198"/>
      <c r="IB408" s="198"/>
      <c r="IC408" s="198"/>
      <c r="ID408" s="198"/>
      <c r="IE408" s="198"/>
      <c r="IF408" s="198"/>
      <c r="IG408" s="198"/>
      <c r="IH408" s="198"/>
      <c r="II408" s="198"/>
      <c r="IJ408" s="198"/>
      <c r="IK408" s="198"/>
      <c r="IL408" s="198"/>
      <c r="IM408" s="198"/>
      <c r="IN408" s="198"/>
      <c r="IO408" s="198"/>
      <c r="IP408" s="198"/>
      <c r="IQ408" s="198"/>
      <c r="IR408" s="198"/>
      <c r="IS408" s="198"/>
      <c r="IT408" s="198"/>
      <c r="IU408" s="198"/>
      <c r="IV408" s="198"/>
      <c r="IW408" s="198"/>
      <c r="IX408" s="198"/>
      <c r="IY408" s="198"/>
      <c r="IZ408" s="198"/>
      <c r="JA408" s="198"/>
      <c r="JB408" s="198"/>
      <c r="JC408" s="198"/>
      <c r="JD408" s="198"/>
      <c r="JE408" s="198"/>
      <c r="JF408" s="198"/>
      <c r="JG408" s="198"/>
      <c r="JH408" s="198"/>
      <c r="JI408" s="198"/>
      <c r="JJ408" s="198"/>
      <c r="JK408" s="198"/>
      <c r="JL408" s="198"/>
      <c r="JM408" s="198"/>
      <c r="JN408" s="198"/>
      <c r="JO408" s="198"/>
      <c r="JP408" s="198"/>
      <c r="JQ408" s="198"/>
      <c r="JR408" s="198"/>
      <c r="JS408" s="198"/>
      <c r="JT408" s="198"/>
      <c r="JU408" s="198"/>
      <c r="JV408" s="198"/>
      <c r="JW408" s="198"/>
      <c r="JX408" s="198"/>
      <c r="JY408" s="198"/>
      <c r="JZ408" s="198"/>
      <c r="KA408" s="198"/>
      <c r="KB408" s="198"/>
      <c r="KC408" s="198"/>
      <c r="KD408" s="198"/>
      <c r="KE408" s="198"/>
      <c r="KF408" s="198"/>
      <c r="KG408" s="198"/>
      <c r="KH408" s="198"/>
      <c r="KI408" s="198"/>
      <c r="KJ408" s="198"/>
      <c r="KK408" s="198"/>
      <c r="KL408" s="198"/>
      <c r="KM408" s="198"/>
      <c r="KN408" s="198"/>
      <c r="KO408" s="198"/>
      <c r="KP408" s="198"/>
      <c r="KQ408" s="198"/>
      <c r="KR408" s="198"/>
      <c r="KS408" s="198"/>
      <c r="KT408" s="198"/>
      <c r="KU408" s="198"/>
      <c r="KV408" s="198"/>
      <c r="KW408" s="198"/>
      <c r="KX408" s="198"/>
      <c r="KY408" s="198"/>
      <c r="KZ408" s="198"/>
    </row>
    <row r="409" spans="2:312" x14ac:dyDescent="0.3">
      <c r="B409" s="198"/>
      <c r="C409" s="198"/>
      <c r="D409" s="198"/>
      <c r="E409" s="198"/>
      <c r="F409" s="198"/>
      <c r="G409" s="198"/>
      <c r="H409" s="198"/>
      <c r="I409" s="198"/>
      <c r="J409" s="198"/>
      <c r="K409" s="198"/>
      <c r="L409" s="198"/>
      <c r="M409" s="198"/>
      <c r="N409" s="198"/>
      <c r="O409" s="198"/>
      <c r="P409" s="198"/>
      <c r="Q409" s="202"/>
      <c r="R409" s="198"/>
      <c r="S409" s="198"/>
      <c r="T409" s="198"/>
      <c r="U409" s="198"/>
      <c r="V409" s="198"/>
      <c r="W409" s="198"/>
      <c r="X409" s="198"/>
      <c r="Y409" s="198"/>
      <c r="Z409" s="198"/>
      <c r="AA409" s="198"/>
      <c r="AB409" s="198"/>
      <c r="AC409" s="198"/>
      <c r="AD409" s="198"/>
      <c r="AE409" s="198"/>
      <c r="AF409" s="198"/>
      <c r="AG409" s="198"/>
      <c r="AH409" s="198"/>
      <c r="AI409" s="198"/>
      <c r="AJ409" s="198"/>
      <c r="AK409" s="198"/>
      <c r="AL409" s="198"/>
      <c r="AM409" s="198"/>
      <c r="AN409" s="198"/>
      <c r="AO409" s="198"/>
      <c r="AP409" s="198"/>
      <c r="AQ409" s="198"/>
      <c r="AR409" s="198"/>
      <c r="AS409" s="198"/>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c r="CP409" s="198"/>
      <c r="CQ409" s="198"/>
      <c r="CR409" s="198"/>
      <c r="CS409" s="198"/>
      <c r="CT409" s="198"/>
      <c r="CU409" s="198"/>
      <c r="CV409" s="198"/>
      <c r="CW409" s="198"/>
      <c r="CX409" s="198"/>
      <c r="CY409" s="198"/>
      <c r="CZ409" s="198"/>
      <c r="DA409" s="198"/>
      <c r="DB409" s="198"/>
      <c r="DC409" s="198"/>
      <c r="DD409" s="198"/>
      <c r="DE409" s="198"/>
      <c r="DF409" s="198"/>
      <c r="DG409" s="198"/>
      <c r="DH409" s="198"/>
      <c r="DI409" s="198"/>
      <c r="DJ409" s="198"/>
      <c r="DK409" s="198"/>
      <c r="DL409" s="198"/>
      <c r="DM409" s="198"/>
      <c r="DN409" s="198"/>
      <c r="DO409" s="198"/>
      <c r="DP409" s="198"/>
      <c r="DQ409" s="198"/>
      <c r="DR409" s="198"/>
      <c r="DS409" s="198"/>
      <c r="DT409" s="198"/>
      <c r="DU409" s="198"/>
      <c r="DV409" s="198"/>
      <c r="DW409" s="198"/>
      <c r="DX409" s="198"/>
      <c r="DY409" s="198"/>
      <c r="DZ409" s="198"/>
      <c r="EA409" s="198"/>
      <c r="EB409" s="198"/>
      <c r="EC409" s="198"/>
      <c r="ED409" s="198"/>
      <c r="EE409" s="198"/>
      <c r="EF409" s="198"/>
      <c r="EG409" s="198"/>
      <c r="EH409" s="198"/>
      <c r="EI409" s="198"/>
      <c r="EJ409" s="198"/>
      <c r="EK409" s="198"/>
      <c r="EL409" s="198"/>
      <c r="EM409" s="198"/>
      <c r="EN409" s="198"/>
      <c r="EO409" s="198"/>
      <c r="EP409" s="198"/>
      <c r="EQ409" s="198"/>
      <c r="ER409" s="198"/>
      <c r="ES409" s="198"/>
      <c r="ET409" s="198"/>
      <c r="EU409" s="198"/>
      <c r="EV409" s="198"/>
      <c r="EW409" s="198"/>
      <c r="EX409" s="198"/>
      <c r="EY409" s="198"/>
      <c r="EZ409" s="198"/>
      <c r="FA409" s="198"/>
      <c r="FB409" s="198"/>
      <c r="FC409" s="198"/>
      <c r="FD409" s="198"/>
      <c r="FE409" s="198"/>
      <c r="FF409" s="198"/>
      <c r="FG409" s="198"/>
      <c r="FH409" s="198"/>
      <c r="FI409" s="198"/>
      <c r="FJ409" s="198"/>
      <c r="FK409" s="198"/>
      <c r="FL409" s="198"/>
      <c r="FM409" s="198"/>
      <c r="FN409" s="198"/>
      <c r="FO409" s="198"/>
      <c r="FP409" s="198"/>
      <c r="FQ409" s="198"/>
      <c r="FR409" s="198"/>
      <c r="FS409" s="198"/>
      <c r="FT409" s="198"/>
      <c r="FU409" s="198"/>
      <c r="FV409" s="198"/>
      <c r="FW409" s="198"/>
      <c r="FX409" s="198"/>
      <c r="FY409" s="198"/>
      <c r="FZ409" s="198"/>
      <c r="GA409" s="198"/>
      <c r="GB409" s="198"/>
      <c r="GC409" s="198"/>
      <c r="GD409" s="198"/>
      <c r="GE409" s="198"/>
      <c r="GF409" s="198"/>
      <c r="GG409" s="198"/>
      <c r="GH409" s="198"/>
      <c r="GI409" s="198"/>
      <c r="GJ409" s="198"/>
      <c r="GK409" s="198"/>
      <c r="GL409" s="198"/>
      <c r="GM409" s="198"/>
      <c r="GN409" s="198"/>
      <c r="GO409" s="198"/>
      <c r="GP409" s="198"/>
      <c r="GQ409" s="198"/>
      <c r="GR409" s="198"/>
      <c r="GS409" s="198"/>
      <c r="GT409" s="198"/>
      <c r="GU409" s="198"/>
      <c r="GV409" s="198"/>
      <c r="GW409" s="198"/>
      <c r="GX409" s="198"/>
      <c r="GY409" s="198"/>
      <c r="GZ409" s="198"/>
      <c r="HA409" s="198"/>
      <c r="HB409" s="198"/>
      <c r="HC409" s="198"/>
      <c r="HD409" s="198"/>
      <c r="HE409" s="198"/>
      <c r="HF409" s="198"/>
      <c r="HG409" s="198"/>
      <c r="HH409" s="198"/>
      <c r="HI409" s="198"/>
      <c r="HJ409" s="198"/>
      <c r="HK409" s="198"/>
      <c r="HL409" s="198"/>
      <c r="HM409" s="198"/>
      <c r="HN409" s="198"/>
      <c r="HO409" s="198"/>
      <c r="HP409" s="198"/>
      <c r="HQ409" s="198"/>
      <c r="HR409" s="198"/>
      <c r="HS409" s="198"/>
      <c r="HT409" s="198"/>
      <c r="HU409" s="198"/>
      <c r="HV409" s="198"/>
      <c r="HW409" s="198"/>
      <c r="HX409" s="198"/>
      <c r="HY409" s="198"/>
      <c r="HZ409" s="198"/>
      <c r="IA409" s="198"/>
      <c r="IB409" s="198"/>
      <c r="IC409" s="198"/>
      <c r="ID409" s="198"/>
      <c r="IE409" s="198"/>
      <c r="IF409" s="198"/>
      <c r="IG409" s="198"/>
      <c r="IH409" s="198"/>
      <c r="II409" s="198"/>
      <c r="IJ409" s="198"/>
      <c r="IK409" s="198"/>
      <c r="IL409" s="198"/>
      <c r="IM409" s="198"/>
      <c r="IN409" s="198"/>
      <c r="IO409" s="198"/>
      <c r="IP409" s="198"/>
      <c r="IQ409" s="198"/>
      <c r="IR409" s="198"/>
      <c r="IS409" s="198"/>
      <c r="IT409" s="198"/>
      <c r="IU409" s="198"/>
      <c r="IV409" s="198"/>
      <c r="IW409" s="198"/>
      <c r="IX409" s="198"/>
      <c r="IY409" s="198"/>
      <c r="IZ409" s="198"/>
      <c r="JA409" s="198"/>
      <c r="JB409" s="198"/>
      <c r="JC409" s="198"/>
      <c r="JD409" s="198"/>
      <c r="JE409" s="198"/>
      <c r="JF409" s="198"/>
      <c r="JG409" s="198"/>
      <c r="JH409" s="198"/>
      <c r="JI409" s="198"/>
      <c r="JJ409" s="198"/>
      <c r="JK409" s="198"/>
      <c r="JL409" s="198"/>
      <c r="JM409" s="198"/>
      <c r="JN409" s="198"/>
      <c r="JO409" s="198"/>
      <c r="JP409" s="198"/>
      <c r="JQ409" s="198"/>
      <c r="JR409" s="198"/>
      <c r="JS409" s="198"/>
      <c r="JT409" s="198"/>
      <c r="JU409" s="198"/>
      <c r="JV409" s="198"/>
      <c r="JW409" s="198"/>
      <c r="JX409" s="198"/>
      <c r="JY409" s="198"/>
      <c r="JZ409" s="198"/>
      <c r="KA409" s="198"/>
      <c r="KB409" s="198"/>
      <c r="KC409" s="198"/>
      <c r="KD409" s="198"/>
      <c r="KE409" s="198"/>
      <c r="KF409" s="198"/>
      <c r="KG409" s="198"/>
      <c r="KH409" s="198"/>
      <c r="KI409" s="198"/>
      <c r="KJ409" s="198"/>
      <c r="KK409" s="198"/>
      <c r="KL409" s="198"/>
      <c r="KM409" s="198"/>
      <c r="KN409" s="198"/>
      <c r="KO409" s="198"/>
      <c r="KP409" s="198"/>
      <c r="KQ409" s="198"/>
      <c r="KR409" s="198"/>
      <c r="KS409" s="198"/>
      <c r="KT409" s="198"/>
      <c r="KU409" s="198"/>
      <c r="KV409" s="198"/>
      <c r="KW409" s="198"/>
      <c r="KX409" s="198"/>
      <c r="KY409" s="198"/>
      <c r="KZ409" s="198"/>
    </row>
    <row r="410" spans="2:312" x14ac:dyDescent="0.3">
      <c r="B410" s="198"/>
      <c r="C410" s="198"/>
      <c r="D410" s="198"/>
      <c r="E410" s="198"/>
      <c r="F410" s="198"/>
      <c r="G410" s="198"/>
      <c r="H410" s="198"/>
      <c r="I410" s="198"/>
      <c r="J410" s="198"/>
      <c r="K410" s="198"/>
      <c r="L410" s="198"/>
      <c r="M410" s="198"/>
      <c r="N410" s="198"/>
      <c r="O410" s="198"/>
      <c r="P410" s="198"/>
      <c r="Q410" s="202"/>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c r="AS410" s="198"/>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c r="CP410" s="198"/>
      <c r="CQ410" s="198"/>
      <c r="CR410" s="198"/>
      <c r="CS410" s="198"/>
      <c r="CT410" s="198"/>
      <c r="CU410" s="198"/>
      <c r="CV410" s="198"/>
      <c r="CW410" s="198"/>
      <c r="CX410" s="198"/>
      <c r="CY410" s="198"/>
      <c r="CZ410" s="198"/>
      <c r="DA410" s="198"/>
      <c r="DB410" s="198"/>
      <c r="DC410" s="198"/>
      <c r="DD410" s="198"/>
      <c r="DE410" s="198"/>
      <c r="DF410" s="198"/>
      <c r="DG410" s="198"/>
      <c r="DH410" s="198"/>
      <c r="DI410" s="198"/>
      <c r="DJ410" s="198"/>
      <c r="DK410" s="198"/>
      <c r="DL410" s="198"/>
      <c r="DM410" s="198"/>
      <c r="DN410" s="198"/>
      <c r="DO410" s="198"/>
      <c r="DP410" s="198"/>
      <c r="DQ410" s="198"/>
      <c r="DR410" s="198"/>
      <c r="DS410" s="198"/>
      <c r="DT410" s="198"/>
      <c r="DU410" s="198"/>
      <c r="DV410" s="198"/>
      <c r="DW410" s="198"/>
      <c r="DX410" s="198"/>
      <c r="DY410" s="198"/>
      <c r="DZ410" s="198"/>
      <c r="EA410" s="198"/>
      <c r="EB410" s="198"/>
      <c r="EC410" s="198"/>
      <c r="ED410" s="198"/>
      <c r="EE410" s="198"/>
      <c r="EF410" s="198"/>
      <c r="EG410" s="198"/>
      <c r="EH410" s="198"/>
      <c r="EI410" s="198"/>
      <c r="EJ410" s="198"/>
      <c r="EK410" s="198"/>
      <c r="EL410" s="198"/>
      <c r="EM410" s="198"/>
      <c r="EN410" s="198"/>
      <c r="EO410" s="198"/>
      <c r="EP410" s="198"/>
      <c r="EQ410" s="198"/>
      <c r="ER410" s="198"/>
      <c r="ES410" s="198"/>
      <c r="ET410" s="198"/>
      <c r="EU410" s="198"/>
      <c r="EV410" s="198"/>
      <c r="EW410" s="198"/>
      <c r="EX410" s="198"/>
      <c r="EY410" s="198"/>
      <c r="EZ410" s="198"/>
      <c r="FA410" s="198"/>
      <c r="FB410" s="198"/>
      <c r="FC410" s="198"/>
      <c r="FD410" s="198"/>
      <c r="FE410" s="198"/>
      <c r="FF410" s="198"/>
      <c r="FG410" s="198"/>
      <c r="FH410" s="198"/>
      <c r="FI410" s="198"/>
      <c r="FJ410" s="198"/>
      <c r="FK410" s="198"/>
      <c r="FL410" s="198"/>
      <c r="FM410" s="198"/>
      <c r="FN410" s="198"/>
      <c r="FO410" s="198"/>
      <c r="FP410" s="198"/>
      <c r="FQ410" s="198"/>
      <c r="FR410" s="198"/>
      <c r="FS410" s="198"/>
      <c r="FT410" s="198"/>
      <c r="FU410" s="198"/>
      <c r="FV410" s="198"/>
      <c r="FW410" s="198"/>
      <c r="FX410" s="198"/>
      <c r="FY410" s="198"/>
      <c r="FZ410" s="198"/>
      <c r="GA410" s="198"/>
      <c r="GB410" s="198"/>
      <c r="GC410" s="198"/>
      <c r="GD410" s="198"/>
      <c r="GE410" s="198"/>
      <c r="GF410" s="198"/>
      <c r="GG410" s="198"/>
      <c r="GH410" s="198"/>
      <c r="GI410" s="198"/>
      <c r="GJ410" s="198"/>
      <c r="GK410" s="198"/>
      <c r="GL410" s="198"/>
      <c r="GM410" s="198"/>
      <c r="GN410" s="198"/>
      <c r="GO410" s="198"/>
      <c r="GP410" s="198"/>
      <c r="GQ410" s="198"/>
      <c r="GR410" s="198"/>
      <c r="GS410" s="198"/>
      <c r="GT410" s="198"/>
      <c r="GU410" s="198"/>
      <c r="GV410" s="198"/>
      <c r="GW410" s="198"/>
      <c r="GX410" s="198"/>
      <c r="GY410" s="198"/>
      <c r="GZ410" s="198"/>
      <c r="HA410" s="198"/>
      <c r="HB410" s="198"/>
      <c r="HC410" s="198"/>
      <c r="HD410" s="198"/>
      <c r="HE410" s="198"/>
      <c r="HF410" s="198"/>
      <c r="HG410" s="198"/>
      <c r="HH410" s="198"/>
      <c r="HI410" s="198"/>
      <c r="HJ410" s="198"/>
      <c r="HK410" s="198"/>
      <c r="HL410" s="198"/>
      <c r="HM410" s="198"/>
      <c r="HN410" s="198"/>
      <c r="HO410" s="198"/>
      <c r="HP410" s="198"/>
      <c r="HQ410" s="198"/>
      <c r="HR410" s="198"/>
      <c r="HS410" s="198"/>
      <c r="HT410" s="198"/>
      <c r="HU410" s="198"/>
      <c r="HV410" s="198"/>
      <c r="HW410" s="198"/>
      <c r="HX410" s="198"/>
      <c r="HY410" s="198"/>
      <c r="HZ410" s="198"/>
      <c r="IA410" s="198"/>
      <c r="IB410" s="198"/>
      <c r="IC410" s="198"/>
      <c r="ID410" s="198"/>
      <c r="IE410" s="198"/>
      <c r="IF410" s="198"/>
      <c r="IG410" s="198"/>
      <c r="IH410" s="198"/>
      <c r="II410" s="198"/>
      <c r="IJ410" s="198"/>
      <c r="IK410" s="198"/>
      <c r="IL410" s="198"/>
      <c r="IM410" s="198"/>
      <c r="IN410" s="198"/>
      <c r="IO410" s="198"/>
      <c r="IP410" s="198"/>
      <c r="IQ410" s="198"/>
      <c r="IR410" s="198"/>
      <c r="IS410" s="198"/>
      <c r="IT410" s="198"/>
      <c r="IU410" s="198"/>
      <c r="IV410" s="198"/>
      <c r="IW410" s="198"/>
      <c r="IX410" s="198"/>
      <c r="IY410" s="198"/>
      <c r="IZ410" s="198"/>
      <c r="JA410" s="198"/>
      <c r="JB410" s="198"/>
      <c r="JC410" s="198"/>
      <c r="JD410" s="198"/>
      <c r="JE410" s="198"/>
      <c r="JF410" s="198"/>
      <c r="JG410" s="198"/>
      <c r="JH410" s="198"/>
      <c r="JI410" s="198"/>
      <c r="JJ410" s="198"/>
      <c r="JK410" s="198"/>
      <c r="JL410" s="198"/>
      <c r="JM410" s="198"/>
      <c r="JN410" s="198"/>
      <c r="JO410" s="198"/>
      <c r="JP410" s="198"/>
      <c r="JQ410" s="198"/>
      <c r="JR410" s="198"/>
      <c r="JS410" s="198"/>
      <c r="JT410" s="198"/>
      <c r="JU410" s="198"/>
      <c r="JV410" s="198"/>
      <c r="JW410" s="198"/>
      <c r="JX410" s="198"/>
      <c r="JY410" s="198"/>
      <c r="JZ410" s="198"/>
      <c r="KA410" s="198"/>
      <c r="KB410" s="198"/>
      <c r="KC410" s="198"/>
      <c r="KD410" s="198"/>
      <c r="KE410" s="198"/>
      <c r="KF410" s="198"/>
      <c r="KG410" s="198"/>
      <c r="KH410" s="198"/>
      <c r="KI410" s="198"/>
      <c r="KJ410" s="198"/>
      <c r="KK410" s="198"/>
      <c r="KL410" s="198"/>
      <c r="KM410" s="198"/>
      <c r="KN410" s="198"/>
      <c r="KO410" s="198"/>
      <c r="KP410" s="198"/>
      <c r="KQ410" s="198"/>
      <c r="KR410" s="198"/>
      <c r="KS410" s="198"/>
      <c r="KT410" s="198"/>
      <c r="KU410" s="198"/>
      <c r="KV410" s="198"/>
      <c r="KW410" s="198"/>
      <c r="KX410" s="198"/>
      <c r="KY410" s="198"/>
      <c r="KZ410" s="198"/>
    </row>
    <row r="411" spans="2:312" x14ac:dyDescent="0.3">
      <c r="B411" s="198"/>
      <c r="C411" s="198"/>
      <c r="D411" s="198"/>
      <c r="E411" s="198"/>
      <c r="F411" s="198"/>
      <c r="G411" s="198"/>
      <c r="H411" s="198"/>
      <c r="I411" s="198"/>
      <c r="J411" s="198"/>
      <c r="K411" s="198"/>
      <c r="L411" s="198"/>
      <c r="M411" s="198"/>
      <c r="N411" s="198"/>
      <c r="O411" s="198"/>
      <c r="P411" s="198"/>
      <c r="Q411" s="202"/>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c r="AS411" s="198"/>
      <c r="AT411" s="198"/>
      <c r="AU411" s="198"/>
      <c r="AV411" s="198"/>
      <c r="AW411" s="198"/>
      <c r="AX411" s="198"/>
      <c r="AY411" s="198"/>
      <c r="AZ411" s="198"/>
      <c r="BA411" s="198"/>
      <c r="BB411" s="198"/>
      <c r="BC411" s="198"/>
      <c r="BD411" s="198"/>
      <c r="BE411" s="198"/>
      <c r="BF411" s="198"/>
      <c r="BG411" s="198"/>
      <c r="BH411" s="198"/>
      <c r="BI411" s="198"/>
      <c r="BJ411" s="198"/>
      <c r="BK411" s="198"/>
      <c r="BL411" s="198"/>
      <c r="BM411" s="198"/>
      <c r="BN411" s="198"/>
      <c r="BO411" s="198"/>
      <c r="BP411" s="198"/>
      <c r="BQ411" s="198"/>
      <c r="BR411" s="198"/>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198"/>
      <c r="DB411" s="198"/>
      <c r="DC411" s="198"/>
      <c r="DD411" s="198"/>
      <c r="DE411" s="198"/>
      <c r="DF411" s="198"/>
      <c r="DG411" s="198"/>
      <c r="DH411" s="198"/>
      <c r="DI411" s="198"/>
      <c r="DJ411" s="198"/>
      <c r="DK411" s="198"/>
      <c r="DL411" s="198"/>
      <c r="DM411" s="198"/>
      <c r="DN411" s="198"/>
      <c r="DO411" s="198"/>
      <c r="DP411" s="198"/>
      <c r="DQ411" s="198"/>
      <c r="DR411" s="198"/>
      <c r="DS411" s="198"/>
      <c r="DT411" s="198"/>
      <c r="DU411" s="198"/>
      <c r="DV411" s="198"/>
      <c r="DW411" s="198"/>
      <c r="DX411" s="198"/>
      <c r="DY411" s="198"/>
      <c r="DZ411" s="198"/>
      <c r="EA411" s="198"/>
      <c r="EB411" s="198"/>
      <c r="EC411" s="198"/>
      <c r="ED411" s="198"/>
      <c r="EE411" s="198"/>
      <c r="EF411" s="198"/>
      <c r="EG411" s="198"/>
      <c r="EH411" s="198"/>
      <c r="EI411" s="198"/>
      <c r="EJ411" s="198"/>
      <c r="EK411" s="198"/>
      <c r="EL411" s="198"/>
      <c r="EM411" s="198"/>
      <c r="EN411" s="198"/>
      <c r="EO411" s="198"/>
      <c r="EP411" s="198"/>
      <c r="EQ411" s="198"/>
      <c r="ER411" s="198"/>
      <c r="ES411" s="198"/>
      <c r="ET411" s="198"/>
      <c r="EU411" s="198"/>
      <c r="EV411" s="198"/>
      <c r="EW411" s="198"/>
      <c r="EX411" s="198"/>
      <c r="EY411" s="198"/>
      <c r="EZ411" s="198"/>
      <c r="FA411" s="198"/>
      <c r="FB411" s="198"/>
      <c r="FC411" s="198"/>
      <c r="FD411" s="198"/>
      <c r="FE411" s="198"/>
      <c r="FF411" s="198"/>
      <c r="FG411" s="198"/>
      <c r="FH411" s="198"/>
      <c r="FI411" s="198"/>
      <c r="FJ411" s="198"/>
      <c r="FK411" s="198"/>
      <c r="FL411" s="198"/>
      <c r="FM411" s="198"/>
      <c r="FN411" s="198"/>
      <c r="FO411" s="198"/>
      <c r="FP411" s="198"/>
      <c r="FQ411" s="198"/>
      <c r="FR411" s="198"/>
      <c r="FS411" s="198"/>
      <c r="FT411" s="198"/>
      <c r="FU411" s="198"/>
      <c r="FV411" s="198"/>
      <c r="FW411" s="198"/>
      <c r="FX411" s="198"/>
      <c r="FY411" s="198"/>
      <c r="FZ411" s="198"/>
      <c r="GA411" s="198"/>
      <c r="GB411" s="198"/>
      <c r="GC411" s="198"/>
      <c r="GD411" s="198"/>
      <c r="GE411" s="198"/>
      <c r="GF411" s="198"/>
      <c r="GG411" s="198"/>
      <c r="GH411" s="198"/>
      <c r="GI411" s="198"/>
      <c r="GJ411" s="198"/>
      <c r="GK411" s="198"/>
      <c r="GL411" s="198"/>
      <c r="GM411" s="198"/>
      <c r="GN411" s="198"/>
      <c r="GO411" s="198"/>
      <c r="GP411" s="198"/>
      <c r="GQ411" s="198"/>
      <c r="GR411" s="198"/>
      <c r="GS411" s="198"/>
      <c r="GT411" s="198"/>
      <c r="GU411" s="198"/>
      <c r="GV411" s="198"/>
      <c r="GW411" s="198"/>
      <c r="GX411" s="198"/>
      <c r="GY411" s="198"/>
      <c r="GZ411" s="198"/>
      <c r="HA411" s="198"/>
      <c r="HB411" s="198"/>
      <c r="HC411" s="198"/>
      <c r="HD411" s="198"/>
      <c r="HE411" s="198"/>
      <c r="HF411" s="198"/>
      <c r="HG411" s="198"/>
      <c r="HH411" s="198"/>
      <c r="HI411" s="198"/>
      <c r="HJ411" s="198"/>
      <c r="HK411" s="198"/>
      <c r="HL411" s="198"/>
      <c r="HM411" s="198"/>
      <c r="HN411" s="198"/>
      <c r="HO411" s="198"/>
      <c r="HP411" s="198"/>
      <c r="HQ411" s="198"/>
      <c r="HR411" s="198"/>
      <c r="HS411" s="198"/>
      <c r="HT411" s="198"/>
      <c r="HU411" s="198"/>
      <c r="HV411" s="198"/>
      <c r="HW411" s="198"/>
      <c r="HX411" s="198"/>
      <c r="HY411" s="198"/>
      <c r="HZ411" s="198"/>
      <c r="IA411" s="198"/>
      <c r="IB411" s="198"/>
      <c r="IC411" s="198"/>
      <c r="ID411" s="198"/>
      <c r="IE411" s="198"/>
      <c r="IF411" s="198"/>
      <c r="IG411" s="198"/>
      <c r="IH411" s="198"/>
      <c r="II411" s="198"/>
      <c r="IJ411" s="198"/>
      <c r="IK411" s="198"/>
      <c r="IL411" s="198"/>
      <c r="IM411" s="198"/>
      <c r="IN411" s="198"/>
      <c r="IO411" s="198"/>
      <c r="IP411" s="198"/>
      <c r="IQ411" s="198"/>
      <c r="IR411" s="198"/>
      <c r="IS411" s="198"/>
      <c r="IT411" s="198"/>
      <c r="IU411" s="198"/>
      <c r="IV411" s="198"/>
      <c r="IW411" s="198"/>
      <c r="IX411" s="198"/>
      <c r="IY411" s="198"/>
      <c r="IZ411" s="198"/>
      <c r="JA411" s="198"/>
      <c r="JB411" s="198"/>
      <c r="JC411" s="198"/>
      <c r="JD411" s="198"/>
      <c r="JE411" s="198"/>
      <c r="JF411" s="198"/>
      <c r="JG411" s="198"/>
      <c r="JH411" s="198"/>
      <c r="JI411" s="198"/>
      <c r="JJ411" s="198"/>
      <c r="JK411" s="198"/>
      <c r="JL411" s="198"/>
      <c r="JM411" s="198"/>
      <c r="JN411" s="198"/>
      <c r="JO411" s="198"/>
      <c r="JP411" s="198"/>
      <c r="JQ411" s="198"/>
      <c r="JR411" s="198"/>
      <c r="JS411" s="198"/>
      <c r="JT411" s="198"/>
      <c r="JU411" s="198"/>
      <c r="JV411" s="198"/>
      <c r="JW411" s="198"/>
      <c r="JX411" s="198"/>
      <c r="JY411" s="198"/>
      <c r="JZ411" s="198"/>
      <c r="KA411" s="198"/>
      <c r="KB411" s="198"/>
      <c r="KC411" s="198"/>
      <c r="KD411" s="198"/>
      <c r="KE411" s="198"/>
      <c r="KF411" s="198"/>
      <c r="KG411" s="198"/>
      <c r="KH411" s="198"/>
      <c r="KI411" s="198"/>
      <c r="KJ411" s="198"/>
      <c r="KK411" s="198"/>
      <c r="KL411" s="198"/>
      <c r="KM411" s="198"/>
      <c r="KN411" s="198"/>
      <c r="KO411" s="198"/>
      <c r="KP411" s="198"/>
      <c r="KQ411" s="198"/>
      <c r="KR411" s="198"/>
      <c r="KS411" s="198"/>
      <c r="KT411" s="198"/>
      <c r="KU411" s="198"/>
      <c r="KV411" s="198"/>
      <c r="KW411" s="198"/>
      <c r="KX411" s="198"/>
      <c r="KY411" s="198"/>
      <c r="KZ411" s="198"/>
    </row>
    <row r="412" spans="2:312" x14ac:dyDescent="0.3">
      <c r="B412" s="198"/>
      <c r="C412" s="198"/>
      <c r="D412" s="198"/>
      <c r="E412" s="198"/>
      <c r="F412" s="198"/>
      <c r="G412" s="198"/>
      <c r="H412" s="198"/>
      <c r="I412" s="198"/>
      <c r="J412" s="198"/>
      <c r="K412" s="198"/>
      <c r="L412" s="198"/>
      <c r="M412" s="198"/>
      <c r="N412" s="198"/>
      <c r="O412" s="198"/>
      <c r="P412" s="198"/>
      <c r="Q412" s="202"/>
      <c r="R412" s="198"/>
      <c r="S412" s="198"/>
      <c r="T412" s="198"/>
      <c r="U412" s="198"/>
      <c r="V412" s="198"/>
      <c r="W412" s="198"/>
      <c r="X412" s="198"/>
      <c r="Y412" s="198"/>
      <c r="Z412" s="198"/>
      <c r="AA412" s="198"/>
      <c r="AB412" s="198"/>
      <c r="AC412" s="198"/>
      <c r="AD412" s="198"/>
      <c r="AE412" s="198"/>
      <c r="AF412" s="198"/>
      <c r="AG412" s="198"/>
      <c r="AH412" s="198"/>
      <c r="AI412" s="198"/>
      <c r="AJ412" s="198"/>
      <c r="AK412" s="198"/>
      <c r="AL412" s="198"/>
      <c r="AM412" s="198"/>
      <c r="AN412" s="198"/>
      <c r="AO412" s="198"/>
      <c r="AP412" s="198"/>
      <c r="AQ412" s="198"/>
      <c r="AR412" s="198"/>
      <c r="AS412" s="198"/>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c r="CP412" s="198"/>
      <c r="CQ412" s="198"/>
      <c r="CR412" s="198"/>
      <c r="CS412" s="198"/>
      <c r="CT412" s="198"/>
      <c r="CU412" s="198"/>
      <c r="CV412" s="198"/>
      <c r="CW412" s="198"/>
      <c r="CX412" s="198"/>
      <c r="CY412" s="198"/>
      <c r="CZ412" s="198"/>
      <c r="DA412" s="198"/>
      <c r="DB412" s="198"/>
      <c r="DC412" s="198"/>
      <c r="DD412" s="198"/>
      <c r="DE412" s="198"/>
      <c r="DF412" s="198"/>
      <c r="DG412" s="198"/>
      <c r="DH412" s="198"/>
      <c r="DI412" s="198"/>
      <c r="DJ412" s="198"/>
      <c r="DK412" s="198"/>
      <c r="DL412" s="198"/>
      <c r="DM412" s="198"/>
      <c r="DN412" s="198"/>
      <c r="DO412" s="198"/>
      <c r="DP412" s="198"/>
      <c r="DQ412" s="198"/>
      <c r="DR412" s="198"/>
      <c r="DS412" s="198"/>
      <c r="DT412" s="198"/>
      <c r="DU412" s="198"/>
      <c r="DV412" s="198"/>
      <c r="DW412" s="198"/>
      <c r="DX412" s="198"/>
      <c r="DY412" s="198"/>
      <c r="DZ412" s="198"/>
      <c r="EA412" s="198"/>
      <c r="EB412" s="198"/>
      <c r="EC412" s="198"/>
      <c r="ED412" s="198"/>
      <c r="EE412" s="198"/>
      <c r="EF412" s="198"/>
      <c r="EG412" s="198"/>
      <c r="EH412" s="198"/>
      <c r="EI412" s="198"/>
      <c r="EJ412" s="198"/>
      <c r="EK412" s="198"/>
      <c r="EL412" s="198"/>
      <c r="EM412" s="198"/>
      <c r="EN412" s="198"/>
      <c r="EO412" s="198"/>
      <c r="EP412" s="198"/>
      <c r="EQ412" s="198"/>
      <c r="ER412" s="198"/>
      <c r="ES412" s="198"/>
      <c r="ET412" s="198"/>
      <c r="EU412" s="198"/>
      <c r="EV412" s="198"/>
      <c r="EW412" s="198"/>
      <c r="EX412" s="198"/>
      <c r="EY412" s="198"/>
      <c r="EZ412" s="198"/>
      <c r="FA412" s="198"/>
      <c r="FB412" s="198"/>
      <c r="FC412" s="198"/>
      <c r="FD412" s="198"/>
      <c r="FE412" s="198"/>
      <c r="FF412" s="198"/>
      <c r="FG412" s="198"/>
      <c r="FH412" s="198"/>
      <c r="FI412" s="198"/>
      <c r="FJ412" s="198"/>
      <c r="FK412" s="198"/>
      <c r="FL412" s="198"/>
      <c r="FM412" s="198"/>
      <c r="FN412" s="198"/>
      <c r="FO412" s="198"/>
      <c r="FP412" s="198"/>
      <c r="FQ412" s="198"/>
      <c r="FR412" s="198"/>
      <c r="FS412" s="198"/>
      <c r="FT412" s="198"/>
      <c r="FU412" s="198"/>
      <c r="FV412" s="198"/>
      <c r="FW412" s="198"/>
      <c r="FX412" s="198"/>
      <c r="FY412" s="198"/>
      <c r="FZ412" s="198"/>
      <c r="GA412" s="198"/>
      <c r="GB412" s="198"/>
      <c r="GC412" s="198"/>
      <c r="GD412" s="198"/>
      <c r="GE412" s="198"/>
      <c r="GF412" s="198"/>
      <c r="GG412" s="198"/>
      <c r="GH412" s="198"/>
      <c r="GI412" s="198"/>
      <c r="GJ412" s="198"/>
      <c r="GK412" s="198"/>
      <c r="GL412" s="198"/>
      <c r="GM412" s="198"/>
      <c r="GN412" s="198"/>
      <c r="GO412" s="198"/>
      <c r="GP412" s="198"/>
      <c r="GQ412" s="198"/>
      <c r="GR412" s="198"/>
      <c r="GS412" s="198"/>
      <c r="GT412" s="198"/>
      <c r="GU412" s="198"/>
      <c r="GV412" s="198"/>
      <c r="GW412" s="198"/>
      <c r="GX412" s="198"/>
      <c r="GY412" s="198"/>
      <c r="GZ412" s="198"/>
      <c r="HA412" s="198"/>
      <c r="HB412" s="198"/>
      <c r="HC412" s="198"/>
      <c r="HD412" s="198"/>
      <c r="HE412" s="198"/>
      <c r="HF412" s="198"/>
      <c r="HG412" s="198"/>
      <c r="HH412" s="198"/>
      <c r="HI412" s="198"/>
      <c r="HJ412" s="198"/>
      <c r="HK412" s="198"/>
      <c r="HL412" s="198"/>
      <c r="HM412" s="198"/>
      <c r="HN412" s="198"/>
      <c r="HO412" s="198"/>
      <c r="HP412" s="198"/>
      <c r="HQ412" s="198"/>
      <c r="HR412" s="198"/>
      <c r="HS412" s="198"/>
      <c r="HT412" s="198"/>
      <c r="HU412" s="198"/>
      <c r="HV412" s="198"/>
      <c r="HW412" s="198"/>
      <c r="HX412" s="198"/>
      <c r="HY412" s="198"/>
      <c r="HZ412" s="198"/>
      <c r="IA412" s="198"/>
      <c r="IB412" s="198"/>
      <c r="IC412" s="198"/>
      <c r="ID412" s="198"/>
      <c r="IE412" s="198"/>
      <c r="IF412" s="198"/>
      <c r="IG412" s="198"/>
      <c r="IH412" s="198"/>
      <c r="II412" s="198"/>
      <c r="IJ412" s="198"/>
      <c r="IK412" s="198"/>
      <c r="IL412" s="198"/>
      <c r="IM412" s="198"/>
      <c r="IN412" s="198"/>
      <c r="IO412" s="198"/>
      <c r="IP412" s="198"/>
      <c r="IQ412" s="198"/>
      <c r="IR412" s="198"/>
      <c r="IS412" s="198"/>
      <c r="IT412" s="198"/>
      <c r="IU412" s="198"/>
      <c r="IV412" s="198"/>
      <c r="IW412" s="198"/>
      <c r="IX412" s="198"/>
      <c r="IY412" s="198"/>
      <c r="IZ412" s="198"/>
      <c r="JA412" s="198"/>
      <c r="JB412" s="198"/>
      <c r="JC412" s="198"/>
      <c r="JD412" s="198"/>
      <c r="JE412" s="198"/>
      <c r="JF412" s="198"/>
      <c r="JG412" s="198"/>
      <c r="JH412" s="198"/>
      <c r="JI412" s="198"/>
      <c r="JJ412" s="198"/>
      <c r="JK412" s="198"/>
      <c r="JL412" s="198"/>
      <c r="JM412" s="198"/>
      <c r="JN412" s="198"/>
      <c r="JO412" s="198"/>
      <c r="JP412" s="198"/>
      <c r="JQ412" s="198"/>
      <c r="JR412" s="198"/>
      <c r="JS412" s="198"/>
      <c r="JT412" s="198"/>
      <c r="JU412" s="198"/>
      <c r="JV412" s="198"/>
      <c r="JW412" s="198"/>
      <c r="JX412" s="198"/>
      <c r="JY412" s="198"/>
      <c r="JZ412" s="198"/>
      <c r="KA412" s="198"/>
      <c r="KB412" s="198"/>
      <c r="KC412" s="198"/>
      <c r="KD412" s="198"/>
      <c r="KE412" s="198"/>
      <c r="KF412" s="198"/>
      <c r="KG412" s="198"/>
      <c r="KH412" s="198"/>
      <c r="KI412" s="198"/>
      <c r="KJ412" s="198"/>
      <c r="KK412" s="198"/>
      <c r="KL412" s="198"/>
      <c r="KM412" s="198"/>
      <c r="KN412" s="198"/>
      <c r="KO412" s="198"/>
      <c r="KP412" s="198"/>
      <c r="KQ412" s="198"/>
      <c r="KR412" s="198"/>
      <c r="KS412" s="198"/>
      <c r="KT412" s="198"/>
      <c r="KU412" s="198"/>
      <c r="KV412" s="198"/>
      <c r="KW412" s="198"/>
      <c r="KX412" s="198"/>
      <c r="KY412" s="198"/>
      <c r="KZ412" s="198"/>
    </row>
    <row r="413" spans="2:312" x14ac:dyDescent="0.3">
      <c r="B413" s="198"/>
      <c r="C413" s="198"/>
      <c r="D413" s="198"/>
      <c r="E413" s="198"/>
      <c r="F413" s="198"/>
      <c r="G413" s="198"/>
      <c r="H413" s="198"/>
      <c r="I413" s="198"/>
      <c r="J413" s="198"/>
      <c r="K413" s="198"/>
      <c r="L413" s="198"/>
      <c r="M413" s="198"/>
      <c r="N413" s="198"/>
      <c r="O413" s="198"/>
      <c r="P413" s="198"/>
      <c r="Q413" s="202"/>
      <c r="R413" s="198"/>
      <c r="S413" s="198"/>
      <c r="T413" s="198"/>
      <c r="U413" s="198"/>
      <c r="V413" s="198"/>
      <c r="W413" s="198"/>
      <c r="X413" s="198"/>
      <c r="Y413" s="198"/>
      <c r="Z413" s="198"/>
      <c r="AA413" s="198"/>
      <c r="AB413" s="198"/>
      <c r="AC413" s="198"/>
      <c r="AD413" s="198"/>
      <c r="AE413" s="198"/>
      <c r="AF413" s="198"/>
      <c r="AG413" s="198"/>
      <c r="AH413" s="198"/>
      <c r="AI413" s="198"/>
      <c r="AJ413" s="198"/>
      <c r="AK413" s="198"/>
      <c r="AL413" s="198"/>
      <c r="AM413" s="198"/>
      <c r="AN413" s="198"/>
      <c r="AO413" s="198"/>
      <c r="AP413" s="198"/>
      <c r="AQ413" s="198"/>
      <c r="AR413" s="198"/>
      <c r="AS413" s="198"/>
      <c r="AT413" s="198"/>
      <c r="AU413" s="198"/>
      <c r="AV413" s="198"/>
      <c r="AW413" s="198"/>
      <c r="AX413" s="198"/>
      <c r="AY413" s="198"/>
      <c r="AZ413" s="198"/>
      <c r="BA413" s="198"/>
      <c r="BB413" s="198"/>
      <c r="BC413" s="198"/>
      <c r="BD413" s="198"/>
      <c r="BE413" s="198"/>
      <c r="BF413" s="198"/>
      <c r="BG413" s="198"/>
      <c r="BH413" s="198"/>
      <c r="BI413" s="198"/>
      <c r="BJ413" s="198"/>
      <c r="BK413" s="198"/>
      <c r="BL413" s="198"/>
      <c r="BM413" s="198"/>
      <c r="BN413" s="198"/>
      <c r="BO413" s="198"/>
      <c r="BP413" s="198"/>
      <c r="BQ413" s="198"/>
      <c r="BR413" s="198"/>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c r="CP413" s="198"/>
      <c r="CQ413" s="198"/>
      <c r="CR413" s="198"/>
      <c r="CS413" s="198"/>
      <c r="CT413" s="198"/>
      <c r="CU413" s="198"/>
      <c r="CV413" s="198"/>
      <c r="CW413" s="198"/>
      <c r="CX413" s="198"/>
      <c r="CY413" s="198"/>
      <c r="CZ413" s="198"/>
      <c r="DA413" s="198"/>
      <c r="DB413" s="198"/>
      <c r="DC413" s="198"/>
      <c r="DD413" s="198"/>
      <c r="DE413" s="198"/>
      <c r="DF413" s="198"/>
      <c r="DG413" s="198"/>
      <c r="DH413" s="198"/>
      <c r="DI413" s="198"/>
      <c r="DJ413" s="198"/>
      <c r="DK413" s="198"/>
      <c r="DL413" s="198"/>
      <c r="DM413" s="198"/>
      <c r="DN413" s="198"/>
      <c r="DO413" s="198"/>
      <c r="DP413" s="198"/>
      <c r="DQ413" s="198"/>
      <c r="DR413" s="198"/>
      <c r="DS413" s="198"/>
      <c r="DT413" s="198"/>
      <c r="DU413" s="198"/>
      <c r="DV413" s="198"/>
      <c r="DW413" s="198"/>
      <c r="DX413" s="198"/>
      <c r="DY413" s="198"/>
      <c r="DZ413" s="198"/>
      <c r="EA413" s="198"/>
      <c r="EB413" s="198"/>
      <c r="EC413" s="198"/>
      <c r="ED413" s="198"/>
      <c r="EE413" s="198"/>
      <c r="EF413" s="198"/>
      <c r="EG413" s="198"/>
      <c r="EH413" s="198"/>
      <c r="EI413" s="198"/>
      <c r="EJ413" s="198"/>
      <c r="EK413" s="198"/>
      <c r="EL413" s="198"/>
      <c r="EM413" s="198"/>
      <c r="EN413" s="198"/>
      <c r="EO413" s="198"/>
      <c r="EP413" s="198"/>
      <c r="EQ413" s="198"/>
      <c r="ER413" s="198"/>
      <c r="ES413" s="198"/>
      <c r="ET413" s="198"/>
      <c r="EU413" s="198"/>
      <c r="EV413" s="198"/>
      <c r="EW413" s="198"/>
      <c r="EX413" s="198"/>
      <c r="EY413" s="198"/>
      <c r="EZ413" s="198"/>
      <c r="FA413" s="198"/>
      <c r="FB413" s="198"/>
      <c r="FC413" s="198"/>
      <c r="FD413" s="198"/>
      <c r="FE413" s="198"/>
      <c r="FF413" s="198"/>
      <c r="FG413" s="198"/>
      <c r="FH413" s="198"/>
      <c r="FI413" s="198"/>
      <c r="FJ413" s="198"/>
      <c r="FK413" s="198"/>
      <c r="FL413" s="198"/>
      <c r="FM413" s="198"/>
      <c r="FN413" s="198"/>
      <c r="FO413" s="198"/>
      <c r="FP413" s="198"/>
      <c r="FQ413" s="198"/>
      <c r="FR413" s="198"/>
      <c r="FS413" s="198"/>
      <c r="FT413" s="198"/>
      <c r="FU413" s="198"/>
      <c r="FV413" s="198"/>
      <c r="FW413" s="198"/>
      <c r="FX413" s="198"/>
      <c r="FY413" s="198"/>
      <c r="FZ413" s="198"/>
      <c r="GA413" s="198"/>
      <c r="GB413" s="198"/>
      <c r="GC413" s="198"/>
      <c r="GD413" s="198"/>
      <c r="GE413" s="198"/>
      <c r="GF413" s="198"/>
      <c r="GG413" s="198"/>
      <c r="GH413" s="198"/>
      <c r="GI413" s="198"/>
      <c r="GJ413" s="198"/>
      <c r="GK413" s="198"/>
      <c r="GL413" s="198"/>
      <c r="GM413" s="198"/>
      <c r="GN413" s="198"/>
      <c r="GO413" s="198"/>
      <c r="GP413" s="198"/>
      <c r="GQ413" s="198"/>
      <c r="GR413" s="198"/>
      <c r="GS413" s="198"/>
      <c r="GT413" s="198"/>
      <c r="GU413" s="198"/>
      <c r="GV413" s="198"/>
      <c r="GW413" s="198"/>
      <c r="GX413" s="198"/>
      <c r="GY413" s="198"/>
      <c r="GZ413" s="198"/>
      <c r="HA413" s="198"/>
      <c r="HB413" s="198"/>
      <c r="HC413" s="198"/>
      <c r="HD413" s="198"/>
      <c r="HE413" s="198"/>
      <c r="HF413" s="198"/>
      <c r="HG413" s="198"/>
      <c r="HH413" s="198"/>
      <c r="HI413" s="198"/>
      <c r="HJ413" s="198"/>
      <c r="HK413" s="198"/>
      <c r="HL413" s="198"/>
      <c r="HM413" s="198"/>
      <c r="HN413" s="198"/>
      <c r="HO413" s="198"/>
      <c r="HP413" s="198"/>
      <c r="HQ413" s="198"/>
      <c r="HR413" s="198"/>
      <c r="HS413" s="198"/>
      <c r="HT413" s="198"/>
      <c r="HU413" s="198"/>
      <c r="HV413" s="198"/>
      <c r="HW413" s="198"/>
      <c r="HX413" s="198"/>
      <c r="HY413" s="198"/>
      <c r="HZ413" s="198"/>
      <c r="IA413" s="198"/>
      <c r="IB413" s="198"/>
      <c r="IC413" s="198"/>
      <c r="ID413" s="198"/>
      <c r="IE413" s="198"/>
      <c r="IF413" s="198"/>
      <c r="IG413" s="198"/>
      <c r="IH413" s="198"/>
      <c r="II413" s="198"/>
      <c r="IJ413" s="198"/>
      <c r="IK413" s="198"/>
      <c r="IL413" s="198"/>
      <c r="IM413" s="198"/>
      <c r="IN413" s="198"/>
      <c r="IO413" s="198"/>
      <c r="IP413" s="198"/>
      <c r="IQ413" s="198"/>
      <c r="IR413" s="198"/>
      <c r="IS413" s="198"/>
      <c r="IT413" s="198"/>
      <c r="IU413" s="198"/>
      <c r="IV413" s="198"/>
      <c r="IW413" s="198"/>
      <c r="IX413" s="198"/>
      <c r="IY413" s="198"/>
      <c r="IZ413" s="198"/>
      <c r="JA413" s="198"/>
      <c r="JB413" s="198"/>
      <c r="JC413" s="198"/>
      <c r="JD413" s="198"/>
      <c r="JE413" s="198"/>
      <c r="JF413" s="198"/>
      <c r="JG413" s="198"/>
      <c r="JH413" s="198"/>
      <c r="JI413" s="198"/>
      <c r="JJ413" s="198"/>
      <c r="JK413" s="198"/>
      <c r="JL413" s="198"/>
      <c r="JM413" s="198"/>
      <c r="JN413" s="198"/>
      <c r="JO413" s="198"/>
      <c r="JP413" s="198"/>
      <c r="JQ413" s="198"/>
      <c r="JR413" s="198"/>
      <c r="JS413" s="198"/>
      <c r="JT413" s="198"/>
      <c r="JU413" s="198"/>
      <c r="JV413" s="198"/>
      <c r="JW413" s="198"/>
      <c r="JX413" s="198"/>
      <c r="JY413" s="198"/>
      <c r="JZ413" s="198"/>
      <c r="KA413" s="198"/>
      <c r="KB413" s="198"/>
      <c r="KC413" s="198"/>
      <c r="KD413" s="198"/>
      <c r="KE413" s="198"/>
      <c r="KF413" s="198"/>
      <c r="KG413" s="198"/>
      <c r="KH413" s="198"/>
      <c r="KI413" s="198"/>
      <c r="KJ413" s="198"/>
      <c r="KK413" s="198"/>
      <c r="KL413" s="198"/>
      <c r="KM413" s="198"/>
      <c r="KN413" s="198"/>
      <c r="KO413" s="198"/>
      <c r="KP413" s="198"/>
      <c r="KQ413" s="198"/>
      <c r="KR413" s="198"/>
      <c r="KS413" s="198"/>
      <c r="KT413" s="198"/>
      <c r="KU413" s="198"/>
      <c r="KV413" s="198"/>
      <c r="KW413" s="198"/>
      <c r="KX413" s="198"/>
      <c r="KY413" s="198"/>
      <c r="KZ413" s="198"/>
    </row>
    <row r="414" spans="2:312" x14ac:dyDescent="0.3">
      <c r="B414" s="198"/>
      <c r="C414" s="198"/>
      <c r="D414" s="198"/>
      <c r="E414" s="198"/>
      <c r="F414" s="198"/>
      <c r="G414" s="198"/>
      <c r="H414" s="198"/>
      <c r="I414" s="198"/>
      <c r="J414" s="198"/>
      <c r="K414" s="198"/>
      <c r="L414" s="198"/>
      <c r="M414" s="198"/>
      <c r="N414" s="198"/>
      <c r="O414" s="198"/>
      <c r="P414" s="198"/>
      <c r="Q414" s="202"/>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c r="CP414" s="198"/>
      <c r="CQ414" s="198"/>
      <c r="CR414" s="198"/>
      <c r="CS414" s="198"/>
      <c r="CT414" s="198"/>
      <c r="CU414" s="198"/>
      <c r="CV414" s="198"/>
      <c r="CW414" s="198"/>
      <c r="CX414" s="198"/>
      <c r="CY414" s="198"/>
      <c r="CZ414" s="198"/>
      <c r="DA414" s="198"/>
      <c r="DB414" s="198"/>
      <c r="DC414" s="198"/>
      <c r="DD414" s="198"/>
      <c r="DE414" s="198"/>
      <c r="DF414" s="198"/>
      <c r="DG414" s="198"/>
      <c r="DH414" s="198"/>
      <c r="DI414" s="198"/>
      <c r="DJ414" s="198"/>
      <c r="DK414" s="198"/>
      <c r="DL414" s="198"/>
      <c r="DM414" s="198"/>
      <c r="DN414" s="198"/>
      <c r="DO414" s="198"/>
      <c r="DP414" s="198"/>
      <c r="DQ414" s="198"/>
      <c r="DR414" s="198"/>
      <c r="DS414" s="198"/>
      <c r="DT414" s="198"/>
      <c r="DU414" s="198"/>
      <c r="DV414" s="198"/>
      <c r="DW414" s="198"/>
      <c r="DX414" s="198"/>
      <c r="DY414" s="198"/>
      <c r="DZ414" s="198"/>
      <c r="EA414" s="198"/>
      <c r="EB414" s="198"/>
      <c r="EC414" s="198"/>
      <c r="ED414" s="198"/>
      <c r="EE414" s="198"/>
      <c r="EF414" s="198"/>
      <c r="EG414" s="198"/>
      <c r="EH414" s="198"/>
      <c r="EI414" s="198"/>
      <c r="EJ414" s="198"/>
      <c r="EK414" s="198"/>
      <c r="EL414" s="198"/>
      <c r="EM414" s="198"/>
      <c r="EN414" s="198"/>
      <c r="EO414" s="198"/>
      <c r="EP414" s="198"/>
      <c r="EQ414" s="198"/>
      <c r="ER414" s="198"/>
      <c r="ES414" s="198"/>
      <c r="ET414" s="198"/>
      <c r="EU414" s="198"/>
      <c r="EV414" s="198"/>
      <c r="EW414" s="198"/>
      <c r="EX414" s="198"/>
      <c r="EY414" s="198"/>
      <c r="EZ414" s="198"/>
      <c r="FA414" s="198"/>
      <c r="FB414" s="198"/>
      <c r="FC414" s="198"/>
      <c r="FD414" s="198"/>
      <c r="FE414" s="198"/>
      <c r="FF414" s="198"/>
      <c r="FG414" s="198"/>
      <c r="FH414" s="198"/>
      <c r="FI414" s="198"/>
      <c r="FJ414" s="198"/>
      <c r="FK414" s="198"/>
      <c r="FL414" s="198"/>
      <c r="FM414" s="198"/>
      <c r="FN414" s="198"/>
      <c r="FO414" s="198"/>
      <c r="FP414" s="198"/>
      <c r="FQ414" s="198"/>
      <c r="FR414" s="198"/>
      <c r="FS414" s="198"/>
      <c r="FT414" s="198"/>
      <c r="FU414" s="198"/>
      <c r="FV414" s="198"/>
      <c r="FW414" s="198"/>
      <c r="FX414" s="198"/>
      <c r="FY414" s="198"/>
      <c r="FZ414" s="198"/>
      <c r="GA414" s="198"/>
      <c r="GB414" s="198"/>
      <c r="GC414" s="198"/>
      <c r="GD414" s="198"/>
      <c r="GE414" s="198"/>
      <c r="GF414" s="198"/>
      <c r="GG414" s="198"/>
      <c r="GH414" s="198"/>
      <c r="GI414" s="198"/>
      <c r="GJ414" s="198"/>
      <c r="GK414" s="198"/>
      <c r="GL414" s="198"/>
      <c r="GM414" s="198"/>
      <c r="GN414" s="198"/>
      <c r="GO414" s="198"/>
      <c r="GP414" s="198"/>
      <c r="GQ414" s="198"/>
      <c r="GR414" s="198"/>
      <c r="GS414" s="198"/>
      <c r="GT414" s="198"/>
      <c r="GU414" s="198"/>
      <c r="GV414" s="198"/>
      <c r="GW414" s="198"/>
      <c r="GX414" s="198"/>
      <c r="GY414" s="198"/>
      <c r="GZ414" s="198"/>
      <c r="HA414" s="198"/>
      <c r="HB414" s="198"/>
      <c r="HC414" s="198"/>
      <c r="HD414" s="198"/>
      <c r="HE414" s="198"/>
      <c r="HF414" s="198"/>
      <c r="HG414" s="198"/>
      <c r="HH414" s="198"/>
      <c r="HI414" s="198"/>
      <c r="HJ414" s="198"/>
      <c r="HK414" s="198"/>
      <c r="HL414" s="198"/>
      <c r="HM414" s="198"/>
      <c r="HN414" s="198"/>
      <c r="HO414" s="198"/>
      <c r="HP414" s="198"/>
      <c r="HQ414" s="198"/>
      <c r="HR414" s="198"/>
      <c r="HS414" s="198"/>
      <c r="HT414" s="198"/>
      <c r="HU414" s="198"/>
      <c r="HV414" s="198"/>
      <c r="HW414" s="198"/>
      <c r="HX414" s="198"/>
      <c r="HY414" s="198"/>
      <c r="HZ414" s="198"/>
      <c r="IA414" s="198"/>
      <c r="IB414" s="198"/>
      <c r="IC414" s="198"/>
      <c r="ID414" s="198"/>
      <c r="IE414" s="198"/>
      <c r="IF414" s="198"/>
      <c r="IG414" s="198"/>
      <c r="IH414" s="198"/>
      <c r="II414" s="198"/>
      <c r="IJ414" s="198"/>
      <c r="IK414" s="198"/>
      <c r="IL414" s="198"/>
      <c r="IM414" s="198"/>
      <c r="IN414" s="198"/>
      <c r="IO414" s="198"/>
      <c r="IP414" s="198"/>
      <c r="IQ414" s="198"/>
      <c r="IR414" s="198"/>
      <c r="IS414" s="198"/>
      <c r="IT414" s="198"/>
      <c r="IU414" s="198"/>
      <c r="IV414" s="198"/>
      <c r="IW414" s="198"/>
      <c r="IX414" s="198"/>
      <c r="IY414" s="198"/>
      <c r="IZ414" s="198"/>
      <c r="JA414" s="198"/>
      <c r="JB414" s="198"/>
      <c r="JC414" s="198"/>
      <c r="JD414" s="198"/>
      <c r="JE414" s="198"/>
      <c r="JF414" s="198"/>
      <c r="JG414" s="198"/>
      <c r="JH414" s="198"/>
      <c r="JI414" s="198"/>
      <c r="JJ414" s="198"/>
      <c r="JK414" s="198"/>
      <c r="JL414" s="198"/>
      <c r="JM414" s="198"/>
      <c r="JN414" s="198"/>
      <c r="JO414" s="198"/>
      <c r="JP414" s="198"/>
      <c r="JQ414" s="198"/>
      <c r="JR414" s="198"/>
      <c r="JS414" s="198"/>
      <c r="JT414" s="198"/>
      <c r="JU414" s="198"/>
      <c r="JV414" s="198"/>
      <c r="JW414" s="198"/>
      <c r="JX414" s="198"/>
      <c r="JY414" s="198"/>
      <c r="JZ414" s="198"/>
      <c r="KA414" s="198"/>
      <c r="KB414" s="198"/>
      <c r="KC414" s="198"/>
      <c r="KD414" s="198"/>
      <c r="KE414" s="198"/>
      <c r="KF414" s="198"/>
      <c r="KG414" s="198"/>
      <c r="KH414" s="198"/>
      <c r="KI414" s="198"/>
      <c r="KJ414" s="198"/>
      <c r="KK414" s="198"/>
      <c r="KL414" s="198"/>
      <c r="KM414" s="198"/>
      <c r="KN414" s="198"/>
      <c r="KO414" s="198"/>
      <c r="KP414" s="198"/>
      <c r="KQ414" s="198"/>
      <c r="KR414" s="198"/>
      <c r="KS414" s="198"/>
      <c r="KT414" s="198"/>
      <c r="KU414" s="198"/>
      <c r="KV414" s="198"/>
      <c r="KW414" s="198"/>
      <c r="KX414" s="198"/>
      <c r="KY414" s="198"/>
      <c r="KZ414" s="198"/>
    </row>
    <row r="415" spans="2:312" x14ac:dyDescent="0.3">
      <c r="B415" s="198"/>
      <c r="C415" s="198"/>
      <c r="D415" s="198"/>
      <c r="E415" s="198"/>
      <c r="F415" s="198"/>
      <c r="G415" s="198"/>
      <c r="H415" s="198"/>
      <c r="I415" s="198"/>
      <c r="J415" s="198"/>
      <c r="K415" s="198"/>
      <c r="L415" s="198"/>
      <c r="M415" s="198"/>
      <c r="N415" s="198"/>
      <c r="O415" s="198"/>
      <c r="P415" s="198"/>
      <c r="Q415" s="202"/>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c r="CP415" s="198"/>
      <c r="CQ415" s="198"/>
      <c r="CR415" s="198"/>
      <c r="CS415" s="198"/>
      <c r="CT415" s="198"/>
      <c r="CU415" s="198"/>
      <c r="CV415" s="198"/>
      <c r="CW415" s="198"/>
      <c r="CX415" s="198"/>
      <c r="CY415" s="198"/>
      <c r="CZ415" s="198"/>
      <c r="DA415" s="198"/>
      <c r="DB415" s="198"/>
      <c r="DC415" s="198"/>
      <c r="DD415" s="198"/>
      <c r="DE415" s="198"/>
      <c r="DF415" s="198"/>
      <c r="DG415" s="198"/>
      <c r="DH415" s="198"/>
      <c r="DI415" s="198"/>
      <c r="DJ415" s="198"/>
      <c r="DK415" s="198"/>
      <c r="DL415" s="198"/>
      <c r="DM415" s="198"/>
      <c r="DN415" s="198"/>
      <c r="DO415" s="198"/>
      <c r="DP415" s="198"/>
      <c r="DQ415" s="198"/>
      <c r="DR415" s="198"/>
      <c r="DS415" s="198"/>
      <c r="DT415" s="198"/>
      <c r="DU415" s="198"/>
      <c r="DV415" s="198"/>
      <c r="DW415" s="198"/>
      <c r="DX415" s="198"/>
      <c r="DY415" s="198"/>
      <c r="DZ415" s="198"/>
      <c r="EA415" s="198"/>
      <c r="EB415" s="198"/>
      <c r="EC415" s="198"/>
      <c r="ED415" s="198"/>
      <c r="EE415" s="198"/>
      <c r="EF415" s="198"/>
      <c r="EG415" s="198"/>
      <c r="EH415" s="198"/>
      <c r="EI415" s="198"/>
      <c r="EJ415" s="198"/>
      <c r="EK415" s="198"/>
      <c r="EL415" s="198"/>
      <c r="EM415" s="198"/>
      <c r="EN415" s="198"/>
      <c r="EO415" s="198"/>
      <c r="EP415" s="198"/>
      <c r="EQ415" s="198"/>
      <c r="ER415" s="198"/>
      <c r="ES415" s="198"/>
      <c r="ET415" s="198"/>
      <c r="EU415" s="198"/>
      <c r="EV415" s="198"/>
      <c r="EW415" s="198"/>
      <c r="EX415" s="198"/>
      <c r="EY415" s="198"/>
      <c r="EZ415" s="198"/>
      <c r="FA415" s="198"/>
      <c r="FB415" s="198"/>
      <c r="FC415" s="198"/>
      <c r="FD415" s="198"/>
      <c r="FE415" s="198"/>
      <c r="FF415" s="198"/>
      <c r="FG415" s="198"/>
      <c r="FH415" s="198"/>
      <c r="FI415" s="198"/>
      <c r="FJ415" s="198"/>
      <c r="FK415" s="198"/>
      <c r="FL415" s="198"/>
      <c r="FM415" s="198"/>
      <c r="FN415" s="198"/>
      <c r="FO415" s="198"/>
      <c r="FP415" s="198"/>
      <c r="FQ415" s="198"/>
      <c r="FR415" s="198"/>
      <c r="FS415" s="198"/>
      <c r="FT415" s="198"/>
      <c r="FU415" s="198"/>
      <c r="FV415" s="198"/>
      <c r="FW415" s="198"/>
      <c r="FX415" s="198"/>
      <c r="FY415" s="198"/>
      <c r="FZ415" s="198"/>
      <c r="GA415" s="198"/>
      <c r="GB415" s="198"/>
      <c r="GC415" s="198"/>
      <c r="GD415" s="198"/>
      <c r="GE415" s="198"/>
      <c r="GF415" s="198"/>
      <c r="GG415" s="198"/>
      <c r="GH415" s="198"/>
      <c r="GI415" s="198"/>
      <c r="GJ415" s="198"/>
      <c r="GK415" s="198"/>
      <c r="GL415" s="198"/>
      <c r="GM415" s="198"/>
      <c r="GN415" s="198"/>
      <c r="GO415" s="198"/>
      <c r="GP415" s="198"/>
      <c r="GQ415" s="198"/>
      <c r="GR415" s="198"/>
      <c r="GS415" s="198"/>
      <c r="GT415" s="198"/>
      <c r="GU415" s="198"/>
      <c r="GV415" s="198"/>
      <c r="GW415" s="198"/>
      <c r="GX415" s="198"/>
      <c r="GY415" s="198"/>
      <c r="GZ415" s="198"/>
      <c r="HA415" s="198"/>
      <c r="HB415" s="198"/>
      <c r="HC415" s="198"/>
      <c r="HD415" s="198"/>
      <c r="HE415" s="198"/>
      <c r="HF415" s="198"/>
      <c r="HG415" s="198"/>
      <c r="HH415" s="198"/>
      <c r="HI415" s="198"/>
      <c r="HJ415" s="198"/>
      <c r="HK415" s="198"/>
      <c r="HL415" s="198"/>
      <c r="HM415" s="198"/>
      <c r="HN415" s="198"/>
      <c r="HO415" s="198"/>
      <c r="HP415" s="198"/>
      <c r="HQ415" s="198"/>
      <c r="HR415" s="198"/>
      <c r="HS415" s="198"/>
      <c r="HT415" s="198"/>
      <c r="HU415" s="198"/>
      <c r="HV415" s="198"/>
      <c r="HW415" s="198"/>
      <c r="HX415" s="198"/>
      <c r="HY415" s="198"/>
      <c r="HZ415" s="198"/>
      <c r="IA415" s="198"/>
      <c r="IB415" s="198"/>
      <c r="IC415" s="198"/>
      <c r="ID415" s="198"/>
      <c r="IE415" s="198"/>
      <c r="IF415" s="198"/>
      <c r="IG415" s="198"/>
      <c r="IH415" s="198"/>
      <c r="II415" s="198"/>
      <c r="IJ415" s="198"/>
      <c r="IK415" s="198"/>
      <c r="IL415" s="198"/>
      <c r="IM415" s="198"/>
      <c r="IN415" s="198"/>
      <c r="IO415" s="198"/>
      <c r="IP415" s="198"/>
      <c r="IQ415" s="198"/>
      <c r="IR415" s="198"/>
      <c r="IS415" s="198"/>
      <c r="IT415" s="198"/>
      <c r="IU415" s="198"/>
      <c r="IV415" s="198"/>
      <c r="IW415" s="198"/>
      <c r="IX415" s="198"/>
      <c r="IY415" s="198"/>
      <c r="IZ415" s="198"/>
      <c r="JA415" s="198"/>
      <c r="JB415" s="198"/>
      <c r="JC415" s="198"/>
      <c r="JD415" s="198"/>
      <c r="JE415" s="198"/>
      <c r="JF415" s="198"/>
      <c r="JG415" s="198"/>
      <c r="JH415" s="198"/>
      <c r="JI415" s="198"/>
      <c r="JJ415" s="198"/>
      <c r="JK415" s="198"/>
      <c r="JL415" s="198"/>
      <c r="JM415" s="198"/>
      <c r="JN415" s="198"/>
      <c r="JO415" s="198"/>
      <c r="JP415" s="198"/>
      <c r="JQ415" s="198"/>
      <c r="JR415" s="198"/>
      <c r="JS415" s="198"/>
      <c r="JT415" s="198"/>
      <c r="JU415" s="198"/>
      <c r="JV415" s="198"/>
      <c r="JW415" s="198"/>
      <c r="JX415" s="198"/>
      <c r="JY415" s="198"/>
      <c r="JZ415" s="198"/>
      <c r="KA415" s="198"/>
      <c r="KB415" s="198"/>
      <c r="KC415" s="198"/>
      <c r="KD415" s="198"/>
      <c r="KE415" s="198"/>
      <c r="KF415" s="198"/>
      <c r="KG415" s="198"/>
      <c r="KH415" s="198"/>
      <c r="KI415" s="198"/>
      <c r="KJ415" s="198"/>
      <c r="KK415" s="198"/>
      <c r="KL415" s="198"/>
      <c r="KM415" s="198"/>
      <c r="KN415" s="198"/>
      <c r="KO415" s="198"/>
      <c r="KP415" s="198"/>
      <c r="KQ415" s="198"/>
      <c r="KR415" s="198"/>
      <c r="KS415" s="198"/>
      <c r="KT415" s="198"/>
      <c r="KU415" s="198"/>
      <c r="KV415" s="198"/>
      <c r="KW415" s="198"/>
      <c r="KX415" s="198"/>
      <c r="KY415" s="198"/>
      <c r="KZ415" s="198"/>
    </row>
    <row r="416" spans="2:312" x14ac:dyDescent="0.3">
      <c r="B416" s="198"/>
      <c r="C416" s="198"/>
      <c r="D416" s="198"/>
      <c r="E416" s="198"/>
      <c r="F416" s="198"/>
      <c r="G416" s="198"/>
      <c r="H416" s="198"/>
      <c r="I416" s="198"/>
      <c r="J416" s="198"/>
      <c r="K416" s="198"/>
      <c r="L416" s="198"/>
      <c r="M416" s="198"/>
      <c r="N416" s="198"/>
      <c r="O416" s="198"/>
      <c r="P416" s="198"/>
      <c r="Q416" s="202"/>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c r="CP416" s="198"/>
      <c r="CQ416" s="198"/>
      <c r="CR416" s="198"/>
      <c r="CS416" s="198"/>
      <c r="CT416" s="198"/>
      <c r="CU416" s="198"/>
      <c r="CV416" s="198"/>
      <c r="CW416" s="198"/>
      <c r="CX416" s="198"/>
      <c r="CY416" s="198"/>
      <c r="CZ416" s="198"/>
      <c r="DA416" s="198"/>
      <c r="DB416" s="198"/>
      <c r="DC416" s="198"/>
      <c r="DD416" s="198"/>
      <c r="DE416" s="198"/>
      <c r="DF416" s="198"/>
      <c r="DG416" s="198"/>
      <c r="DH416" s="198"/>
      <c r="DI416" s="198"/>
      <c r="DJ416" s="198"/>
      <c r="DK416" s="198"/>
      <c r="DL416" s="198"/>
      <c r="DM416" s="198"/>
      <c r="DN416" s="198"/>
      <c r="DO416" s="198"/>
      <c r="DP416" s="198"/>
      <c r="DQ416" s="198"/>
      <c r="DR416" s="198"/>
      <c r="DS416" s="198"/>
      <c r="DT416" s="198"/>
      <c r="DU416" s="198"/>
      <c r="DV416" s="198"/>
      <c r="DW416" s="198"/>
      <c r="DX416" s="198"/>
      <c r="DY416" s="198"/>
      <c r="DZ416" s="198"/>
      <c r="EA416" s="198"/>
      <c r="EB416" s="198"/>
      <c r="EC416" s="198"/>
      <c r="ED416" s="198"/>
      <c r="EE416" s="198"/>
      <c r="EF416" s="198"/>
      <c r="EG416" s="198"/>
      <c r="EH416" s="198"/>
      <c r="EI416" s="198"/>
      <c r="EJ416" s="198"/>
      <c r="EK416" s="198"/>
      <c r="EL416" s="198"/>
      <c r="EM416" s="198"/>
      <c r="EN416" s="198"/>
      <c r="EO416" s="198"/>
      <c r="EP416" s="198"/>
      <c r="EQ416" s="198"/>
      <c r="ER416" s="198"/>
      <c r="ES416" s="198"/>
      <c r="ET416" s="198"/>
      <c r="EU416" s="198"/>
      <c r="EV416" s="198"/>
      <c r="EW416" s="198"/>
      <c r="EX416" s="198"/>
      <c r="EY416" s="198"/>
      <c r="EZ416" s="198"/>
      <c r="FA416" s="198"/>
      <c r="FB416" s="198"/>
      <c r="FC416" s="198"/>
      <c r="FD416" s="198"/>
      <c r="FE416" s="198"/>
      <c r="FF416" s="198"/>
      <c r="FG416" s="198"/>
      <c r="FH416" s="198"/>
      <c r="FI416" s="198"/>
      <c r="FJ416" s="198"/>
      <c r="FK416" s="198"/>
      <c r="FL416" s="198"/>
      <c r="FM416" s="198"/>
      <c r="FN416" s="198"/>
      <c r="FO416" s="198"/>
      <c r="FP416" s="198"/>
      <c r="FQ416" s="198"/>
      <c r="FR416" s="198"/>
      <c r="FS416" s="198"/>
      <c r="FT416" s="198"/>
      <c r="FU416" s="198"/>
      <c r="FV416" s="198"/>
      <c r="FW416" s="198"/>
      <c r="FX416" s="198"/>
      <c r="FY416" s="198"/>
      <c r="FZ416" s="198"/>
      <c r="GA416" s="198"/>
      <c r="GB416" s="198"/>
      <c r="GC416" s="198"/>
      <c r="GD416" s="198"/>
      <c r="GE416" s="198"/>
      <c r="GF416" s="198"/>
      <c r="GG416" s="198"/>
      <c r="GH416" s="198"/>
      <c r="GI416" s="198"/>
      <c r="GJ416" s="198"/>
      <c r="GK416" s="198"/>
      <c r="GL416" s="198"/>
      <c r="GM416" s="198"/>
      <c r="GN416" s="198"/>
      <c r="GO416" s="198"/>
      <c r="GP416" s="198"/>
      <c r="GQ416" s="198"/>
      <c r="GR416" s="198"/>
      <c r="GS416" s="198"/>
      <c r="GT416" s="198"/>
      <c r="GU416" s="198"/>
      <c r="GV416" s="198"/>
      <c r="GW416" s="198"/>
      <c r="GX416" s="198"/>
      <c r="GY416" s="198"/>
      <c r="GZ416" s="198"/>
      <c r="HA416" s="198"/>
      <c r="HB416" s="198"/>
      <c r="HC416" s="198"/>
      <c r="HD416" s="198"/>
      <c r="HE416" s="198"/>
      <c r="HF416" s="198"/>
      <c r="HG416" s="198"/>
      <c r="HH416" s="198"/>
      <c r="HI416" s="198"/>
      <c r="HJ416" s="198"/>
      <c r="HK416" s="198"/>
      <c r="HL416" s="198"/>
      <c r="HM416" s="198"/>
      <c r="HN416" s="198"/>
      <c r="HO416" s="198"/>
      <c r="HP416" s="198"/>
      <c r="HQ416" s="198"/>
      <c r="HR416" s="198"/>
      <c r="HS416" s="198"/>
      <c r="HT416" s="198"/>
      <c r="HU416" s="198"/>
      <c r="HV416" s="198"/>
      <c r="HW416" s="198"/>
      <c r="HX416" s="198"/>
      <c r="HY416" s="198"/>
      <c r="HZ416" s="198"/>
      <c r="IA416" s="198"/>
      <c r="IB416" s="198"/>
      <c r="IC416" s="198"/>
      <c r="ID416" s="198"/>
      <c r="IE416" s="198"/>
      <c r="IF416" s="198"/>
      <c r="IG416" s="198"/>
      <c r="IH416" s="198"/>
      <c r="II416" s="198"/>
      <c r="IJ416" s="198"/>
      <c r="IK416" s="198"/>
      <c r="IL416" s="198"/>
      <c r="IM416" s="198"/>
      <c r="IN416" s="198"/>
      <c r="IO416" s="198"/>
      <c r="IP416" s="198"/>
      <c r="IQ416" s="198"/>
      <c r="IR416" s="198"/>
      <c r="IS416" s="198"/>
      <c r="IT416" s="198"/>
      <c r="IU416" s="198"/>
      <c r="IV416" s="198"/>
      <c r="IW416" s="198"/>
      <c r="IX416" s="198"/>
      <c r="IY416" s="198"/>
      <c r="IZ416" s="198"/>
      <c r="JA416" s="198"/>
      <c r="JB416" s="198"/>
      <c r="JC416" s="198"/>
      <c r="JD416" s="198"/>
      <c r="JE416" s="198"/>
      <c r="JF416" s="198"/>
      <c r="JG416" s="198"/>
      <c r="JH416" s="198"/>
      <c r="JI416" s="198"/>
      <c r="JJ416" s="198"/>
      <c r="JK416" s="198"/>
      <c r="JL416" s="198"/>
      <c r="JM416" s="198"/>
      <c r="JN416" s="198"/>
      <c r="JO416" s="198"/>
      <c r="JP416" s="198"/>
      <c r="JQ416" s="198"/>
      <c r="JR416" s="198"/>
      <c r="JS416" s="198"/>
      <c r="JT416" s="198"/>
      <c r="JU416" s="198"/>
      <c r="JV416" s="198"/>
      <c r="JW416" s="198"/>
      <c r="JX416" s="198"/>
      <c r="JY416" s="198"/>
      <c r="JZ416" s="198"/>
      <c r="KA416" s="198"/>
      <c r="KB416" s="198"/>
      <c r="KC416" s="198"/>
      <c r="KD416" s="198"/>
      <c r="KE416" s="198"/>
      <c r="KF416" s="198"/>
      <c r="KG416" s="198"/>
      <c r="KH416" s="198"/>
      <c r="KI416" s="198"/>
      <c r="KJ416" s="198"/>
      <c r="KK416" s="198"/>
      <c r="KL416" s="198"/>
      <c r="KM416" s="198"/>
      <c r="KN416" s="198"/>
      <c r="KO416" s="198"/>
      <c r="KP416" s="198"/>
      <c r="KQ416" s="198"/>
      <c r="KR416" s="198"/>
      <c r="KS416" s="198"/>
      <c r="KT416" s="198"/>
      <c r="KU416" s="198"/>
      <c r="KV416" s="198"/>
      <c r="KW416" s="198"/>
      <c r="KX416" s="198"/>
      <c r="KY416" s="198"/>
      <c r="KZ416" s="198"/>
    </row>
    <row r="417" spans="2:312" x14ac:dyDescent="0.3">
      <c r="B417" s="198"/>
      <c r="C417" s="198"/>
      <c r="D417" s="198"/>
      <c r="E417" s="198"/>
      <c r="F417" s="198"/>
      <c r="G417" s="198"/>
      <c r="H417" s="198"/>
      <c r="I417" s="198"/>
      <c r="J417" s="198"/>
      <c r="K417" s="198"/>
      <c r="L417" s="198"/>
      <c r="M417" s="198"/>
      <c r="N417" s="198"/>
      <c r="O417" s="198"/>
      <c r="P417" s="198"/>
      <c r="Q417" s="202"/>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c r="CP417" s="198"/>
      <c r="CQ417" s="198"/>
      <c r="CR417" s="198"/>
      <c r="CS417" s="198"/>
      <c r="CT417" s="198"/>
      <c r="CU417" s="198"/>
      <c r="CV417" s="198"/>
      <c r="CW417" s="198"/>
      <c r="CX417" s="198"/>
      <c r="CY417" s="198"/>
      <c r="CZ417" s="198"/>
      <c r="DA417" s="198"/>
      <c r="DB417" s="198"/>
      <c r="DC417" s="198"/>
      <c r="DD417" s="198"/>
      <c r="DE417" s="198"/>
      <c r="DF417" s="198"/>
      <c r="DG417" s="198"/>
      <c r="DH417" s="198"/>
      <c r="DI417" s="198"/>
      <c r="DJ417" s="198"/>
      <c r="DK417" s="198"/>
      <c r="DL417" s="198"/>
      <c r="DM417" s="198"/>
      <c r="DN417" s="198"/>
      <c r="DO417" s="198"/>
      <c r="DP417" s="198"/>
      <c r="DQ417" s="198"/>
      <c r="DR417" s="198"/>
      <c r="DS417" s="198"/>
      <c r="DT417" s="198"/>
      <c r="DU417" s="198"/>
      <c r="DV417" s="198"/>
      <c r="DW417" s="198"/>
      <c r="DX417" s="198"/>
      <c r="DY417" s="198"/>
      <c r="DZ417" s="198"/>
      <c r="EA417" s="198"/>
      <c r="EB417" s="198"/>
      <c r="EC417" s="198"/>
      <c r="ED417" s="198"/>
      <c r="EE417" s="198"/>
      <c r="EF417" s="198"/>
      <c r="EG417" s="198"/>
      <c r="EH417" s="198"/>
      <c r="EI417" s="198"/>
      <c r="EJ417" s="198"/>
      <c r="EK417" s="198"/>
      <c r="EL417" s="198"/>
      <c r="EM417" s="198"/>
      <c r="EN417" s="198"/>
      <c r="EO417" s="198"/>
      <c r="EP417" s="198"/>
      <c r="EQ417" s="198"/>
      <c r="ER417" s="198"/>
      <c r="ES417" s="198"/>
      <c r="ET417" s="198"/>
      <c r="EU417" s="198"/>
      <c r="EV417" s="198"/>
      <c r="EW417" s="198"/>
      <c r="EX417" s="198"/>
      <c r="EY417" s="198"/>
      <c r="EZ417" s="198"/>
      <c r="FA417" s="198"/>
      <c r="FB417" s="198"/>
      <c r="FC417" s="198"/>
      <c r="FD417" s="198"/>
      <c r="FE417" s="198"/>
      <c r="FF417" s="198"/>
      <c r="FG417" s="198"/>
      <c r="FH417" s="198"/>
      <c r="FI417" s="198"/>
      <c r="FJ417" s="198"/>
      <c r="FK417" s="198"/>
      <c r="FL417" s="198"/>
      <c r="FM417" s="198"/>
      <c r="FN417" s="198"/>
      <c r="FO417" s="198"/>
      <c r="FP417" s="198"/>
      <c r="FQ417" s="198"/>
      <c r="FR417" s="198"/>
      <c r="FS417" s="198"/>
      <c r="FT417" s="198"/>
      <c r="FU417" s="198"/>
      <c r="FV417" s="198"/>
      <c r="FW417" s="198"/>
      <c r="FX417" s="198"/>
      <c r="FY417" s="198"/>
      <c r="FZ417" s="198"/>
      <c r="GA417" s="198"/>
      <c r="GB417" s="198"/>
      <c r="GC417" s="198"/>
      <c r="GD417" s="198"/>
      <c r="GE417" s="198"/>
      <c r="GF417" s="198"/>
      <c r="GG417" s="198"/>
      <c r="GH417" s="198"/>
      <c r="GI417" s="198"/>
      <c r="GJ417" s="198"/>
      <c r="GK417" s="198"/>
      <c r="GL417" s="198"/>
      <c r="GM417" s="198"/>
      <c r="GN417" s="198"/>
      <c r="GO417" s="198"/>
      <c r="GP417" s="198"/>
      <c r="GQ417" s="198"/>
      <c r="GR417" s="198"/>
      <c r="GS417" s="198"/>
      <c r="GT417" s="198"/>
      <c r="GU417" s="198"/>
      <c r="GV417" s="198"/>
      <c r="GW417" s="198"/>
      <c r="GX417" s="198"/>
      <c r="GY417" s="198"/>
      <c r="GZ417" s="198"/>
      <c r="HA417" s="198"/>
      <c r="HB417" s="198"/>
      <c r="HC417" s="198"/>
      <c r="HD417" s="198"/>
      <c r="HE417" s="198"/>
      <c r="HF417" s="198"/>
      <c r="HG417" s="198"/>
      <c r="HH417" s="198"/>
      <c r="HI417" s="198"/>
      <c r="HJ417" s="198"/>
      <c r="HK417" s="198"/>
      <c r="HL417" s="198"/>
      <c r="HM417" s="198"/>
      <c r="HN417" s="198"/>
      <c r="HO417" s="198"/>
      <c r="HP417" s="198"/>
      <c r="HQ417" s="198"/>
      <c r="HR417" s="198"/>
      <c r="HS417" s="198"/>
      <c r="HT417" s="198"/>
      <c r="HU417" s="198"/>
      <c r="HV417" s="198"/>
      <c r="HW417" s="198"/>
      <c r="HX417" s="198"/>
      <c r="HY417" s="198"/>
      <c r="HZ417" s="198"/>
      <c r="IA417" s="198"/>
      <c r="IB417" s="198"/>
      <c r="IC417" s="198"/>
      <c r="ID417" s="198"/>
      <c r="IE417" s="198"/>
      <c r="IF417" s="198"/>
      <c r="IG417" s="198"/>
      <c r="IH417" s="198"/>
      <c r="II417" s="198"/>
      <c r="IJ417" s="198"/>
      <c r="IK417" s="198"/>
      <c r="IL417" s="198"/>
      <c r="IM417" s="198"/>
      <c r="IN417" s="198"/>
      <c r="IO417" s="198"/>
      <c r="IP417" s="198"/>
      <c r="IQ417" s="198"/>
      <c r="IR417" s="198"/>
      <c r="IS417" s="198"/>
      <c r="IT417" s="198"/>
      <c r="IU417" s="198"/>
      <c r="IV417" s="198"/>
      <c r="IW417" s="198"/>
      <c r="IX417" s="198"/>
      <c r="IY417" s="198"/>
      <c r="IZ417" s="198"/>
      <c r="JA417" s="198"/>
      <c r="JB417" s="198"/>
      <c r="JC417" s="198"/>
      <c r="JD417" s="198"/>
      <c r="JE417" s="198"/>
      <c r="JF417" s="198"/>
      <c r="JG417" s="198"/>
      <c r="JH417" s="198"/>
      <c r="JI417" s="198"/>
      <c r="JJ417" s="198"/>
      <c r="JK417" s="198"/>
      <c r="JL417" s="198"/>
      <c r="JM417" s="198"/>
      <c r="JN417" s="198"/>
      <c r="JO417" s="198"/>
      <c r="JP417" s="198"/>
      <c r="JQ417" s="198"/>
      <c r="JR417" s="198"/>
      <c r="JS417" s="198"/>
      <c r="JT417" s="198"/>
      <c r="JU417" s="198"/>
      <c r="JV417" s="198"/>
      <c r="JW417" s="198"/>
      <c r="JX417" s="198"/>
      <c r="JY417" s="198"/>
      <c r="JZ417" s="198"/>
      <c r="KA417" s="198"/>
      <c r="KB417" s="198"/>
      <c r="KC417" s="198"/>
      <c r="KD417" s="198"/>
      <c r="KE417" s="198"/>
      <c r="KF417" s="198"/>
      <c r="KG417" s="198"/>
      <c r="KH417" s="198"/>
      <c r="KI417" s="198"/>
      <c r="KJ417" s="198"/>
      <c r="KK417" s="198"/>
      <c r="KL417" s="198"/>
      <c r="KM417" s="198"/>
      <c r="KN417" s="198"/>
      <c r="KO417" s="198"/>
      <c r="KP417" s="198"/>
      <c r="KQ417" s="198"/>
      <c r="KR417" s="198"/>
      <c r="KS417" s="198"/>
      <c r="KT417" s="198"/>
      <c r="KU417" s="198"/>
      <c r="KV417" s="198"/>
      <c r="KW417" s="198"/>
      <c r="KX417" s="198"/>
      <c r="KY417" s="198"/>
      <c r="KZ417" s="198"/>
    </row>
    <row r="418" spans="2:312" x14ac:dyDescent="0.3">
      <c r="B418" s="198"/>
      <c r="C418" s="198"/>
      <c r="D418" s="198"/>
      <c r="E418" s="198"/>
      <c r="F418" s="198"/>
      <c r="G418" s="198"/>
      <c r="H418" s="198"/>
      <c r="I418" s="198"/>
      <c r="J418" s="198"/>
      <c r="K418" s="198"/>
      <c r="L418" s="198"/>
      <c r="M418" s="198"/>
      <c r="N418" s="198"/>
      <c r="O418" s="198"/>
      <c r="P418" s="198"/>
      <c r="Q418" s="202"/>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c r="CP418" s="198"/>
      <c r="CQ418" s="198"/>
      <c r="CR418" s="198"/>
      <c r="CS418" s="198"/>
      <c r="CT418" s="198"/>
      <c r="CU418" s="198"/>
      <c r="CV418" s="198"/>
      <c r="CW418" s="198"/>
      <c r="CX418" s="198"/>
      <c r="CY418" s="198"/>
      <c r="CZ418" s="198"/>
      <c r="DA418" s="198"/>
      <c r="DB418" s="198"/>
      <c r="DC418" s="198"/>
      <c r="DD418" s="198"/>
      <c r="DE418" s="198"/>
      <c r="DF418" s="198"/>
      <c r="DG418" s="198"/>
      <c r="DH418" s="198"/>
      <c r="DI418" s="198"/>
      <c r="DJ418" s="198"/>
      <c r="DK418" s="198"/>
      <c r="DL418" s="198"/>
      <c r="DM418" s="198"/>
      <c r="DN418" s="198"/>
      <c r="DO418" s="198"/>
      <c r="DP418" s="198"/>
      <c r="DQ418" s="198"/>
      <c r="DR418" s="198"/>
      <c r="DS418" s="198"/>
      <c r="DT418" s="198"/>
      <c r="DU418" s="198"/>
      <c r="DV418" s="198"/>
      <c r="DW418" s="198"/>
      <c r="DX418" s="198"/>
      <c r="DY418" s="198"/>
      <c r="DZ418" s="198"/>
      <c r="EA418" s="198"/>
      <c r="EB418" s="198"/>
      <c r="EC418" s="198"/>
      <c r="ED418" s="198"/>
      <c r="EE418" s="198"/>
      <c r="EF418" s="198"/>
      <c r="EG418" s="198"/>
      <c r="EH418" s="198"/>
      <c r="EI418" s="198"/>
      <c r="EJ418" s="198"/>
      <c r="EK418" s="198"/>
      <c r="EL418" s="198"/>
      <c r="EM418" s="198"/>
      <c r="EN418" s="198"/>
      <c r="EO418" s="198"/>
      <c r="EP418" s="198"/>
      <c r="EQ418" s="198"/>
      <c r="ER418" s="198"/>
      <c r="ES418" s="198"/>
      <c r="ET418" s="198"/>
      <c r="EU418" s="198"/>
      <c r="EV418" s="198"/>
      <c r="EW418" s="198"/>
      <c r="EX418" s="198"/>
      <c r="EY418" s="198"/>
      <c r="EZ418" s="198"/>
      <c r="FA418" s="198"/>
      <c r="FB418" s="198"/>
      <c r="FC418" s="198"/>
      <c r="FD418" s="198"/>
      <c r="FE418" s="198"/>
      <c r="FF418" s="198"/>
      <c r="FG418" s="198"/>
      <c r="FH418" s="198"/>
      <c r="FI418" s="198"/>
      <c r="FJ418" s="198"/>
      <c r="FK418" s="198"/>
      <c r="FL418" s="198"/>
      <c r="FM418" s="198"/>
      <c r="FN418" s="198"/>
      <c r="FO418" s="198"/>
      <c r="FP418" s="198"/>
      <c r="FQ418" s="198"/>
      <c r="FR418" s="198"/>
      <c r="FS418" s="198"/>
      <c r="FT418" s="198"/>
      <c r="FU418" s="198"/>
      <c r="FV418" s="198"/>
      <c r="FW418" s="198"/>
      <c r="FX418" s="198"/>
      <c r="FY418" s="198"/>
      <c r="FZ418" s="198"/>
      <c r="GA418" s="198"/>
      <c r="GB418" s="198"/>
      <c r="GC418" s="198"/>
      <c r="GD418" s="198"/>
      <c r="GE418" s="198"/>
      <c r="GF418" s="198"/>
      <c r="GG418" s="198"/>
      <c r="GH418" s="198"/>
      <c r="GI418" s="198"/>
      <c r="GJ418" s="198"/>
      <c r="GK418" s="198"/>
      <c r="GL418" s="198"/>
      <c r="GM418" s="198"/>
      <c r="GN418" s="198"/>
      <c r="GO418" s="198"/>
      <c r="GP418" s="198"/>
      <c r="GQ418" s="198"/>
      <c r="GR418" s="198"/>
      <c r="GS418" s="198"/>
      <c r="GT418" s="198"/>
      <c r="GU418" s="198"/>
      <c r="GV418" s="198"/>
      <c r="GW418" s="198"/>
      <c r="GX418" s="198"/>
      <c r="GY418" s="198"/>
      <c r="GZ418" s="198"/>
      <c r="HA418" s="198"/>
      <c r="HB418" s="198"/>
      <c r="HC418" s="198"/>
      <c r="HD418" s="198"/>
      <c r="HE418" s="198"/>
      <c r="HF418" s="198"/>
      <c r="HG418" s="198"/>
      <c r="HH418" s="198"/>
      <c r="HI418" s="198"/>
      <c r="HJ418" s="198"/>
      <c r="HK418" s="198"/>
      <c r="HL418" s="198"/>
      <c r="HM418" s="198"/>
      <c r="HN418" s="198"/>
      <c r="HO418" s="198"/>
      <c r="HP418" s="198"/>
      <c r="HQ418" s="198"/>
      <c r="HR418" s="198"/>
      <c r="HS418" s="198"/>
      <c r="HT418" s="198"/>
      <c r="HU418" s="198"/>
      <c r="HV418" s="198"/>
      <c r="HW418" s="198"/>
      <c r="HX418" s="198"/>
      <c r="HY418" s="198"/>
      <c r="HZ418" s="198"/>
      <c r="IA418" s="198"/>
      <c r="IB418" s="198"/>
      <c r="IC418" s="198"/>
      <c r="ID418" s="198"/>
      <c r="IE418" s="198"/>
      <c r="IF418" s="198"/>
      <c r="IG418" s="198"/>
      <c r="IH418" s="198"/>
      <c r="II418" s="198"/>
      <c r="IJ418" s="198"/>
      <c r="IK418" s="198"/>
      <c r="IL418" s="198"/>
      <c r="IM418" s="198"/>
      <c r="IN418" s="198"/>
      <c r="IO418" s="198"/>
      <c r="IP418" s="198"/>
      <c r="IQ418" s="198"/>
      <c r="IR418" s="198"/>
      <c r="IS418" s="198"/>
      <c r="IT418" s="198"/>
      <c r="IU418" s="198"/>
      <c r="IV418" s="198"/>
      <c r="IW418" s="198"/>
      <c r="IX418" s="198"/>
      <c r="IY418" s="198"/>
      <c r="IZ418" s="198"/>
      <c r="JA418" s="198"/>
      <c r="JB418" s="198"/>
      <c r="JC418" s="198"/>
      <c r="JD418" s="198"/>
      <c r="JE418" s="198"/>
      <c r="JF418" s="198"/>
      <c r="JG418" s="198"/>
      <c r="JH418" s="198"/>
      <c r="JI418" s="198"/>
      <c r="JJ418" s="198"/>
      <c r="JK418" s="198"/>
      <c r="JL418" s="198"/>
      <c r="JM418" s="198"/>
      <c r="JN418" s="198"/>
      <c r="JO418" s="198"/>
      <c r="JP418" s="198"/>
      <c r="JQ418" s="198"/>
      <c r="JR418" s="198"/>
      <c r="JS418" s="198"/>
      <c r="JT418" s="198"/>
      <c r="JU418" s="198"/>
      <c r="JV418" s="198"/>
      <c r="JW418" s="198"/>
      <c r="JX418" s="198"/>
      <c r="JY418" s="198"/>
      <c r="JZ418" s="198"/>
      <c r="KA418" s="198"/>
      <c r="KB418" s="198"/>
      <c r="KC418" s="198"/>
      <c r="KD418" s="198"/>
      <c r="KE418" s="198"/>
      <c r="KF418" s="198"/>
      <c r="KG418" s="198"/>
      <c r="KH418" s="198"/>
      <c r="KI418" s="198"/>
      <c r="KJ418" s="198"/>
      <c r="KK418" s="198"/>
      <c r="KL418" s="198"/>
      <c r="KM418" s="198"/>
      <c r="KN418" s="198"/>
      <c r="KO418" s="198"/>
      <c r="KP418" s="198"/>
      <c r="KQ418" s="198"/>
      <c r="KR418" s="198"/>
      <c r="KS418" s="198"/>
      <c r="KT418" s="198"/>
      <c r="KU418" s="198"/>
      <c r="KV418" s="198"/>
      <c r="KW418" s="198"/>
      <c r="KX418" s="198"/>
      <c r="KY418" s="198"/>
      <c r="KZ418" s="198"/>
    </row>
    <row r="419" spans="2:312" x14ac:dyDescent="0.3">
      <c r="B419" s="198"/>
      <c r="C419" s="198"/>
      <c r="D419" s="198"/>
      <c r="E419" s="198"/>
      <c r="F419" s="198"/>
      <c r="G419" s="198"/>
      <c r="H419" s="198"/>
      <c r="I419" s="198"/>
      <c r="J419" s="198"/>
      <c r="K419" s="198"/>
      <c r="L419" s="198"/>
      <c r="M419" s="198"/>
      <c r="N419" s="198"/>
      <c r="O419" s="198"/>
      <c r="P419" s="198"/>
      <c r="Q419" s="202"/>
      <c r="R419" s="198"/>
      <c r="S419" s="198"/>
      <c r="T419" s="198"/>
      <c r="U419" s="198"/>
      <c r="V419" s="198"/>
      <c r="W419" s="198"/>
      <c r="X419" s="198"/>
      <c r="Y419" s="198"/>
      <c r="Z419" s="198"/>
      <c r="AA419" s="198"/>
      <c r="AB419" s="198"/>
      <c r="AC419" s="198"/>
      <c r="AD419" s="198"/>
      <c r="AE419" s="198"/>
      <c r="AF419" s="198"/>
      <c r="AG419" s="198"/>
      <c r="AH419" s="198"/>
      <c r="AI419" s="198"/>
      <c r="AJ419" s="198"/>
      <c r="AK419" s="198"/>
      <c r="AL419" s="198"/>
      <c r="AM419" s="198"/>
      <c r="AN419" s="198"/>
      <c r="AO419" s="198"/>
      <c r="AP419" s="198"/>
      <c r="AQ419" s="198"/>
      <c r="AR419" s="198"/>
      <c r="AS419" s="198"/>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c r="BX419" s="198"/>
      <c r="BY419" s="198"/>
      <c r="BZ419" s="198"/>
      <c r="CA419" s="198"/>
      <c r="CB419" s="198"/>
      <c r="CC419" s="198"/>
      <c r="CD419" s="198"/>
      <c r="CE419" s="198"/>
      <c r="CF419" s="198"/>
      <c r="CG419" s="198"/>
      <c r="CH419" s="198"/>
      <c r="CI419" s="198"/>
      <c r="CJ419" s="198"/>
      <c r="CK419" s="198"/>
      <c r="CL419" s="198"/>
      <c r="CM419" s="198"/>
      <c r="CN419" s="198"/>
      <c r="CO419" s="198"/>
      <c r="CP419" s="198"/>
      <c r="CQ419" s="198"/>
      <c r="CR419" s="198"/>
      <c r="CS419" s="198"/>
      <c r="CT419" s="198"/>
      <c r="CU419" s="198"/>
      <c r="CV419" s="198"/>
      <c r="CW419" s="198"/>
      <c r="CX419" s="198"/>
      <c r="CY419" s="198"/>
      <c r="CZ419" s="198"/>
      <c r="DA419" s="198"/>
      <c r="DB419" s="198"/>
      <c r="DC419" s="198"/>
      <c r="DD419" s="198"/>
      <c r="DE419" s="198"/>
      <c r="DF419" s="198"/>
      <c r="DG419" s="198"/>
      <c r="DH419" s="198"/>
      <c r="DI419" s="198"/>
      <c r="DJ419" s="198"/>
      <c r="DK419" s="198"/>
      <c r="DL419" s="198"/>
      <c r="DM419" s="198"/>
      <c r="DN419" s="198"/>
      <c r="DO419" s="198"/>
      <c r="DP419" s="198"/>
      <c r="DQ419" s="198"/>
      <c r="DR419" s="198"/>
      <c r="DS419" s="198"/>
      <c r="DT419" s="198"/>
      <c r="DU419" s="198"/>
      <c r="DV419" s="198"/>
      <c r="DW419" s="198"/>
      <c r="DX419" s="198"/>
      <c r="DY419" s="198"/>
      <c r="DZ419" s="198"/>
      <c r="EA419" s="198"/>
      <c r="EB419" s="198"/>
      <c r="EC419" s="198"/>
      <c r="ED419" s="198"/>
      <c r="EE419" s="198"/>
      <c r="EF419" s="198"/>
      <c r="EG419" s="198"/>
      <c r="EH419" s="198"/>
      <c r="EI419" s="198"/>
      <c r="EJ419" s="198"/>
      <c r="EK419" s="198"/>
      <c r="EL419" s="198"/>
      <c r="EM419" s="198"/>
      <c r="EN419" s="198"/>
      <c r="EO419" s="198"/>
      <c r="EP419" s="198"/>
      <c r="EQ419" s="198"/>
      <c r="ER419" s="198"/>
      <c r="ES419" s="198"/>
      <c r="ET419" s="198"/>
      <c r="EU419" s="198"/>
      <c r="EV419" s="198"/>
      <c r="EW419" s="198"/>
      <c r="EX419" s="198"/>
      <c r="EY419" s="198"/>
      <c r="EZ419" s="198"/>
      <c r="FA419" s="198"/>
      <c r="FB419" s="198"/>
      <c r="FC419" s="198"/>
      <c r="FD419" s="198"/>
      <c r="FE419" s="198"/>
      <c r="FF419" s="198"/>
      <c r="FG419" s="198"/>
      <c r="FH419" s="198"/>
      <c r="FI419" s="198"/>
      <c r="FJ419" s="198"/>
      <c r="FK419" s="198"/>
      <c r="FL419" s="198"/>
      <c r="FM419" s="198"/>
      <c r="FN419" s="198"/>
      <c r="FO419" s="198"/>
      <c r="FP419" s="198"/>
      <c r="FQ419" s="198"/>
      <c r="FR419" s="198"/>
      <c r="FS419" s="198"/>
      <c r="FT419" s="198"/>
      <c r="FU419" s="198"/>
      <c r="FV419" s="198"/>
      <c r="FW419" s="198"/>
      <c r="FX419" s="198"/>
      <c r="FY419" s="198"/>
      <c r="FZ419" s="198"/>
      <c r="GA419" s="198"/>
      <c r="GB419" s="198"/>
      <c r="GC419" s="198"/>
      <c r="GD419" s="198"/>
      <c r="GE419" s="198"/>
      <c r="GF419" s="198"/>
      <c r="GG419" s="198"/>
      <c r="GH419" s="198"/>
      <c r="GI419" s="198"/>
      <c r="GJ419" s="198"/>
      <c r="GK419" s="198"/>
      <c r="GL419" s="198"/>
      <c r="GM419" s="198"/>
      <c r="GN419" s="198"/>
      <c r="GO419" s="198"/>
      <c r="GP419" s="198"/>
      <c r="GQ419" s="198"/>
      <c r="GR419" s="198"/>
      <c r="GS419" s="198"/>
      <c r="GT419" s="198"/>
      <c r="GU419" s="198"/>
      <c r="GV419" s="198"/>
      <c r="GW419" s="198"/>
      <c r="GX419" s="198"/>
      <c r="GY419" s="198"/>
      <c r="GZ419" s="198"/>
      <c r="HA419" s="198"/>
      <c r="HB419" s="198"/>
      <c r="HC419" s="198"/>
      <c r="HD419" s="198"/>
      <c r="HE419" s="198"/>
      <c r="HF419" s="198"/>
      <c r="HG419" s="198"/>
      <c r="HH419" s="198"/>
      <c r="HI419" s="198"/>
      <c r="HJ419" s="198"/>
      <c r="HK419" s="198"/>
      <c r="HL419" s="198"/>
      <c r="HM419" s="198"/>
      <c r="HN419" s="198"/>
      <c r="HO419" s="198"/>
      <c r="HP419" s="198"/>
      <c r="HQ419" s="198"/>
      <c r="HR419" s="198"/>
      <c r="HS419" s="198"/>
      <c r="HT419" s="198"/>
      <c r="HU419" s="198"/>
      <c r="HV419" s="198"/>
      <c r="HW419" s="198"/>
      <c r="HX419" s="198"/>
      <c r="HY419" s="198"/>
      <c r="HZ419" s="198"/>
      <c r="IA419" s="198"/>
      <c r="IB419" s="198"/>
      <c r="IC419" s="198"/>
      <c r="ID419" s="198"/>
      <c r="IE419" s="198"/>
      <c r="IF419" s="198"/>
      <c r="IG419" s="198"/>
      <c r="IH419" s="198"/>
      <c r="II419" s="198"/>
      <c r="IJ419" s="198"/>
      <c r="IK419" s="198"/>
      <c r="IL419" s="198"/>
      <c r="IM419" s="198"/>
      <c r="IN419" s="198"/>
      <c r="IO419" s="198"/>
      <c r="IP419" s="198"/>
      <c r="IQ419" s="198"/>
      <c r="IR419" s="198"/>
      <c r="IS419" s="198"/>
      <c r="IT419" s="198"/>
      <c r="IU419" s="198"/>
      <c r="IV419" s="198"/>
      <c r="IW419" s="198"/>
      <c r="IX419" s="198"/>
      <c r="IY419" s="198"/>
      <c r="IZ419" s="198"/>
      <c r="JA419" s="198"/>
      <c r="JB419" s="198"/>
      <c r="JC419" s="198"/>
      <c r="JD419" s="198"/>
      <c r="JE419" s="198"/>
      <c r="JF419" s="198"/>
      <c r="JG419" s="198"/>
      <c r="JH419" s="198"/>
      <c r="JI419" s="198"/>
      <c r="JJ419" s="198"/>
      <c r="JK419" s="198"/>
      <c r="JL419" s="198"/>
      <c r="JM419" s="198"/>
      <c r="JN419" s="198"/>
      <c r="JO419" s="198"/>
      <c r="JP419" s="198"/>
      <c r="JQ419" s="198"/>
      <c r="JR419" s="198"/>
      <c r="JS419" s="198"/>
      <c r="JT419" s="198"/>
      <c r="JU419" s="198"/>
      <c r="JV419" s="198"/>
      <c r="JW419" s="198"/>
      <c r="JX419" s="198"/>
      <c r="JY419" s="198"/>
      <c r="JZ419" s="198"/>
      <c r="KA419" s="198"/>
      <c r="KB419" s="198"/>
      <c r="KC419" s="198"/>
      <c r="KD419" s="198"/>
      <c r="KE419" s="198"/>
      <c r="KF419" s="198"/>
      <c r="KG419" s="198"/>
      <c r="KH419" s="198"/>
      <c r="KI419" s="198"/>
      <c r="KJ419" s="198"/>
      <c r="KK419" s="198"/>
      <c r="KL419" s="198"/>
      <c r="KM419" s="198"/>
      <c r="KN419" s="198"/>
      <c r="KO419" s="198"/>
      <c r="KP419" s="198"/>
      <c r="KQ419" s="198"/>
      <c r="KR419" s="198"/>
      <c r="KS419" s="198"/>
      <c r="KT419" s="198"/>
      <c r="KU419" s="198"/>
      <c r="KV419" s="198"/>
      <c r="KW419" s="198"/>
      <c r="KX419" s="198"/>
      <c r="KY419" s="198"/>
      <c r="KZ419" s="198"/>
    </row>
    <row r="420" spans="2:312" x14ac:dyDescent="0.3">
      <c r="B420" s="198"/>
      <c r="C420" s="198"/>
      <c r="D420" s="198"/>
      <c r="E420" s="198"/>
      <c r="F420" s="198"/>
      <c r="G420" s="198"/>
      <c r="H420" s="198"/>
      <c r="I420" s="198"/>
      <c r="J420" s="198"/>
      <c r="K420" s="198"/>
      <c r="L420" s="198"/>
      <c r="M420" s="198"/>
      <c r="N420" s="198"/>
      <c r="O420" s="198"/>
      <c r="P420" s="198"/>
      <c r="Q420" s="202"/>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c r="BX420" s="198"/>
      <c r="BY420" s="198"/>
      <c r="BZ420" s="198"/>
      <c r="CA420" s="198"/>
      <c r="CB420" s="198"/>
      <c r="CC420" s="198"/>
      <c r="CD420" s="198"/>
      <c r="CE420" s="198"/>
      <c r="CF420" s="198"/>
      <c r="CG420" s="198"/>
      <c r="CH420" s="198"/>
      <c r="CI420" s="198"/>
      <c r="CJ420" s="198"/>
      <c r="CK420" s="198"/>
      <c r="CL420" s="198"/>
      <c r="CM420" s="198"/>
      <c r="CN420" s="198"/>
      <c r="CO420" s="198"/>
      <c r="CP420" s="198"/>
      <c r="CQ420" s="198"/>
      <c r="CR420" s="198"/>
      <c r="CS420" s="198"/>
      <c r="CT420" s="198"/>
      <c r="CU420" s="198"/>
      <c r="CV420" s="198"/>
      <c r="CW420" s="198"/>
      <c r="CX420" s="198"/>
      <c r="CY420" s="198"/>
      <c r="CZ420" s="198"/>
      <c r="DA420" s="198"/>
      <c r="DB420" s="198"/>
      <c r="DC420" s="198"/>
      <c r="DD420" s="198"/>
      <c r="DE420" s="198"/>
      <c r="DF420" s="198"/>
      <c r="DG420" s="198"/>
      <c r="DH420" s="198"/>
      <c r="DI420" s="198"/>
      <c r="DJ420" s="198"/>
      <c r="DK420" s="198"/>
      <c r="DL420" s="198"/>
      <c r="DM420" s="198"/>
      <c r="DN420" s="198"/>
      <c r="DO420" s="198"/>
      <c r="DP420" s="198"/>
      <c r="DQ420" s="198"/>
      <c r="DR420" s="198"/>
      <c r="DS420" s="198"/>
      <c r="DT420" s="198"/>
      <c r="DU420" s="198"/>
      <c r="DV420" s="198"/>
      <c r="DW420" s="198"/>
      <c r="DX420" s="198"/>
      <c r="DY420" s="198"/>
      <c r="DZ420" s="198"/>
      <c r="EA420" s="198"/>
      <c r="EB420" s="198"/>
      <c r="EC420" s="198"/>
      <c r="ED420" s="198"/>
      <c r="EE420" s="198"/>
      <c r="EF420" s="198"/>
      <c r="EG420" s="198"/>
      <c r="EH420" s="198"/>
      <c r="EI420" s="198"/>
      <c r="EJ420" s="198"/>
      <c r="EK420" s="198"/>
      <c r="EL420" s="198"/>
      <c r="EM420" s="198"/>
      <c r="EN420" s="198"/>
      <c r="EO420" s="198"/>
      <c r="EP420" s="198"/>
      <c r="EQ420" s="198"/>
      <c r="ER420" s="198"/>
      <c r="ES420" s="198"/>
      <c r="ET420" s="198"/>
      <c r="EU420" s="198"/>
      <c r="EV420" s="198"/>
      <c r="EW420" s="198"/>
      <c r="EX420" s="198"/>
      <c r="EY420" s="198"/>
      <c r="EZ420" s="198"/>
      <c r="FA420" s="198"/>
      <c r="FB420" s="198"/>
      <c r="FC420" s="198"/>
      <c r="FD420" s="198"/>
      <c r="FE420" s="198"/>
      <c r="FF420" s="198"/>
      <c r="FG420" s="198"/>
      <c r="FH420" s="198"/>
      <c r="FI420" s="198"/>
      <c r="FJ420" s="198"/>
      <c r="FK420" s="198"/>
      <c r="FL420" s="198"/>
      <c r="FM420" s="198"/>
      <c r="FN420" s="198"/>
      <c r="FO420" s="198"/>
      <c r="FP420" s="198"/>
      <c r="FQ420" s="198"/>
      <c r="FR420" s="198"/>
      <c r="FS420" s="198"/>
      <c r="FT420" s="198"/>
      <c r="FU420" s="198"/>
      <c r="FV420" s="198"/>
      <c r="FW420" s="198"/>
      <c r="FX420" s="198"/>
      <c r="FY420" s="198"/>
      <c r="FZ420" s="198"/>
      <c r="GA420" s="198"/>
      <c r="GB420" s="198"/>
      <c r="GC420" s="198"/>
      <c r="GD420" s="198"/>
      <c r="GE420" s="198"/>
      <c r="GF420" s="198"/>
      <c r="GG420" s="198"/>
      <c r="GH420" s="198"/>
      <c r="GI420" s="198"/>
      <c r="GJ420" s="198"/>
      <c r="GK420" s="198"/>
      <c r="GL420" s="198"/>
      <c r="GM420" s="198"/>
      <c r="GN420" s="198"/>
      <c r="GO420" s="198"/>
      <c r="GP420" s="198"/>
      <c r="GQ420" s="198"/>
      <c r="GR420" s="198"/>
      <c r="GS420" s="198"/>
      <c r="GT420" s="198"/>
      <c r="GU420" s="198"/>
      <c r="GV420" s="198"/>
      <c r="GW420" s="198"/>
      <c r="GX420" s="198"/>
      <c r="GY420" s="198"/>
      <c r="GZ420" s="198"/>
      <c r="HA420" s="198"/>
      <c r="HB420" s="198"/>
      <c r="HC420" s="198"/>
      <c r="HD420" s="198"/>
      <c r="HE420" s="198"/>
      <c r="HF420" s="198"/>
      <c r="HG420" s="198"/>
      <c r="HH420" s="198"/>
      <c r="HI420" s="198"/>
      <c r="HJ420" s="198"/>
      <c r="HK420" s="198"/>
      <c r="HL420" s="198"/>
      <c r="HM420" s="198"/>
      <c r="HN420" s="198"/>
      <c r="HO420" s="198"/>
      <c r="HP420" s="198"/>
      <c r="HQ420" s="198"/>
      <c r="HR420" s="198"/>
      <c r="HS420" s="198"/>
      <c r="HT420" s="198"/>
      <c r="HU420" s="198"/>
      <c r="HV420" s="198"/>
      <c r="HW420" s="198"/>
      <c r="HX420" s="198"/>
      <c r="HY420" s="198"/>
      <c r="HZ420" s="198"/>
      <c r="IA420" s="198"/>
      <c r="IB420" s="198"/>
      <c r="IC420" s="198"/>
      <c r="ID420" s="198"/>
      <c r="IE420" s="198"/>
      <c r="IF420" s="198"/>
      <c r="IG420" s="198"/>
      <c r="IH420" s="198"/>
      <c r="II420" s="198"/>
      <c r="IJ420" s="198"/>
      <c r="IK420" s="198"/>
      <c r="IL420" s="198"/>
      <c r="IM420" s="198"/>
      <c r="IN420" s="198"/>
      <c r="IO420" s="198"/>
      <c r="IP420" s="198"/>
      <c r="IQ420" s="198"/>
      <c r="IR420" s="198"/>
      <c r="IS420" s="198"/>
      <c r="IT420" s="198"/>
      <c r="IU420" s="198"/>
      <c r="IV420" s="198"/>
      <c r="IW420" s="198"/>
      <c r="IX420" s="198"/>
      <c r="IY420" s="198"/>
      <c r="IZ420" s="198"/>
      <c r="JA420" s="198"/>
      <c r="JB420" s="198"/>
      <c r="JC420" s="198"/>
      <c r="JD420" s="198"/>
      <c r="JE420" s="198"/>
      <c r="JF420" s="198"/>
      <c r="JG420" s="198"/>
      <c r="JH420" s="198"/>
      <c r="JI420" s="198"/>
      <c r="JJ420" s="198"/>
      <c r="JK420" s="198"/>
      <c r="JL420" s="198"/>
      <c r="JM420" s="198"/>
      <c r="JN420" s="198"/>
      <c r="JO420" s="198"/>
      <c r="JP420" s="198"/>
      <c r="JQ420" s="198"/>
      <c r="JR420" s="198"/>
      <c r="JS420" s="198"/>
      <c r="JT420" s="198"/>
      <c r="JU420" s="198"/>
      <c r="JV420" s="198"/>
      <c r="JW420" s="198"/>
      <c r="JX420" s="198"/>
      <c r="JY420" s="198"/>
      <c r="JZ420" s="198"/>
      <c r="KA420" s="198"/>
      <c r="KB420" s="198"/>
      <c r="KC420" s="198"/>
      <c r="KD420" s="198"/>
      <c r="KE420" s="198"/>
      <c r="KF420" s="198"/>
      <c r="KG420" s="198"/>
      <c r="KH420" s="198"/>
      <c r="KI420" s="198"/>
      <c r="KJ420" s="198"/>
      <c r="KK420" s="198"/>
      <c r="KL420" s="198"/>
      <c r="KM420" s="198"/>
      <c r="KN420" s="198"/>
      <c r="KO420" s="198"/>
      <c r="KP420" s="198"/>
      <c r="KQ420" s="198"/>
      <c r="KR420" s="198"/>
      <c r="KS420" s="198"/>
      <c r="KT420" s="198"/>
      <c r="KU420" s="198"/>
      <c r="KV420" s="198"/>
      <c r="KW420" s="198"/>
      <c r="KX420" s="198"/>
      <c r="KY420" s="198"/>
      <c r="KZ420" s="198"/>
    </row>
    <row r="421" spans="2:312" x14ac:dyDescent="0.3">
      <c r="B421" s="198"/>
      <c r="C421" s="198"/>
      <c r="D421" s="198"/>
      <c r="E421" s="198"/>
      <c r="F421" s="198"/>
      <c r="G421" s="198"/>
      <c r="H421" s="198"/>
      <c r="I421" s="198"/>
      <c r="J421" s="198"/>
      <c r="K421" s="198"/>
      <c r="L421" s="198"/>
      <c r="M421" s="198"/>
      <c r="N421" s="198"/>
      <c r="O421" s="198"/>
      <c r="P421" s="198"/>
      <c r="Q421" s="202"/>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8"/>
      <c r="AN421" s="198"/>
      <c r="AO421" s="198"/>
      <c r="AP421" s="198"/>
      <c r="AQ421" s="198"/>
      <c r="AR421" s="198"/>
      <c r="AS421" s="198"/>
      <c r="AT421" s="198"/>
      <c r="AU421" s="198"/>
      <c r="AV421" s="198"/>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c r="BV421" s="198"/>
      <c r="BW421" s="198"/>
      <c r="BX421" s="198"/>
      <c r="BY421" s="198"/>
      <c r="BZ421" s="198"/>
      <c r="CA421" s="198"/>
      <c r="CB421" s="198"/>
      <c r="CC421" s="198"/>
      <c r="CD421" s="198"/>
      <c r="CE421" s="198"/>
      <c r="CF421" s="198"/>
      <c r="CG421" s="198"/>
      <c r="CH421" s="198"/>
      <c r="CI421" s="198"/>
      <c r="CJ421" s="198"/>
      <c r="CK421" s="198"/>
      <c r="CL421" s="198"/>
      <c r="CM421" s="198"/>
      <c r="CN421" s="198"/>
      <c r="CO421" s="198"/>
      <c r="CP421" s="198"/>
      <c r="CQ421" s="198"/>
      <c r="CR421" s="198"/>
      <c r="CS421" s="198"/>
      <c r="CT421" s="198"/>
      <c r="CU421" s="198"/>
      <c r="CV421" s="198"/>
      <c r="CW421" s="198"/>
      <c r="CX421" s="198"/>
      <c r="CY421" s="198"/>
      <c r="CZ421" s="198"/>
      <c r="DA421" s="198"/>
      <c r="DB421" s="198"/>
      <c r="DC421" s="198"/>
      <c r="DD421" s="198"/>
      <c r="DE421" s="198"/>
      <c r="DF421" s="198"/>
      <c r="DG421" s="198"/>
      <c r="DH421" s="198"/>
      <c r="DI421" s="198"/>
      <c r="DJ421" s="198"/>
      <c r="DK421" s="198"/>
      <c r="DL421" s="198"/>
      <c r="DM421" s="198"/>
      <c r="DN421" s="198"/>
      <c r="DO421" s="198"/>
      <c r="DP421" s="198"/>
      <c r="DQ421" s="198"/>
      <c r="DR421" s="198"/>
      <c r="DS421" s="198"/>
      <c r="DT421" s="198"/>
      <c r="DU421" s="198"/>
      <c r="DV421" s="198"/>
      <c r="DW421" s="198"/>
      <c r="DX421" s="198"/>
      <c r="DY421" s="198"/>
      <c r="DZ421" s="198"/>
      <c r="EA421" s="198"/>
      <c r="EB421" s="198"/>
      <c r="EC421" s="198"/>
      <c r="ED421" s="198"/>
      <c r="EE421" s="198"/>
      <c r="EF421" s="198"/>
      <c r="EG421" s="198"/>
      <c r="EH421" s="198"/>
      <c r="EI421" s="198"/>
      <c r="EJ421" s="198"/>
      <c r="EK421" s="198"/>
      <c r="EL421" s="198"/>
      <c r="EM421" s="198"/>
      <c r="EN421" s="198"/>
      <c r="EO421" s="198"/>
      <c r="EP421" s="198"/>
      <c r="EQ421" s="198"/>
      <c r="ER421" s="198"/>
      <c r="ES421" s="198"/>
      <c r="ET421" s="198"/>
      <c r="EU421" s="198"/>
      <c r="EV421" s="198"/>
      <c r="EW421" s="198"/>
      <c r="EX421" s="198"/>
      <c r="EY421" s="198"/>
      <c r="EZ421" s="198"/>
      <c r="FA421" s="198"/>
      <c r="FB421" s="198"/>
      <c r="FC421" s="198"/>
      <c r="FD421" s="198"/>
      <c r="FE421" s="198"/>
      <c r="FF421" s="198"/>
      <c r="FG421" s="198"/>
      <c r="FH421" s="198"/>
      <c r="FI421" s="198"/>
      <c r="FJ421" s="198"/>
      <c r="FK421" s="198"/>
      <c r="FL421" s="198"/>
      <c r="FM421" s="198"/>
      <c r="FN421" s="198"/>
      <c r="FO421" s="198"/>
      <c r="FP421" s="198"/>
      <c r="FQ421" s="198"/>
      <c r="FR421" s="198"/>
      <c r="FS421" s="198"/>
      <c r="FT421" s="198"/>
      <c r="FU421" s="198"/>
      <c r="FV421" s="198"/>
      <c r="FW421" s="198"/>
      <c r="FX421" s="198"/>
      <c r="FY421" s="198"/>
      <c r="FZ421" s="198"/>
      <c r="GA421" s="198"/>
      <c r="GB421" s="198"/>
      <c r="GC421" s="198"/>
      <c r="GD421" s="198"/>
      <c r="GE421" s="198"/>
      <c r="GF421" s="198"/>
      <c r="GG421" s="198"/>
      <c r="GH421" s="198"/>
      <c r="GI421" s="198"/>
      <c r="GJ421" s="198"/>
      <c r="GK421" s="198"/>
      <c r="GL421" s="198"/>
      <c r="GM421" s="198"/>
      <c r="GN421" s="198"/>
      <c r="GO421" s="198"/>
      <c r="GP421" s="198"/>
      <c r="GQ421" s="198"/>
      <c r="GR421" s="198"/>
      <c r="GS421" s="198"/>
      <c r="GT421" s="198"/>
      <c r="GU421" s="198"/>
      <c r="GV421" s="198"/>
      <c r="GW421" s="198"/>
      <c r="GX421" s="198"/>
      <c r="GY421" s="198"/>
      <c r="GZ421" s="198"/>
      <c r="HA421" s="198"/>
      <c r="HB421" s="198"/>
      <c r="HC421" s="198"/>
      <c r="HD421" s="198"/>
      <c r="HE421" s="198"/>
      <c r="HF421" s="198"/>
      <c r="HG421" s="198"/>
      <c r="HH421" s="198"/>
      <c r="HI421" s="198"/>
      <c r="HJ421" s="198"/>
      <c r="HK421" s="198"/>
      <c r="HL421" s="198"/>
      <c r="HM421" s="198"/>
      <c r="HN421" s="198"/>
      <c r="HO421" s="198"/>
      <c r="HP421" s="198"/>
      <c r="HQ421" s="198"/>
      <c r="HR421" s="198"/>
      <c r="HS421" s="198"/>
      <c r="HT421" s="198"/>
      <c r="HU421" s="198"/>
      <c r="HV421" s="198"/>
      <c r="HW421" s="198"/>
      <c r="HX421" s="198"/>
      <c r="HY421" s="198"/>
      <c r="HZ421" s="198"/>
      <c r="IA421" s="198"/>
      <c r="IB421" s="198"/>
      <c r="IC421" s="198"/>
      <c r="ID421" s="198"/>
      <c r="IE421" s="198"/>
      <c r="IF421" s="198"/>
      <c r="IG421" s="198"/>
      <c r="IH421" s="198"/>
      <c r="II421" s="198"/>
      <c r="IJ421" s="198"/>
      <c r="IK421" s="198"/>
      <c r="IL421" s="198"/>
      <c r="IM421" s="198"/>
      <c r="IN421" s="198"/>
      <c r="IO421" s="198"/>
      <c r="IP421" s="198"/>
      <c r="IQ421" s="198"/>
      <c r="IR421" s="198"/>
      <c r="IS421" s="198"/>
      <c r="IT421" s="198"/>
      <c r="IU421" s="198"/>
      <c r="IV421" s="198"/>
      <c r="IW421" s="198"/>
      <c r="IX421" s="198"/>
      <c r="IY421" s="198"/>
      <c r="IZ421" s="198"/>
      <c r="JA421" s="198"/>
      <c r="JB421" s="198"/>
      <c r="JC421" s="198"/>
      <c r="JD421" s="198"/>
      <c r="JE421" s="198"/>
      <c r="JF421" s="198"/>
      <c r="JG421" s="198"/>
      <c r="JH421" s="198"/>
      <c r="JI421" s="198"/>
      <c r="JJ421" s="198"/>
      <c r="JK421" s="198"/>
      <c r="JL421" s="198"/>
      <c r="JM421" s="198"/>
      <c r="JN421" s="198"/>
      <c r="JO421" s="198"/>
      <c r="JP421" s="198"/>
      <c r="JQ421" s="198"/>
      <c r="JR421" s="198"/>
      <c r="JS421" s="198"/>
      <c r="JT421" s="198"/>
      <c r="JU421" s="198"/>
      <c r="JV421" s="198"/>
      <c r="JW421" s="198"/>
      <c r="JX421" s="198"/>
      <c r="JY421" s="198"/>
      <c r="JZ421" s="198"/>
      <c r="KA421" s="198"/>
      <c r="KB421" s="198"/>
      <c r="KC421" s="198"/>
      <c r="KD421" s="198"/>
      <c r="KE421" s="198"/>
      <c r="KF421" s="198"/>
      <c r="KG421" s="198"/>
      <c r="KH421" s="198"/>
      <c r="KI421" s="198"/>
      <c r="KJ421" s="198"/>
      <c r="KK421" s="198"/>
      <c r="KL421" s="198"/>
      <c r="KM421" s="198"/>
      <c r="KN421" s="198"/>
      <c r="KO421" s="198"/>
      <c r="KP421" s="198"/>
      <c r="KQ421" s="198"/>
      <c r="KR421" s="198"/>
      <c r="KS421" s="198"/>
      <c r="KT421" s="198"/>
      <c r="KU421" s="198"/>
      <c r="KV421" s="198"/>
      <c r="KW421" s="198"/>
      <c r="KX421" s="198"/>
      <c r="KY421" s="198"/>
      <c r="KZ421" s="198"/>
    </row>
    <row r="422" spans="2:312" x14ac:dyDescent="0.3">
      <c r="B422" s="198"/>
      <c r="C422" s="198"/>
      <c r="D422" s="198"/>
      <c r="E422" s="198"/>
      <c r="F422" s="198"/>
      <c r="G422" s="198"/>
      <c r="H422" s="198"/>
      <c r="I422" s="198"/>
      <c r="J422" s="198"/>
      <c r="K422" s="198"/>
      <c r="L422" s="198"/>
      <c r="M422" s="198"/>
      <c r="N422" s="198"/>
      <c r="O422" s="198"/>
      <c r="P422" s="198"/>
      <c r="Q422" s="202"/>
      <c r="R422" s="198"/>
      <c r="S422" s="198"/>
      <c r="T422" s="198"/>
      <c r="U422" s="198"/>
      <c r="V422" s="198"/>
      <c r="W422" s="198"/>
      <c r="X422" s="198"/>
      <c r="Y422" s="198"/>
      <c r="Z422" s="198"/>
      <c r="AA422" s="198"/>
      <c r="AB422" s="198"/>
      <c r="AC422" s="198"/>
      <c r="AD422" s="198"/>
      <c r="AE422" s="198"/>
      <c r="AF422" s="198"/>
      <c r="AG422" s="198"/>
      <c r="AH422" s="198"/>
      <c r="AI422" s="198"/>
      <c r="AJ422" s="198"/>
      <c r="AK422" s="198"/>
      <c r="AL422" s="198"/>
      <c r="AM422" s="198"/>
      <c r="AN422" s="198"/>
      <c r="AO422" s="198"/>
      <c r="AP422" s="198"/>
      <c r="AQ422" s="198"/>
      <c r="AR422" s="198"/>
      <c r="AS422" s="198"/>
      <c r="AT422" s="198"/>
      <c r="AU422" s="198"/>
      <c r="AV422" s="198"/>
      <c r="AW422" s="198"/>
      <c r="AX422" s="198"/>
      <c r="AY422" s="198"/>
      <c r="AZ422" s="198"/>
      <c r="BA422" s="198"/>
      <c r="BB422" s="198"/>
      <c r="BC422" s="198"/>
      <c r="BD422" s="198"/>
      <c r="BE422" s="198"/>
      <c r="BF422" s="198"/>
      <c r="BG422" s="198"/>
      <c r="BH422" s="198"/>
      <c r="BI422" s="198"/>
      <c r="BJ422" s="198"/>
      <c r="BK422" s="198"/>
      <c r="BL422" s="198"/>
      <c r="BM422" s="198"/>
      <c r="BN422" s="198"/>
      <c r="BO422" s="198"/>
      <c r="BP422" s="198"/>
      <c r="BQ422" s="198"/>
      <c r="BR422" s="198"/>
      <c r="BS422" s="198"/>
      <c r="BT422" s="198"/>
      <c r="BU422" s="198"/>
      <c r="BV422" s="198"/>
      <c r="BW422" s="198"/>
      <c r="BX422" s="198"/>
      <c r="BY422" s="198"/>
      <c r="BZ422" s="198"/>
      <c r="CA422" s="198"/>
      <c r="CB422" s="198"/>
      <c r="CC422" s="198"/>
      <c r="CD422" s="198"/>
      <c r="CE422" s="198"/>
      <c r="CF422" s="198"/>
      <c r="CG422" s="198"/>
      <c r="CH422" s="198"/>
      <c r="CI422" s="198"/>
      <c r="CJ422" s="198"/>
      <c r="CK422" s="198"/>
      <c r="CL422" s="198"/>
      <c r="CM422" s="198"/>
      <c r="CN422" s="198"/>
      <c r="CO422" s="198"/>
      <c r="CP422" s="198"/>
      <c r="CQ422" s="198"/>
      <c r="CR422" s="198"/>
      <c r="CS422" s="198"/>
      <c r="CT422" s="198"/>
      <c r="CU422" s="198"/>
      <c r="CV422" s="198"/>
      <c r="CW422" s="198"/>
      <c r="CX422" s="198"/>
      <c r="CY422" s="198"/>
      <c r="CZ422" s="198"/>
      <c r="DA422" s="198"/>
      <c r="DB422" s="198"/>
      <c r="DC422" s="198"/>
      <c r="DD422" s="198"/>
      <c r="DE422" s="198"/>
      <c r="DF422" s="198"/>
      <c r="DG422" s="198"/>
      <c r="DH422" s="198"/>
      <c r="DI422" s="198"/>
      <c r="DJ422" s="198"/>
      <c r="DK422" s="198"/>
      <c r="DL422" s="198"/>
      <c r="DM422" s="198"/>
      <c r="DN422" s="198"/>
      <c r="DO422" s="198"/>
      <c r="DP422" s="198"/>
      <c r="DQ422" s="198"/>
      <c r="DR422" s="198"/>
      <c r="DS422" s="198"/>
      <c r="DT422" s="198"/>
      <c r="DU422" s="198"/>
      <c r="DV422" s="198"/>
      <c r="DW422" s="198"/>
      <c r="DX422" s="198"/>
      <c r="DY422" s="198"/>
      <c r="DZ422" s="198"/>
      <c r="EA422" s="198"/>
      <c r="EB422" s="198"/>
      <c r="EC422" s="198"/>
      <c r="ED422" s="198"/>
      <c r="EE422" s="198"/>
      <c r="EF422" s="198"/>
      <c r="EG422" s="198"/>
      <c r="EH422" s="198"/>
      <c r="EI422" s="198"/>
      <c r="EJ422" s="198"/>
      <c r="EK422" s="198"/>
      <c r="EL422" s="198"/>
      <c r="EM422" s="198"/>
      <c r="EN422" s="198"/>
      <c r="EO422" s="198"/>
      <c r="EP422" s="198"/>
      <c r="EQ422" s="198"/>
      <c r="ER422" s="198"/>
      <c r="ES422" s="198"/>
      <c r="ET422" s="198"/>
      <c r="EU422" s="198"/>
      <c r="EV422" s="198"/>
      <c r="EW422" s="198"/>
      <c r="EX422" s="198"/>
      <c r="EY422" s="198"/>
      <c r="EZ422" s="198"/>
      <c r="FA422" s="198"/>
      <c r="FB422" s="198"/>
      <c r="FC422" s="198"/>
      <c r="FD422" s="198"/>
      <c r="FE422" s="198"/>
      <c r="FF422" s="198"/>
      <c r="FG422" s="198"/>
      <c r="FH422" s="198"/>
      <c r="FI422" s="198"/>
      <c r="FJ422" s="198"/>
      <c r="FK422" s="198"/>
      <c r="FL422" s="198"/>
      <c r="FM422" s="198"/>
      <c r="FN422" s="198"/>
      <c r="FO422" s="198"/>
      <c r="FP422" s="198"/>
      <c r="FQ422" s="198"/>
      <c r="FR422" s="198"/>
      <c r="FS422" s="198"/>
      <c r="FT422" s="198"/>
      <c r="FU422" s="198"/>
      <c r="FV422" s="198"/>
      <c r="FW422" s="198"/>
      <c r="FX422" s="198"/>
      <c r="FY422" s="198"/>
      <c r="FZ422" s="198"/>
      <c r="GA422" s="198"/>
      <c r="GB422" s="198"/>
      <c r="GC422" s="198"/>
      <c r="GD422" s="198"/>
      <c r="GE422" s="198"/>
      <c r="GF422" s="198"/>
      <c r="GG422" s="198"/>
      <c r="GH422" s="198"/>
      <c r="GI422" s="198"/>
      <c r="GJ422" s="198"/>
      <c r="GK422" s="198"/>
      <c r="GL422" s="198"/>
      <c r="GM422" s="198"/>
      <c r="GN422" s="198"/>
      <c r="GO422" s="198"/>
      <c r="GP422" s="198"/>
      <c r="GQ422" s="198"/>
      <c r="GR422" s="198"/>
      <c r="GS422" s="198"/>
      <c r="GT422" s="198"/>
      <c r="GU422" s="198"/>
      <c r="GV422" s="198"/>
      <c r="GW422" s="198"/>
      <c r="GX422" s="198"/>
      <c r="GY422" s="198"/>
      <c r="GZ422" s="198"/>
      <c r="HA422" s="198"/>
      <c r="HB422" s="198"/>
      <c r="HC422" s="198"/>
      <c r="HD422" s="198"/>
      <c r="HE422" s="198"/>
      <c r="HF422" s="198"/>
      <c r="HG422" s="198"/>
      <c r="HH422" s="198"/>
      <c r="HI422" s="198"/>
      <c r="HJ422" s="198"/>
      <c r="HK422" s="198"/>
      <c r="HL422" s="198"/>
      <c r="HM422" s="198"/>
      <c r="HN422" s="198"/>
      <c r="HO422" s="198"/>
      <c r="HP422" s="198"/>
      <c r="HQ422" s="198"/>
      <c r="HR422" s="198"/>
      <c r="HS422" s="198"/>
      <c r="HT422" s="198"/>
      <c r="HU422" s="198"/>
      <c r="HV422" s="198"/>
      <c r="HW422" s="198"/>
      <c r="HX422" s="198"/>
      <c r="HY422" s="198"/>
      <c r="HZ422" s="198"/>
      <c r="IA422" s="198"/>
      <c r="IB422" s="198"/>
      <c r="IC422" s="198"/>
      <c r="ID422" s="198"/>
      <c r="IE422" s="198"/>
      <c r="IF422" s="198"/>
      <c r="IG422" s="198"/>
      <c r="IH422" s="198"/>
      <c r="II422" s="198"/>
      <c r="IJ422" s="198"/>
      <c r="IK422" s="198"/>
      <c r="IL422" s="198"/>
      <c r="IM422" s="198"/>
      <c r="IN422" s="198"/>
      <c r="IO422" s="198"/>
      <c r="IP422" s="198"/>
      <c r="IQ422" s="198"/>
      <c r="IR422" s="198"/>
      <c r="IS422" s="198"/>
      <c r="IT422" s="198"/>
      <c r="IU422" s="198"/>
      <c r="IV422" s="198"/>
      <c r="IW422" s="198"/>
      <c r="IX422" s="198"/>
      <c r="IY422" s="198"/>
      <c r="IZ422" s="198"/>
      <c r="JA422" s="198"/>
      <c r="JB422" s="198"/>
      <c r="JC422" s="198"/>
      <c r="JD422" s="198"/>
      <c r="JE422" s="198"/>
      <c r="JF422" s="198"/>
      <c r="JG422" s="198"/>
      <c r="JH422" s="198"/>
      <c r="JI422" s="198"/>
      <c r="JJ422" s="198"/>
      <c r="JK422" s="198"/>
      <c r="JL422" s="198"/>
      <c r="JM422" s="198"/>
      <c r="JN422" s="198"/>
      <c r="JO422" s="198"/>
      <c r="JP422" s="198"/>
      <c r="JQ422" s="198"/>
      <c r="JR422" s="198"/>
      <c r="JS422" s="198"/>
      <c r="JT422" s="198"/>
      <c r="JU422" s="198"/>
      <c r="JV422" s="198"/>
      <c r="JW422" s="198"/>
      <c r="JX422" s="198"/>
      <c r="JY422" s="198"/>
      <c r="JZ422" s="198"/>
      <c r="KA422" s="198"/>
      <c r="KB422" s="198"/>
      <c r="KC422" s="198"/>
      <c r="KD422" s="198"/>
      <c r="KE422" s="198"/>
      <c r="KF422" s="198"/>
      <c r="KG422" s="198"/>
      <c r="KH422" s="198"/>
      <c r="KI422" s="198"/>
      <c r="KJ422" s="198"/>
      <c r="KK422" s="198"/>
      <c r="KL422" s="198"/>
      <c r="KM422" s="198"/>
      <c r="KN422" s="198"/>
      <c r="KO422" s="198"/>
      <c r="KP422" s="198"/>
      <c r="KQ422" s="198"/>
      <c r="KR422" s="198"/>
      <c r="KS422" s="198"/>
      <c r="KT422" s="198"/>
      <c r="KU422" s="198"/>
      <c r="KV422" s="198"/>
      <c r="KW422" s="198"/>
      <c r="KX422" s="198"/>
      <c r="KY422" s="198"/>
      <c r="KZ422" s="198"/>
    </row>
    <row r="423" spans="2:312" x14ac:dyDescent="0.3">
      <c r="B423" s="198"/>
      <c r="C423" s="198"/>
      <c r="D423" s="198"/>
      <c r="E423" s="198"/>
      <c r="F423" s="198"/>
      <c r="G423" s="198"/>
      <c r="H423" s="198"/>
      <c r="I423" s="198"/>
      <c r="J423" s="198"/>
      <c r="K423" s="198"/>
      <c r="L423" s="198"/>
      <c r="M423" s="198"/>
      <c r="N423" s="198"/>
      <c r="O423" s="198"/>
      <c r="P423" s="198"/>
      <c r="Q423" s="202"/>
      <c r="R423" s="198"/>
      <c r="S423" s="198"/>
      <c r="T423" s="198"/>
      <c r="U423" s="198"/>
      <c r="V423" s="198"/>
      <c r="W423" s="198"/>
      <c r="X423" s="198"/>
      <c r="Y423" s="198"/>
      <c r="Z423" s="198"/>
      <c r="AA423" s="198"/>
      <c r="AB423" s="198"/>
      <c r="AC423" s="198"/>
      <c r="AD423" s="198"/>
      <c r="AE423" s="198"/>
      <c r="AF423" s="198"/>
      <c r="AG423" s="198"/>
      <c r="AH423" s="198"/>
      <c r="AI423" s="198"/>
      <c r="AJ423" s="198"/>
      <c r="AK423" s="198"/>
      <c r="AL423" s="198"/>
      <c r="AM423" s="198"/>
      <c r="AN423" s="198"/>
      <c r="AO423" s="198"/>
      <c r="AP423" s="198"/>
      <c r="AQ423" s="198"/>
      <c r="AR423" s="198"/>
      <c r="AS423" s="198"/>
      <c r="AT423" s="198"/>
      <c r="AU423" s="198"/>
      <c r="AV423" s="198"/>
      <c r="AW423" s="198"/>
      <c r="AX423" s="198"/>
      <c r="AY423" s="198"/>
      <c r="AZ423" s="198"/>
      <c r="BA423" s="198"/>
      <c r="BB423" s="198"/>
      <c r="BC423" s="198"/>
      <c r="BD423" s="198"/>
      <c r="BE423" s="198"/>
      <c r="BF423" s="198"/>
      <c r="BG423" s="198"/>
      <c r="BH423" s="198"/>
      <c r="BI423" s="198"/>
      <c r="BJ423" s="198"/>
      <c r="BK423" s="198"/>
      <c r="BL423" s="198"/>
      <c r="BM423" s="198"/>
      <c r="BN423" s="198"/>
      <c r="BO423" s="198"/>
      <c r="BP423" s="198"/>
      <c r="BQ423" s="198"/>
      <c r="BR423" s="198"/>
      <c r="BS423" s="198"/>
      <c r="BT423" s="198"/>
      <c r="BU423" s="198"/>
      <c r="BV423" s="198"/>
      <c r="BW423" s="198"/>
      <c r="BX423" s="198"/>
      <c r="BY423" s="198"/>
      <c r="BZ423" s="198"/>
      <c r="CA423" s="198"/>
      <c r="CB423" s="198"/>
      <c r="CC423" s="198"/>
      <c r="CD423" s="198"/>
      <c r="CE423" s="198"/>
      <c r="CF423" s="198"/>
      <c r="CG423" s="198"/>
      <c r="CH423" s="198"/>
      <c r="CI423" s="198"/>
      <c r="CJ423" s="198"/>
      <c r="CK423" s="198"/>
      <c r="CL423" s="198"/>
      <c r="CM423" s="198"/>
      <c r="CN423" s="198"/>
      <c r="CO423" s="198"/>
      <c r="CP423" s="198"/>
      <c r="CQ423" s="198"/>
      <c r="CR423" s="198"/>
      <c r="CS423" s="198"/>
      <c r="CT423" s="198"/>
      <c r="CU423" s="198"/>
      <c r="CV423" s="198"/>
      <c r="CW423" s="198"/>
      <c r="CX423" s="198"/>
      <c r="CY423" s="198"/>
      <c r="CZ423" s="198"/>
      <c r="DA423" s="198"/>
      <c r="DB423" s="198"/>
      <c r="DC423" s="198"/>
      <c r="DD423" s="198"/>
      <c r="DE423" s="198"/>
      <c r="DF423" s="198"/>
      <c r="DG423" s="198"/>
      <c r="DH423" s="198"/>
      <c r="DI423" s="198"/>
      <c r="DJ423" s="198"/>
      <c r="DK423" s="198"/>
      <c r="DL423" s="198"/>
      <c r="DM423" s="198"/>
      <c r="DN423" s="198"/>
      <c r="DO423" s="198"/>
      <c r="DP423" s="198"/>
      <c r="DQ423" s="198"/>
      <c r="DR423" s="198"/>
      <c r="DS423" s="198"/>
      <c r="DT423" s="198"/>
      <c r="DU423" s="198"/>
      <c r="DV423" s="198"/>
      <c r="DW423" s="198"/>
      <c r="DX423" s="198"/>
      <c r="DY423" s="198"/>
      <c r="DZ423" s="198"/>
      <c r="EA423" s="198"/>
      <c r="EB423" s="198"/>
      <c r="EC423" s="198"/>
      <c r="ED423" s="198"/>
      <c r="EE423" s="198"/>
      <c r="EF423" s="198"/>
      <c r="EG423" s="198"/>
      <c r="EH423" s="198"/>
      <c r="EI423" s="198"/>
      <c r="EJ423" s="198"/>
      <c r="EK423" s="198"/>
      <c r="EL423" s="198"/>
      <c r="EM423" s="198"/>
      <c r="EN423" s="198"/>
      <c r="EO423" s="198"/>
      <c r="EP423" s="198"/>
      <c r="EQ423" s="198"/>
      <c r="ER423" s="198"/>
      <c r="ES423" s="198"/>
      <c r="ET423" s="198"/>
      <c r="EU423" s="198"/>
      <c r="EV423" s="198"/>
      <c r="EW423" s="198"/>
      <c r="EX423" s="198"/>
      <c r="EY423" s="198"/>
      <c r="EZ423" s="198"/>
      <c r="FA423" s="198"/>
      <c r="FB423" s="198"/>
      <c r="FC423" s="198"/>
      <c r="FD423" s="198"/>
      <c r="FE423" s="198"/>
      <c r="FF423" s="198"/>
      <c r="FG423" s="198"/>
      <c r="FH423" s="198"/>
      <c r="FI423" s="198"/>
      <c r="FJ423" s="198"/>
      <c r="FK423" s="198"/>
      <c r="FL423" s="198"/>
      <c r="FM423" s="198"/>
      <c r="FN423" s="198"/>
      <c r="FO423" s="198"/>
      <c r="FP423" s="198"/>
      <c r="FQ423" s="198"/>
      <c r="FR423" s="198"/>
      <c r="FS423" s="198"/>
      <c r="FT423" s="198"/>
      <c r="FU423" s="198"/>
      <c r="FV423" s="198"/>
      <c r="FW423" s="198"/>
      <c r="FX423" s="198"/>
      <c r="FY423" s="198"/>
      <c r="FZ423" s="198"/>
      <c r="GA423" s="198"/>
      <c r="GB423" s="198"/>
      <c r="GC423" s="198"/>
      <c r="GD423" s="198"/>
      <c r="GE423" s="198"/>
      <c r="GF423" s="198"/>
      <c r="GG423" s="198"/>
      <c r="GH423" s="198"/>
      <c r="GI423" s="198"/>
      <c r="GJ423" s="198"/>
      <c r="GK423" s="198"/>
      <c r="GL423" s="198"/>
      <c r="GM423" s="198"/>
      <c r="GN423" s="198"/>
      <c r="GO423" s="198"/>
      <c r="GP423" s="198"/>
      <c r="GQ423" s="198"/>
      <c r="GR423" s="198"/>
      <c r="GS423" s="198"/>
      <c r="GT423" s="198"/>
      <c r="GU423" s="198"/>
      <c r="GV423" s="198"/>
      <c r="GW423" s="198"/>
      <c r="GX423" s="198"/>
      <c r="GY423" s="198"/>
      <c r="GZ423" s="198"/>
      <c r="HA423" s="198"/>
      <c r="HB423" s="198"/>
      <c r="HC423" s="198"/>
      <c r="HD423" s="198"/>
      <c r="HE423" s="198"/>
      <c r="HF423" s="198"/>
      <c r="HG423" s="198"/>
      <c r="HH423" s="198"/>
      <c r="HI423" s="198"/>
      <c r="HJ423" s="198"/>
      <c r="HK423" s="198"/>
      <c r="HL423" s="198"/>
      <c r="HM423" s="198"/>
      <c r="HN423" s="198"/>
      <c r="HO423" s="198"/>
      <c r="HP423" s="198"/>
      <c r="HQ423" s="198"/>
      <c r="HR423" s="198"/>
      <c r="HS423" s="198"/>
      <c r="HT423" s="198"/>
      <c r="HU423" s="198"/>
      <c r="HV423" s="198"/>
      <c r="HW423" s="198"/>
      <c r="HX423" s="198"/>
      <c r="HY423" s="198"/>
      <c r="HZ423" s="198"/>
      <c r="IA423" s="198"/>
      <c r="IB423" s="198"/>
      <c r="IC423" s="198"/>
      <c r="ID423" s="198"/>
      <c r="IE423" s="198"/>
      <c r="IF423" s="198"/>
      <c r="IG423" s="198"/>
      <c r="IH423" s="198"/>
      <c r="II423" s="198"/>
      <c r="IJ423" s="198"/>
      <c r="IK423" s="198"/>
      <c r="IL423" s="198"/>
      <c r="IM423" s="198"/>
      <c r="IN423" s="198"/>
      <c r="IO423" s="198"/>
      <c r="IP423" s="198"/>
      <c r="IQ423" s="198"/>
      <c r="IR423" s="198"/>
      <c r="IS423" s="198"/>
      <c r="IT423" s="198"/>
      <c r="IU423" s="198"/>
      <c r="IV423" s="198"/>
      <c r="IW423" s="198"/>
      <c r="IX423" s="198"/>
      <c r="IY423" s="198"/>
      <c r="IZ423" s="198"/>
      <c r="JA423" s="198"/>
      <c r="JB423" s="198"/>
      <c r="JC423" s="198"/>
      <c r="JD423" s="198"/>
      <c r="JE423" s="198"/>
      <c r="JF423" s="198"/>
      <c r="JG423" s="198"/>
      <c r="JH423" s="198"/>
      <c r="JI423" s="198"/>
      <c r="JJ423" s="198"/>
      <c r="JK423" s="198"/>
      <c r="JL423" s="198"/>
      <c r="JM423" s="198"/>
      <c r="JN423" s="198"/>
      <c r="JO423" s="198"/>
      <c r="JP423" s="198"/>
      <c r="JQ423" s="198"/>
      <c r="JR423" s="198"/>
      <c r="JS423" s="198"/>
      <c r="JT423" s="198"/>
      <c r="JU423" s="198"/>
      <c r="JV423" s="198"/>
      <c r="JW423" s="198"/>
      <c r="JX423" s="198"/>
      <c r="JY423" s="198"/>
      <c r="JZ423" s="198"/>
      <c r="KA423" s="198"/>
      <c r="KB423" s="198"/>
      <c r="KC423" s="198"/>
      <c r="KD423" s="198"/>
      <c r="KE423" s="198"/>
      <c r="KF423" s="198"/>
      <c r="KG423" s="198"/>
      <c r="KH423" s="198"/>
      <c r="KI423" s="198"/>
      <c r="KJ423" s="198"/>
      <c r="KK423" s="198"/>
      <c r="KL423" s="198"/>
      <c r="KM423" s="198"/>
      <c r="KN423" s="198"/>
      <c r="KO423" s="198"/>
      <c r="KP423" s="198"/>
      <c r="KQ423" s="198"/>
      <c r="KR423" s="198"/>
      <c r="KS423" s="198"/>
      <c r="KT423" s="198"/>
      <c r="KU423" s="198"/>
      <c r="KV423" s="198"/>
      <c r="KW423" s="198"/>
      <c r="KX423" s="198"/>
      <c r="KY423" s="198"/>
      <c r="KZ423" s="198"/>
    </row>
    <row r="424" spans="2:312" x14ac:dyDescent="0.3">
      <c r="B424" s="198"/>
      <c r="C424" s="198"/>
      <c r="D424" s="198"/>
      <c r="E424" s="198"/>
      <c r="F424" s="198"/>
      <c r="G424" s="198"/>
      <c r="H424" s="198"/>
      <c r="I424" s="198"/>
      <c r="J424" s="198"/>
      <c r="K424" s="198"/>
      <c r="L424" s="198"/>
      <c r="M424" s="198"/>
      <c r="N424" s="198"/>
      <c r="O424" s="198"/>
      <c r="P424" s="198"/>
      <c r="Q424" s="202"/>
      <c r="R424" s="198"/>
      <c r="S424" s="198"/>
      <c r="T424" s="198"/>
      <c r="U424" s="198"/>
      <c r="V424" s="198"/>
      <c r="W424" s="198"/>
      <c r="X424" s="198"/>
      <c r="Y424" s="198"/>
      <c r="Z424" s="198"/>
      <c r="AA424" s="198"/>
      <c r="AB424" s="198"/>
      <c r="AC424" s="198"/>
      <c r="AD424" s="198"/>
      <c r="AE424" s="198"/>
      <c r="AF424" s="198"/>
      <c r="AG424" s="198"/>
      <c r="AH424" s="198"/>
      <c r="AI424" s="198"/>
      <c r="AJ424" s="198"/>
      <c r="AK424" s="198"/>
      <c r="AL424" s="198"/>
      <c r="AM424" s="198"/>
      <c r="AN424" s="198"/>
      <c r="AO424" s="198"/>
      <c r="AP424" s="198"/>
      <c r="AQ424" s="198"/>
      <c r="AR424" s="198"/>
      <c r="AS424" s="198"/>
      <c r="AT424" s="198"/>
      <c r="AU424" s="198"/>
      <c r="AV424" s="198"/>
      <c r="AW424" s="198"/>
      <c r="AX424" s="198"/>
      <c r="AY424" s="198"/>
      <c r="AZ424" s="198"/>
      <c r="BA424" s="198"/>
      <c r="BB424" s="198"/>
      <c r="BC424" s="198"/>
      <c r="BD424" s="198"/>
      <c r="BE424" s="198"/>
      <c r="BF424" s="198"/>
      <c r="BG424" s="198"/>
      <c r="BH424" s="198"/>
      <c r="BI424" s="198"/>
      <c r="BJ424" s="198"/>
      <c r="BK424" s="198"/>
      <c r="BL424" s="198"/>
      <c r="BM424" s="198"/>
      <c r="BN424" s="198"/>
      <c r="BO424" s="198"/>
      <c r="BP424" s="198"/>
      <c r="BQ424" s="198"/>
      <c r="BR424" s="198"/>
      <c r="BS424" s="198"/>
      <c r="BT424" s="198"/>
      <c r="BU424" s="198"/>
      <c r="BV424" s="198"/>
      <c r="BW424" s="198"/>
      <c r="BX424" s="198"/>
      <c r="BY424" s="198"/>
      <c r="BZ424" s="198"/>
      <c r="CA424" s="198"/>
      <c r="CB424" s="198"/>
      <c r="CC424" s="198"/>
      <c r="CD424" s="198"/>
      <c r="CE424" s="198"/>
      <c r="CF424" s="198"/>
      <c r="CG424" s="198"/>
      <c r="CH424" s="198"/>
      <c r="CI424" s="198"/>
      <c r="CJ424" s="198"/>
      <c r="CK424" s="198"/>
      <c r="CL424" s="198"/>
      <c r="CM424" s="198"/>
      <c r="CN424" s="198"/>
      <c r="CO424" s="198"/>
      <c r="CP424" s="198"/>
      <c r="CQ424" s="198"/>
      <c r="CR424" s="198"/>
      <c r="CS424" s="198"/>
      <c r="CT424" s="198"/>
      <c r="CU424" s="198"/>
      <c r="CV424" s="198"/>
      <c r="CW424" s="198"/>
      <c r="CX424" s="198"/>
      <c r="CY424" s="198"/>
      <c r="CZ424" s="198"/>
      <c r="DA424" s="198"/>
      <c r="DB424" s="198"/>
      <c r="DC424" s="198"/>
      <c r="DD424" s="198"/>
      <c r="DE424" s="198"/>
      <c r="DF424" s="198"/>
      <c r="DG424" s="198"/>
      <c r="DH424" s="198"/>
      <c r="DI424" s="198"/>
      <c r="DJ424" s="198"/>
      <c r="DK424" s="198"/>
      <c r="DL424" s="198"/>
      <c r="DM424" s="198"/>
      <c r="DN424" s="198"/>
      <c r="DO424" s="198"/>
      <c r="DP424" s="198"/>
      <c r="DQ424" s="198"/>
      <c r="DR424" s="198"/>
      <c r="DS424" s="198"/>
      <c r="DT424" s="198"/>
      <c r="DU424" s="198"/>
      <c r="DV424" s="198"/>
      <c r="DW424" s="198"/>
      <c r="DX424" s="198"/>
      <c r="DY424" s="198"/>
      <c r="DZ424" s="198"/>
      <c r="EA424" s="198"/>
      <c r="EB424" s="198"/>
      <c r="EC424" s="198"/>
      <c r="ED424" s="198"/>
      <c r="EE424" s="198"/>
      <c r="EF424" s="198"/>
      <c r="EG424" s="198"/>
      <c r="EH424" s="198"/>
      <c r="EI424" s="198"/>
      <c r="EJ424" s="198"/>
      <c r="EK424" s="198"/>
      <c r="EL424" s="198"/>
      <c r="EM424" s="198"/>
      <c r="EN424" s="198"/>
      <c r="EO424" s="198"/>
      <c r="EP424" s="198"/>
      <c r="EQ424" s="198"/>
      <c r="ER424" s="198"/>
      <c r="ES424" s="198"/>
      <c r="ET424" s="198"/>
      <c r="EU424" s="198"/>
      <c r="EV424" s="198"/>
      <c r="EW424" s="198"/>
      <c r="EX424" s="198"/>
      <c r="EY424" s="198"/>
      <c r="EZ424" s="198"/>
      <c r="FA424" s="198"/>
      <c r="FB424" s="198"/>
      <c r="FC424" s="198"/>
      <c r="FD424" s="198"/>
      <c r="FE424" s="198"/>
      <c r="FF424" s="198"/>
      <c r="FG424" s="198"/>
      <c r="FH424" s="198"/>
      <c r="FI424" s="198"/>
      <c r="FJ424" s="198"/>
      <c r="FK424" s="198"/>
      <c r="FL424" s="198"/>
      <c r="FM424" s="198"/>
      <c r="FN424" s="198"/>
      <c r="FO424" s="198"/>
      <c r="FP424" s="198"/>
      <c r="FQ424" s="198"/>
      <c r="FR424" s="198"/>
      <c r="FS424" s="198"/>
      <c r="FT424" s="198"/>
      <c r="FU424" s="198"/>
      <c r="FV424" s="198"/>
      <c r="FW424" s="198"/>
      <c r="FX424" s="198"/>
      <c r="FY424" s="198"/>
      <c r="FZ424" s="198"/>
      <c r="GA424" s="198"/>
      <c r="GB424" s="198"/>
      <c r="GC424" s="198"/>
      <c r="GD424" s="198"/>
      <c r="GE424" s="198"/>
      <c r="GF424" s="198"/>
      <c r="GG424" s="198"/>
      <c r="GH424" s="198"/>
      <c r="GI424" s="198"/>
      <c r="GJ424" s="198"/>
      <c r="GK424" s="198"/>
      <c r="GL424" s="198"/>
      <c r="GM424" s="198"/>
      <c r="GN424" s="198"/>
      <c r="GO424" s="198"/>
      <c r="GP424" s="198"/>
      <c r="GQ424" s="198"/>
      <c r="GR424" s="198"/>
      <c r="GS424" s="198"/>
      <c r="GT424" s="198"/>
      <c r="GU424" s="198"/>
      <c r="GV424" s="198"/>
      <c r="GW424" s="198"/>
      <c r="GX424" s="198"/>
      <c r="GY424" s="198"/>
      <c r="GZ424" s="198"/>
      <c r="HA424" s="198"/>
      <c r="HB424" s="198"/>
      <c r="HC424" s="198"/>
      <c r="HD424" s="198"/>
      <c r="HE424" s="198"/>
      <c r="HF424" s="198"/>
      <c r="HG424" s="198"/>
      <c r="HH424" s="198"/>
      <c r="HI424" s="198"/>
      <c r="HJ424" s="198"/>
      <c r="HK424" s="198"/>
      <c r="HL424" s="198"/>
      <c r="HM424" s="198"/>
      <c r="HN424" s="198"/>
      <c r="HO424" s="198"/>
      <c r="HP424" s="198"/>
      <c r="HQ424" s="198"/>
      <c r="HR424" s="198"/>
      <c r="HS424" s="198"/>
      <c r="HT424" s="198"/>
      <c r="HU424" s="198"/>
      <c r="HV424" s="198"/>
      <c r="HW424" s="198"/>
      <c r="HX424" s="198"/>
      <c r="HY424" s="198"/>
      <c r="HZ424" s="198"/>
      <c r="IA424" s="198"/>
      <c r="IB424" s="198"/>
      <c r="IC424" s="198"/>
      <c r="ID424" s="198"/>
      <c r="IE424" s="198"/>
      <c r="IF424" s="198"/>
      <c r="IG424" s="198"/>
      <c r="IH424" s="198"/>
      <c r="II424" s="198"/>
      <c r="IJ424" s="198"/>
      <c r="IK424" s="198"/>
      <c r="IL424" s="198"/>
      <c r="IM424" s="198"/>
      <c r="IN424" s="198"/>
      <c r="IO424" s="198"/>
      <c r="IP424" s="198"/>
      <c r="IQ424" s="198"/>
      <c r="IR424" s="198"/>
      <c r="IS424" s="198"/>
      <c r="IT424" s="198"/>
      <c r="IU424" s="198"/>
      <c r="IV424" s="198"/>
      <c r="IW424" s="198"/>
      <c r="IX424" s="198"/>
      <c r="IY424" s="198"/>
      <c r="IZ424" s="198"/>
      <c r="JA424" s="198"/>
      <c r="JB424" s="198"/>
      <c r="JC424" s="198"/>
      <c r="JD424" s="198"/>
      <c r="JE424" s="198"/>
      <c r="JF424" s="198"/>
      <c r="JG424" s="198"/>
      <c r="JH424" s="198"/>
      <c r="JI424" s="198"/>
      <c r="JJ424" s="198"/>
      <c r="JK424" s="198"/>
      <c r="JL424" s="198"/>
      <c r="JM424" s="198"/>
      <c r="JN424" s="198"/>
      <c r="JO424" s="198"/>
      <c r="JP424" s="198"/>
      <c r="JQ424" s="198"/>
      <c r="JR424" s="198"/>
      <c r="JS424" s="198"/>
      <c r="JT424" s="198"/>
      <c r="JU424" s="198"/>
      <c r="JV424" s="198"/>
      <c r="JW424" s="198"/>
      <c r="JX424" s="198"/>
      <c r="JY424" s="198"/>
      <c r="JZ424" s="198"/>
      <c r="KA424" s="198"/>
      <c r="KB424" s="198"/>
      <c r="KC424" s="198"/>
      <c r="KD424" s="198"/>
      <c r="KE424" s="198"/>
      <c r="KF424" s="198"/>
      <c r="KG424" s="198"/>
      <c r="KH424" s="198"/>
      <c r="KI424" s="198"/>
      <c r="KJ424" s="198"/>
      <c r="KK424" s="198"/>
      <c r="KL424" s="198"/>
      <c r="KM424" s="198"/>
      <c r="KN424" s="198"/>
      <c r="KO424" s="198"/>
      <c r="KP424" s="198"/>
      <c r="KQ424" s="198"/>
      <c r="KR424" s="198"/>
      <c r="KS424" s="198"/>
      <c r="KT424" s="198"/>
      <c r="KU424" s="198"/>
      <c r="KV424" s="198"/>
      <c r="KW424" s="198"/>
      <c r="KX424" s="198"/>
      <c r="KY424" s="198"/>
      <c r="KZ424" s="198"/>
    </row>
    <row r="425" spans="2:312" x14ac:dyDescent="0.3">
      <c r="B425" s="198"/>
      <c r="C425" s="198"/>
      <c r="D425" s="198"/>
      <c r="E425" s="198"/>
      <c r="F425" s="198"/>
      <c r="G425" s="198"/>
      <c r="H425" s="198"/>
      <c r="I425" s="198"/>
      <c r="J425" s="198"/>
      <c r="K425" s="198"/>
      <c r="L425" s="198"/>
      <c r="M425" s="198"/>
      <c r="N425" s="198"/>
      <c r="O425" s="198"/>
      <c r="P425" s="198"/>
      <c r="Q425" s="202"/>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c r="AS425" s="198"/>
      <c r="AT425" s="198"/>
      <c r="AU425" s="198"/>
      <c r="AV425" s="198"/>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c r="CI425" s="198"/>
      <c r="CJ425" s="198"/>
      <c r="CK425" s="198"/>
      <c r="CL425" s="198"/>
      <c r="CM425" s="198"/>
      <c r="CN425" s="198"/>
      <c r="CO425" s="198"/>
      <c r="CP425" s="198"/>
      <c r="CQ425" s="198"/>
      <c r="CR425" s="198"/>
      <c r="CS425" s="198"/>
      <c r="CT425" s="198"/>
      <c r="CU425" s="198"/>
      <c r="CV425" s="198"/>
      <c r="CW425" s="198"/>
      <c r="CX425" s="198"/>
      <c r="CY425" s="198"/>
      <c r="CZ425" s="198"/>
      <c r="DA425" s="198"/>
      <c r="DB425" s="198"/>
      <c r="DC425" s="198"/>
      <c r="DD425" s="198"/>
      <c r="DE425" s="198"/>
      <c r="DF425" s="198"/>
      <c r="DG425" s="198"/>
      <c r="DH425" s="198"/>
      <c r="DI425" s="198"/>
      <c r="DJ425" s="198"/>
      <c r="DK425" s="198"/>
      <c r="DL425" s="198"/>
      <c r="DM425" s="198"/>
      <c r="DN425" s="198"/>
      <c r="DO425" s="198"/>
      <c r="DP425" s="198"/>
      <c r="DQ425" s="198"/>
      <c r="DR425" s="198"/>
      <c r="DS425" s="198"/>
      <c r="DT425" s="198"/>
      <c r="DU425" s="198"/>
      <c r="DV425" s="198"/>
      <c r="DW425" s="198"/>
      <c r="DX425" s="198"/>
      <c r="DY425" s="198"/>
      <c r="DZ425" s="198"/>
      <c r="EA425" s="198"/>
      <c r="EB425" s="198"/>
      <c r="EC425" s="198"/>
      <c r="ED425" s="198"/>
      <c r="EE425" s="198"/>
      <c r="EF425" s="198"/>
      <c r="EG425" s="198"/>
      <c r="EH425" s="198"/>
      <c r="EI425" s="198"/>
      <c r="EJ425" s="198"/>
      <c r="EK425" s="198"/>
      <c r="EL425" s="198"/>
      <c r="EM425" s="198"/>
      <c r="EN425" s="198"/>
      <c r="EO425" s="198"/>
      <c r="EP425" s="198"/>
      <c r="EQ425" s="198"/>
      <c r="ER425" s="198"/>
      <c r="ES425" s="198"/>
      <c r="ET425" s="198"/>
      <c r="EU425" s="198"/>
      <c r="EV425" s="198"/>
      <c r="EW425" s="198"/>
      <c r="EX425" s="198"/>
      <c r="EY425" s="198"/>
      <c r="EZ425" s="198"/>
      <c r="FA425" s="198"/>
      <c r="FB425" s="198"/>
      <c r="FC425" s="198"/>
      <c r="FD425" s="198"/>
      <c r="FE425" s="198"/>
      <c r="FF425" s="198"/>
      <c r="FG425" s="198"/>
      <c r="FH425" s="198"/>
      <c r="FI425" s="198"/>
      <c r="FJ425" s="198"/>
      <c r="FK425" s="198"/>
      <c r="FL425" s="198"/>
      <c r="FM425" s="198"/>
      <c r="FN425" s="198"/>
      <c r="FO425" s="198"/>
      <c r="FP425" s="198"/>
      <c r="FQ425" s="198"/>
      <c r="FR425" s="198"/>
      <c r="FS425" s="198"/>
      <c r="FT425" s="198"/>
      <c r="FU425" s="198"/>
      <c r="FV425" s="198"/>
      <c r="FW425" s="198"/>
      <c r="FX425" s="198"/>
      <c r="FY425" s="198"/>
      <c r="FZ425" s="198"/>
      <c r="GA425" s="198"/>
      <c r="GB425" s="198"/>
      <c r="GC425" s="198"/>
      <c r="GD425" s="198"/>
      <c r="GE425" s="198"/>
      <c r="GF425" s="198"/>
      <c r="GG425" s="198"/>
      <c r="GH425" s="198"/>
      <c r="GI425" s="198"/>
      <c r="GJ425" s="198"/>
      <c r="GK425" s="198"/>
      <c r="GL425" s="198"/>
      <c r="GM425" s="198"/>
      <c r="GN425" s="198"/>
      <c r="GO425" s="198"/>
      <c r="GP425" s="198"/>
      <c r="GQ425" s="198"/>
      <c r="GR425" s="198"/>
      <c r="GS425" s="198"/>
      <c r="GT425" s="198"/>
      <c r="GU425" s="198"/>
      <c r="GV425" s="198"/>
      <c r="GW425" s="198"/>
      <c r="GX425" s="198"/>
      <c r="GY425" s="198"/>
      <c r="GZ425" s="198"/>
      <c r="HA425" s="198"/>
      <c r="HB425" s="198"/>
      <c r="HC425" s="198"/>
      <c r="HD425" s="198"/>
      <c r="HE425" s="198"/>
      <c r="HF425" s="198"/>
      <c r="HG425" s="198"/>
      <c r="HH425" s="198"/>
      <c r="HI425" s="198"/>
      <c r="HJ425" s="198"/>
      <c r="HK425" s="198"/>
      <c r="HL425" s="198"/>
      <c r="HM425" s="198"/>
      <c r="HN425" s="198"/>
      <c r="HO425" s="198"/>
      <c r="HP425" s="198"/>
      <c r="HQ425" s="198"/>
      <c r="HR425" s="198"/>
      <c r="HS425" s="198"/>
      <c r="HT425" s="198"/>
      <c r="HU425" s="198"/>
      <c r="HV425" s="198"/>
      <c r="HW425" s="198"/>
      <c r="HX425" s="198"/>
      <c r="HY425" s="198"/>
      <c r="HZ425" s="198"/>
      <c r="IA425" s="198"/>
      <c r="IB425" s="198"/>
      <c r="IC425" s="198"/>
      <c r="ID425" s="198"/>
      <c r="IE425" s="198"/>
      <c r="IF425" s="198"/>
      <c r="IG425" s="198"/>
      <c r="IH425" s="198"/>
      <c r="II425" s="198"/>
      <c r="IJ425" s="198"/>
      <c r="IK425" s="198"/>
      <c r="IL425" s="198"/>
      <c r="IM425" s="198"/>
      <c r="IN425" s="198"/>
      <c r="IO425" s="198"/>
      <c r="IP425" s="198"/>
      <c r="IQ425" s="198"/>
      <c r="IR425" s="198"/>
      <c r="IS425" s="198"/>
      <c r="IT425" s="198"/>
      <c r="IU425" s="198"/>
      <c r="IV425" s="198"/>
      <c r="IW425" s="198"/>
      <c r="IX425" s="198"/>
      <c r="IY425" s="198"/>
      <c r="IZ425" s="198"/>
      <c r="JA425" s="198"/>
      <c r="JB425" s="198"/>
      <c r="JC425" s="198"/>
      <c r="JD425" s="198"/>
      <c r="JE425" s="198"/>
      <c r="JF425" s="198"/>
      <c r="JG425" s="198"/>
      <c r="JH425" s="198"/>
      <c r="JI425" s="198"/>
      <c r="JJ425" s="198"/>
      <c r="JK425" s="198"/>
      <c r="JL425" s="198"/>
      <c r="JM425" s="198"/>
      <c r="JN425" s="198"/>
      <c r="JO425" s="198"/>
      <c r="JP425" s="198"/>
      <c r="JQ425" s="198"/>
      <c r="JR425" s="198"/>
      <c r="JS425" s="198"/>
      <c r="JT425" s="198"/>
      <c r="JU425" s="198"/>
      <c r="JV425" s="198"/>
      <c r="JW425" s="198"/>
      <c r="JX425" s="198"/>
      <c r="JY425" s="198"/>
      <c r="JZ425" s="198"/>
      <c r="KA425" s="198"/>
      <c r="KB425" s="198"/>
      <c r="KC425" s="198"/>
      <c r="KD425" s="198"/>
      <c r="KE425" s="198"/>
      <c r="KF425" s="198"/>
      <c r="KG425" s="198"/>
      <c r="KH425" s="198"/>
      <c r="KI425" s="198"/>
      <c r="KJ425" s="198"/>
      <c r="KK425" s="198"/>
      <c r="KL425" s="198"/>
      <c r="KM425" s="198"/>
      <c r="KN425" s="198"/>
      <c r="KO425" s="198"/>
      <c r="KP425" s="198"/>
      <c r="KQ425" s="198"/>
      <c r="KR425" s="198"/>
      <c r="KS425" s="198"/>
      <c r="KT425" s="198"/>
      <c r="KU425" s="198"/>
      <c r="KV425" s="198"/>
      <c r="KW425" s="198"/>
      <c r="KX425" s="198"/>
      <c r="KY425" s="198"/>
      <c r="KZ425" s="198"/>
    </row>
    <row r="426" spans="2:312" x14ac:dyDescent="0.3">
      <c r="B426" s="198"/>
      <c r="C426" s="198"/>
      <c r="D426" s="198"/>
      <c r="E426" s="198"/>
      <c r="F426" s="198"/>
      <c r="G426" s="198"/>
      <c r="H426" s="198"/>
      <c r="I426" s="198"/>
      <c r="J426" s="198"/>
      <c r="K426" s="198"/>
      <c r="L426" s="198"/>
      <c r="M426" s="198"/>
      <c r="N426" s="198"/>
      <c r="O426" s="198"/>
      <c r="P426" s="198"/>
      <c r="Q426" s="202"/>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198"/>
      <c r="AR426" s="198"/>
      <c r="AS426" s="198"/>
      <c r="AT426" s="198"/>
      <c r="AU426" s="198"/>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c r="BV426" s="198"/>
      <c r="BW426" s="198"/>
      <c r="BX426" s="198"/>
      <c r="BY426" s="198"/>
      <c r="BZ426" s="198"/>
      <c r="CA426" s="198"/>
      <c r="CB426" s="198"/>
      <c r="CC426" s="198"/>
      <c r="CD426" s="198"/>
      <c r="CE426" s="198"/>
      <c r="CF426" s="198"/>
      <c r="CG426" s="198"/>
      <c r="CH426" s="198"/>
      <c r="CI426" s="198"/>
      <c r="CJ426" s="198"/>
      <c r="CK426" s="198"/>
      <c r="CL426" s="198"/>
      <c r="CM426" s="198"/>
      <c r="CN426" s="198"/>
      <c r="CO426" s="198"/>
      <c r="CP426" s="198"/>
      <c r="CQ426" s="198"/>
      <c r="CR426" s="198"/>
      <c r="CS426" s="198"/>
      <c r="CT426" s="198"/>
      <c r="CU426" s="198"/>
      <c r="CV426" s="198"/>
      <c r="CW426" s="198"/>
      <c r="CX426" s="198"/>
      <c r="CY426" s="198"/>
      <c r="CZ426" s="198"/>
      <c r="DA426" s="198"/>
      <c r="DB426" s="198"/>
      <c r="DC426" s="198"/>
      <c r="DD426" s="198"/>
      <c r="DE426" s="198"/>
      <c r="DF426" s="198"/>
      <c r="DG426" s="198"/>
      <c r="DH426" s="198"/>
      <c r="DI426" s="198"/>
      <c r="DJ426" s="198"/>
      <c r="DK426" s="198"/>
      <c r="DL426" s="198"/>
      <c r="DM426" s="198"/>
      <c r="DN426" s="198"/>
      <c r="DO426" s="198"/>
      <c r="DP426" s="198"/>
      <c r="DQ426" s="198"/>
      <c r="DR426" s="198"/>
      <c r="DS426" s="198"/>
      <c r="DT426" s="198"/>
      <c r="DU426" s="198"/>
      <c r="DV426" s="198"/>
      <c r="DW426" s="198"/>
      <c r="DX426" s="198"/>
      <c r="DY426" s="198"/>
      <c r="DZ426" s="198"/>
      <c r="EA426" s="198"/>
      <c r="EB426" s="198"/>
      <c r="EC426" s="198"/>
      <c r="ED426" s="198"/>
      <c r="EE426" s="198"/>
      <c r="EF426" s="198"/>
      <c r="EG426" s="198"/>
      <c r="EH426" s="198"/>
      <c r="EI426" s="198"/>
      <c r="EJ426" s="198"/>
      <c r="EK426" s="198"/>
      <c r="EL426" s="198"/>
      <c r="EM426" s="198"/>
      <c r="EN426" s="198"/>
      <c r="EO426" s="198"/>
      <c r="EP426" s="198"/>
      <c r="EQ426" s="198"/>
      <c r="ER426" s="198"/>
      <c r="ES426" s="198"/>
      <c r="ET426" s="198"/>
      <c r="EU426" s="198"/>
      <c r="EV426" s="198"/>
      <c r="EW426" s="198"/>
      <c r="EX426" s="198"/>
      <c r="EY426" s="198"/>
      <c r="EZ426" s="198"/>
      <c r="FA426" s="198"/>
      <c r="FB426" s="198"/>
      <c r="FC426" s="198"/>
      <c r="FD426" s="198"/>
      <c r="FE426" s="198"/>
      <c r="FF426" s="198"/>
      <c r="FG426" s="198"/>
      <c r="FH426" s="198"/>
      <c r="FI426" s="198"/>
      <c r="FJ426" s="198"/>
      <c r="FK426" s="198"/>
      <c r="FL426" s="198"/>
      <c r="FM426" s="198"/>
      <c r="FN426" s="198"/>
      <c r="FO426" s="198"/>
      <c r="FP426" s="198"/>
      <c r="FQ426" s="198"/>
      <c r="FR426" s="198"/>
      <c r="FS426" s="198"/>
      <c r="FT426" s="198"/>
      <c r="FU426" s="198"/>
      <c r="FV426" s="198"/>
      <c r="FW426" s="198"/>
      <c r="FX426" s="198"/>
      <c r="FY426" s="198"/>
      <c r="FZ426" s="198"/>
      <c r="GA426" s="198"/>
      <c r="GB426" s="198"/>
      <c r="GC426" s="198"/>
      <c r="GD426" s="198"/>
      <c r="GE426" s="198"/>
      <c r="GF426" s="198"/>
      <c r="GG426" s="198"/>
      <c r="GH426" s="198"/>
      <c r="GI426" s="198"/>
      <c r="GJ426" s="198"/>
      <c r="GK426" s="198"/>
      <c r="GL426" s="198"/>
      <c r="GM426" s="198"/>
      <c r="GN426" s="198"/>
      <c r="GO426" s="198"/>
      <c r="GP426" s="198"/>
      <c r="GQ426" s="198"/>
      <c r="GR426" s="198"/>
      <c r="GS426" s="198"/>
      <c r="GT426" s="198"/>
      <c r="GU426" s="198"/>
      <c r="GV426" s="198"/>
      <c r="GW426" s="198"/>
      <c r="GX426" s="198"/>
      <c r="GY426" s="198"/>
      <c r="GZ426" s="198"/>
      <c r="HA426" s="198"/>
      <c r="HB426" s="198"/>
      <c r="HC426" s="198"/>
      <c r="HD426" s="198"/>
      <c r="HE426" s="198"/>
      <c r="HF426" s="198"/>
      <c r="HG426" s="198"/>
      <c r="HH426" s="198"/>
      <c r="HI426" s="198"/>
      <c r="HJ426" s="198"/>
      <c r="HK426" s="198"/>
      <c r="HL426" s="198"/>
      <c r="HM426" s="198"/>
      <c r="HN426" s="198"/>
      <c r="HO426" s="198"/>
      <c r="HP426" s="198"/>
      <c r="HQ426" s="198"/>
      <c r="HR426" s="198"/>
      <c r="HS426" s="198"/>
      <c r="HT426" s="198"/>
      <c r="HU426" s="198"/>
      <c r="HV426" s="198"/>
      <c r="HW426" s="198"/>
      <c r="HX426" s="198"/>
      <c r="HY426" s="198"/>
      <c r="HZ426" s="198"/>
      <c r="IA426" s="198"/>
      <c r="IB426" s="198"/>
      <c r="IC426" s="198"/>
      <c r="ID426" s="198"/>
      <c r="IE426" s="198"/>
      <c r="IF426" s="198"/>
      <c r="IG426" s="198"/>
      <c r="IH426" s="198"/>
      <c r="II426" s="198"/>
      <c r="IJ426" s="198"/>
      <c r="IK426" s="198"/>
      <c r="IL426" s="198"/>
      <c r="IM426" s="198"/>
      <c r="IN426" s="198"/>
      <c r="IO426" s="198"/>
      <c r="IP426" s="198"/>
      <c r="IQ426" s="198"/>
      <c r="IR426" s="198"/>
      <c r="IS426" s="198"/>
      <c r="IT426" s="198"/>
      <c r="IU426" s="198"/>
      <c r="IV426" s="198"/>
      <c r="IW426" s="198"/>
      <c r="IX426" s="198"/>
      <c r="IY426" s="198"/>
      <c r="IZ426" s="198"/>
      <c r="JA426" s="198"/>
      <c r="JB426" s="198"/>
      <c r="JC426" s="198"/>
      <c r="JD426" s="198"/>
      <c r="JE426" s="198"/>
      <c r="JF426" s="198"/>
      <c r="JG426" s="198"/>
      <c r="JH426" s="198"/>
      <c r="JI426" s="198"/>
      <c r="JJ426" s="198"/>
      <c r="JK426" s="198"/>
      <c r="JL426" s="198"/>
      <c r="JM426" s="198"/>
      <c r="JN426" s="198"/>
      <c r="JO426" s="198"/>
      <c r="JP426" s="198"/>
      <c r="JQ426" s="198"/>
      <c r="JR426" s="198"/>
      <c r="JS426" s="198"/>
      <c r="JT426" s="198"/>
      <c r="JU426" s="198"/>
      <c r="JV426" s="198"/>
      <c r="JW426" s="198"/>
      <c r="JX426" s="198"/>
      <c r="JY426" s="198"/>
      <c r="JZ426" s="198"/>
      <c r="KA426" s="198"/>
      <c r="KB426" s="198"/>
      <c r="KC426" s="198"/>
      <c r="KD426" s="198"/>
      <c r="KE426" s="198"/>
      <c r="KF426" s="198"/>
      <c r="KG426" s="198"/>
      <c r="KH426" s="198"/>
      <c r="KI426" s="198"/>
      <c r="KJ426" s="198"/>
      <c r="KK426" s="198"/>
      <c r="KL426" s="198"/>
      <c r="KM426" s="198"/>
      <c r="KN426" s="198"/>
      <c r="KO426" s="198"/>
      <c r="KP426" s="198"/>
      <c r="KQ426" s="198"/>
      <c r="KR426" s="198"/>
      <c r="KS426" s="198"/>
      <c r="KT426" s="198"/>
      <c r="KU426" s="198"/>
      <c r="KV426" s="198"/>
      <c r="KW426" s="198"/>
      <c r="KX426" s="198"/>
      <c r="KY426" s="198"/>
      <c r="KZ426" s="198"/>
    </row>
    <row r="427" spans="2:312" x14ac:dyDescent="0.3">
      <c r="B427" s="198"/>
      <c r="C427" s="198"/>
      <c r="D427" s="198"/>
      <c r="E427" s="198"/>
      <c r="F427" s="198"/>
      <c r="G427" s="198"/>
      <c r="H427" s="198"/>
      <c r="I427" s="198"/>
      <c r="J427" s="198"/>
      <c r="K427" s="198"/>
      <c r="L427" s="198"/>
      <c r="M427" s="198"/>
      <c r="N427" s="198"/>
      <c r="O427" s="198"/>
      <c r="P427" s="198"/>
      <c r="Q427" s="202"/>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8"/>
      <c r="AY427" s="198"/>
      <c r="AZ427" s="198"/>
      <c r="BA427" s="198"/>
      <c r="BB427" s="198"/>
      <c r="BC427" s="198"/>
      <c r="BD427" s="198"/>
      <c r="BE427" s="198"/>
      <c r="BF427" s="198"/>
      <c r="BG427" s="198"/>
      <c r="BH427" s="198"/>
      <c r="BI427" s="198"/>
      <c r="BJ427" s="198"/>
      <c r="BK427" s="198"/>
      <c r="BL427" s="198"/>
      <c r="BM427" s="198"/>
      <c r="BN427" s="198"/>
      <c r="BO427" s="198"/>
      <c r="BP427" s="198"/>
      <c r="BQ427" s="198"/>
      <c r="BR427" s="198"/>
      <c r="BS427" s="198"/>
      <c r="BT427" s="198"/>
      <c r="BU427" s="198"/>
      <c r="BV427" s="198"/>
      <c r="BW427" s="198"/>
      <c r="BX427" s="198"/>
      <c r="BY427" s="198"/>
      <c r="BZ427" s="198"/>
      <c r="CA427" s="198"/>
      <c r="CB427" s="198"/>
      <c r="CC427" s="198"/>
      <c r="CD427" s="198"/>
      <c r="CE427" s="198"/>
      <c r="CF427" s="198"/>
      <c r="CG427" s="198"/>
      <c r="CH427" s="198"/>
      <c r="CI427" s="198"/>
      <c r="CJ427" s="198"/>
      <c r="CK427" s="198"/>
      <c r="CL427" s="198"/>
      <c r="CM427" s="198"/>
      <c r="CN427" s="198"/>
      <c r="CO427" s="198"/>
      <c r="CP427" s="198"/>
      <c r="CQ427" s="198"/>
      <c r="CR427" s="198"/>
      <c r="CS427" s="198"/>
      <c r="CT427" s="198"/>
      <c r="CU427" s="198"/>
      <c r="CV427" s="198"/>
      <c r="CW427" s="198"/>
      <c r="CX427" s="198"/>
      <c r="CY427" s="198"/>
      <c r="CZ427" s="198"/>
      <c r="DA427" s="198"/>
      <c r="DB427" s="198"/>
      <c r="DC427" s="198"/>
      <c r="DD427" s="198"/>
      <c r="DE427" s="198"/>
      <c r="DF427" s="198"/>
      <c r="DG427" s="198"/>
      <c r="DH427" s="198"/>
      <c r="DI427" s="198"/>
      <c r="DJ427" s="198"/>
      <c r="DK427" s="198"/>
      <c r="DL427" s="198"/>
      <c r="DM427" s="198"/>
      <c r="DN427" s="198"/>
      <c r="DO427" s="198"/>
      <c r="DP427" s="198"/>
      <c r="DQ427" s="198"/>
      <c r="DR427" s="198"/>
      <c r="DS427" s="198"/>
      <c r="DT427" s="198"/>
      <c r="DU427" s="198"/>
      <c r="DV427" s="198"/>
      <c r="DW427" s="198"/>
      <c r="DX427" s="198"/>
      <c r="DY427" s="198"/>
      <c r="DZ427" s="198"/>
      <c r="EA427" s="198"/>
      <c r="EB427" s="198"/>
      <c r="EC427" s="198"/>
      <c r="ED427" s="198"/>
      <c r="EE427" s="198"/>
      <c r="EF427" s="198"/>
      <c r="EG427" s="198"/>
      <c r="EH427" s="198"/>
      <c r="EI427" s="198"/>
      <c r="EJ427" s="198"/>
      <c r="EK427" s="198"/>
      <c r="EL427" s="198"/>
      <c r="EM427" s="198"/>
      <c r="EN427" s="198"/>
      <c r="EO427" s="198"/>
      <c r="EP427" s="198"/>
      <c r="EQ427" s="198"/>
      <c r="ER427" s="198"/>
      <c r="ES427" s="198"/>
      <c r="ET427" s="198"/>
      <c r="EU427" s="198"/>
      <c r="EV427" s="198"/>
      <c r="EW427" s="198"/>
      <c r="EX427" s="198"/>
      <c r="EY427" s="198"/>
      <c r="EZ427" s="198"/>
      <c r="FA427" s="198"/>
      <c r="FB427" s="198"/>
      <c r="FC427" s="198"/>
      <c r="FD427" s="198"/>
      <c r="FE427" s="198"/>
      <c r="FF427" s="198"/>
      <c r="FG427" s="198"/>
      <c r="FH427" s="198"/>
      <c r="FI427" s="198"/>
      <c r="FJ427" s="198"/>
      <c r="FK427" s="198"/>
      <c r="FL427" s="198"/>
      <c r="FM427" s="198"/>
      <c r="FN427" s="198"/>
      <c r="FO427" s="198"/>
      <c r="FP427" s="198"/>
      <c r="FQ427" s="198"/>
      <c r="FR427" s="198"/>
      <c r="FS427" s="198"/>
      <c r="FT427" s="198"/>
      <c r="FU427" s="198"/>
      <c r="FV427" s="198"/>
      <c r="FW427" s="198"/>
      <c r="FX427" s="198"/>
      <c r="FY427" s="198"/>
      <c r="FZ427" s="198"/>
      <c r="GA427" s="198"/>
      <c r="GB427" s="198"/>
      <c r="GC427" s="198"/>
      <c r="GD427" s="198"/>
      <c r="GE427" s="198"/>
      <c r="GF427" s="198"/>
      <c r="GG427" s="198"/>
      <c r="GH427" s="198"/>
      <c r="GI427" s="198"/>
      <c r="GJ427" s="198"/>
      <c r="GK427" s="198"/>
      <c r="GL427" s="198"/>
      <c r="GM427" s="198"/>
      <c r="GN427" s="198"/>
      <c r="GO427" s="198"/>
      <c r="GP427" s="198"/>
      <c r="GQ427" s="198"/>
      <c r="GR427" s="198"/>
      <c r="GS427" s="198"/>
      <c r="GT427" s="198"/>
      <c r="GU427" s="198"/>
      <c r="GV427" s="198"/>
      <c r="GW427" s="198"/>
      <c r="GX427" s="198"/>
      <c r="GY427" s="198"/>
      <c r="GZ427" s="198"/>
      <c r="HA427" s="198"/>
      <c r="HB427" s="198"/>
      <c r="HC427" s="198"/>
      <c r="HD427" s="198"/>
      <c r="HE427" s="198"/>
      <c r="HF427" s="198"/>
      <c r="HG427" s="198"/>
      <c r="HH427" s="198"/>
      <c r="HI427" s="198"/>
      <c r="HJ427" s="198"/>
      <c r="HK427" s="198"/>
      <c r="HL427" s="198"/>
      <c r="HM427" s="198"/>
      <c r="HN427" s="198"/>
      <c r="HO427" s="198"/>
      <c r="HP427" s="198"/>
      <c r="HQ427" s="198"/>
      <c r="HR427" s="198"/>
      <c r="HS427" s="198"/>
      <c r="HT427" s="198"/>
      <c r="HU427" s="198"/>
      <c r="HV427" s="198"/>
      <c r="HW427" s="198"/>
      <c r="HX427" s="198"/>
      <c r="HY427" s="198"/>
      <c r="HZ427" s="198"/>
      <c r="IA427" s="198"/>
      <c r="IB427" s="198"/>
      <c r="IC427" s="198"/>
      <c r="ID427" s="198"/>
      <c r="IE427" s="198"/>
      <c r="IF427" s="198"/>
      <c r="IG427" s="198"/>
      <c r="IH427" s="198"/>
      <c r="II427" s="198"/>
      <c r="IJ427" s="198"/>
      <c r="IK427" s="198"/>
      <c r="IL427" s="198"/>
      <c r="IM427" s="198"/>
      <c r="IN427" s="198"/>
      <c r="IO427" s="198"/>
      <c r="IP427" s="198"/>
      <c r="IQ427" s="198"/>
      <c r="IR427" s="198"/>
      <c r="IS427" s="198"/>
      <c r="IT427" s="198"/>
      <c r="IU427" s="198"/>
      <c r="IV427" s="198"/>
      <c r="IW427" s="198"/>
      <c r="IX427" s="198"/>
      <c r="IY427" s="198"/>
      <c r="IZ427" s="198"/>
      <c r="JA427" s="198"/>
      <c r="JB427" s="198"/>
      <c r="JC427" s="198"/>
      <c r="JD427" s="198"/>
      <c r="JE427" s="198"/>
      <c r="JF427" s="198"/>
      <c r="JG427" s="198"/>
      <c r="JH427" s="198"/>
      <c r="JI427" s="198"/>
      <c r="JJ427" s="198"/>
      <c r="JK427" s="198"/>
      <c r="JL427" s="198"/>
      <c r="JM427" s="198"/>
      <c r="JN427" s="198"/>
      <c r="JO427" s="198"/>
      <c r="JP427" s="198"/>
      <c r="JQ427" s="198"/>
      <c r="JR427" s="198"/>
      <c r="JS427" s="198"/>
      <c r="JT427" s="198"/>
      <c r="JU427" s="198"/>
      <c r="JV427" s="198"/>
      <c r="JW427" s="198"/>
      <c r="JX427" s="198"/>
      <c r="JY427" s="198"/>
      <c r="JZ427" s="198"/>
      <c r="KA427" s="198"/>
      <c r="KB427" s="198"/>
      <c r="KC427" s="198"/>
      <c r="KD427" s="198"/>
      <c r="KE427" s="198"/>
      <c r="KF427" s="198"/>
      <c r="KG427" s="198"/>
      <c r="KH427" s="198"/>
      <c r="KI427" s="198"/>
      <c r="KJ427" s="198"/>
      <c r="KK427" s="198"/>
      <c r="KL427" s="198"/>
      <c r="KM427" s="198"/>
      <c r="KN427" s="198"/>
      <c r="KO427" s="198"/>
      <c r="KP427" s="198"/>
      <c r="KQ427" s="198"/>
      <c r="KR427" s="198"/>
      <c r="KS427" s="198"/>
      <c r="KT427" s="198"/>
      <c r="KU427" s="198"/>
      <c r="KV427" s="198"/>
      <c r="KW427" s="198"/>
      <c r="KX427" s="198"/>
      <c r="KY427" s="198"/>
      <c r="KZ427" s="198"/>
    </row>
    <row r="428" spans="2:312" x14ac:dyDescent="0.3">
      <c r="B428" s="198"/>
      <c r="C428" s="198"/>
      <c r="D428" s="198"/>
      <c r="E428" s="198"/>
      <c r="F428" s="198"/>
      <c r="G428" s="198"/>
      <c r="H428" s="198"/>
      <c r="I428" s="198"/>
      <c r="J428" s="198"/>
      <c r="K428" s="198"/>
      <c r="L428" s="198"/>
      <c r="M428" s="198"/>
      <c r="N428" s="198"/>
      <c r="O428" s="198"/>
      <c r="P428" s="198"/>
      <c r="Q428" s="202"/>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c r="BV428" s="198"/>
      <c r="BW428" s="198"/>
      <c r="BX428" s="198"/>
      <c r="BY428" s="198"/>
      <c r="BZ428" s="198"/>
      <c r="CA428" s="198"/>
      <c r="CB428" s="198"/>
      <c r="CC428" s="198"/>
      <c r="CD428" s="198"/>
      <c r="CE428" s="198"/>
      <c r="CF428" s="198"/>
      <c r="CG428" s="198"/>
      <c r="CH428" s="198"/>
      <c r="CI428" s="198"/>
      <c r="CJ428" s="198"/>
      <c r="CK428" s="198"/>
      <c r="CL428" s="198"/>
      <c r="CM428" s="198"/>
      <c r="CN428" s="198"/>
      <c r="CO428" s="198"/>
      <c r="CP428" s="198"/>
      <c r="CQ428" s="198"/>
      <c r="CR428" s="198"/>
      <c r="CS428" s="198"/>
      <c r="CT428" s="198"/>
      <c r="CU428" s="198"/>
      <c r="CV428" s="198"/>
      <c r="CW428" s="198"/>
      <c r="CX428" s="198"/>
      <c r="CY428" s="198"/>
      <c r="CZ428" s="198"/>
      <c r="DA428" s="198"/>
      <c r="DB428" s="198"/>
      <c r="DC428" s="198"/>
      <c r="DD428" s="198"/>
      <c r="DE428" s="198"/>
      <c r="DF428" s="198"/>
      <c r="DG428" s="198"/>
      <c r="DH428" s="198"/>
      <c r="DI428" s="198"/>
      <c r="DJ428" s="198"/>
      <c r="DK428" s="198"/>
      <c r="DL428" s="198"/>
      <c r="DM428" s="198"/>
      <c r="DN428" s="198"/>
      <c r="DO428" s="198"/>
      <c r="DP428" s="198"/>
      <c r="DQ428" s="198"/>
      <c r="DR428" s="198"/>
      <c r="DS428" s="198"/>
      <c r="DT428" s="198"/>
      <c r="DU428" s="198"/>
      <c r="DV428" s="198"/>
      <c r="DW428" s="198"/>
      <c r="DX428" s="198"/>
      <c r="DY428" s="198"/>
      <c r="DZ428" s="198"/>
      <c r="EA428" s="198"/>
      <c r="EB428" s="198"/>
      <c r="EC428" s="198"/>
      <c r="ED428" s="198"/>
      <c r="EE428" s="198"/>
      <c r="EF428" s="198"/>
      <c r="EG428" s="198"/>
      <c r="EH428" s="198"/>
      <c r="EI428" s="198"/>
      <c r="EJ428" s="198"/>
      <c r="EK428" s="198"/>
      <c r="EL428" s="198"/>
      <c r="EM428" s="198"/>
      <c r="EN428" s="198"/>
      <c r="EO428" s="198"/>
      <c r="EP428" s="198"/>
      <c r="EQ428" s="198"/>
      <c r="ER428" s="198"/>
      <c r="ES428" s="198"/>
      <c r="ET428" s="198"/>
      <c r="EU428" s="198"/>
      <c r="EV428" s="198"/>
      <c r="EW428" s="198"/>
      <c r="EX428" s="198"/>
      <c r="EY428" s="198"/>
      <c r="EZ428" s="198"/>
      <c r="FA428" s="198"/>
      <c r="FB428" s="198"/>
      <c r="FC428" s="198"/>
      <c r="FD428" s="198"/>
      <c r="FE428" s="198"/>
      <c r="FF428" s="198"/>
      <c r="FG428" s="198"/>
      <c r="FH428" s="198"/>
      <c r="FI428" s="198"/>
      <c r="FJ428" s="198"/>
      <c r="FK428" s="198"/>
      <c r="FL428" s="198"/>
      <c r="FM428" s="198"/>
      <c r="FN428" s="198"/>
      <c r="FO428" s="198"/>
      <c r="FP428" s="198"/>
      <c r="FQ428" s="198"/>
      <c r="FR428" s="198"/>
      <c r="FS428" s="198"/>
      <c r="FT428" s="198"/>
      <c r="FU428" s="198"/>
      <c r="FV428" s="198"/>
      <c r="FW428" s="198"/>
      <c r="FX428" s="198"/>
      <c r="FY428" s="198"/>
      <c r="FZ428" s="198"/>
      <c r="GA428" s="198"/>
      <c r="GB428" s="198"/>
      <c r="GC428" s="198"/>
      <c r="GD428" s="198"/>
      <c r="GE428" s="198"/>
      <c r="GF428" s="198"/>
      <c r="GG428" s="198"/>
      <c r="GH428" s="198"/>
      <c r="GI428" s="198"/>
      <c r="GJ428" s="198"/>
      <c r="GK428" s="198"/>
      <c r="GL428" s="198"/>
      <c r="GM428" s="198"/>
      <c r="GN428" s="198"/>
      <c r="GO428" s="198"/>
      <c r="GP428" s="198"/>
      <c r="GQ428" s="198"/>
      <c r="GR428" s="198"/>
      <c r="GS428" s="198"/>
      <c r="GT428" s="198"/>
      <c r="GU428" s="198"/>
      <c r="GV428" s="198"/>
      <c r="GW428" s="198"/>
      <c r="GX428" s="198"/>
      <c r="GY428" s="198"/>
      <c r="GZ428" s="198"/>
      <c r="HA428" s="198"/>
      <c r="HB428" s="198"/>
      <c r="HC428" s="198"/>
      <c r="HD428" s="198"/>
      <c r="HE428" s="198"/>
      <c r="HF428" s="198"/>
      <c r="HG428" s="198"/>
      <c r="HH428" s="198"/>
      <c r="HI428" s="198"/>
      <c r="HJ428" s="198"/>
      <c r="HK428" s="198"/>
      <c r="HL428" s="198"/>
      <c r="HM428" s="198"/>
      <c r="HN428" s="198"/>
      <c r="HO428" s="198"/>
      <c r="HP428" s="198"/>
      <c r="HQ428" s="198"/>
      <c r="HR428" s="198"/>
      <c r="HS428" s="198"/>
      <c r="HT428" s="198"/>
      <c r="HU428" s="198"/>
      <c r="HV428" s="198"/>
      <c r="HW428" s="198"/>
      <c r="HX428" s="198"/>
      <c r="HY428" s="198"/>
      <c r="HZ428" s="198"/>
      <c r="IA428" s="198"/>
      <c r="IB428" s="198"/>
      <c r="IC428" s="198"/>
      <c r="ID428" s="198"/>
      <c r="IE428" s="198"/>
      <c r="IF428" s="198"/>
      <c r="IG428" s="198"/>
      <c r="IH428" s="198"/>
      <c r="II428" s="198"/>
      <c r="IJ428" s="198"/>
      <c r="IK428" s="198"/>
      <c r="IL428" s="198"/>
      <c r="IM428" s="198"/>
      <c r="IN428" s="198"/>
      <c r="IO428" s="198"/>
      <c r="IP428" s="198"/>
      <c r="IQ428" s="198"/>
      <c r="IR428" s="198"/>
      <c r="IS428" s="198"/>
      <c r="IT428" s="198"/>
      <c r="IU428" s="198"/>
      <c r="IV428" s="198"/>
      <c r="IW428" s="198"/>
      <c r="IX428" s="198"/>
      <c r="IY428" s="198"/>
      <c r="IZ428" s="198"/>
      <c r="JA428" s="198"/>
      <c r="JB428" s="198"/>
      <c r="JC428" s="198"/>
      <c r="JD428" s="198"/>
      <c r="JE428" s="198"/>
      <c r="JF428" s="198"/>
      <c r="JG428" s="198"/>
      <c r="JH428" s="198"/>
      <c r="JI428" s="198"/>
      <c r="JJ428" s="198"/>
      <c r="JK428" s="198"/>
      <c r="JL428" s="198"/>
      <c r="JM428" s="198"/>
      <c r="JN428" s="198"/>
      <c r="JO428" s="198"/>
      <c r="JP428" s="198"/>
      <c r="JQ428" s="198"/>
      <c r="JR428" s="198"/>
      <c r="JS428" s="198"/>
      <c r="JT428" s="198"/>
      <c r="JU428" s="198"/>
      <c r="JV428" s="198"/>
      <c r="JW428" s="198"/>
      <c r="JX428" s="198"/>
      <c r="JY428" s="198"/>
      <c r="JZ428" s="198"/>
      <c r="KA428" s="198"/>
      <c r="KB428" s="198"/>
      <c r="KC428" s="198"/>
      <c r="KD428" s="198"/>
      <c r="KE428" s="198"/>
      <c r="KF428" s="198"/>
      <c r="KG428" s="198"/>
      <c r="KH428" s="198"/>
      <c r="KI428" s="198"/>
      <c r="KJ428" s="198"/>
      <c r="KK428" s="198"/>
      <c r="KL428" s="198"/>
      <c r="KM428" s="198"/>
      <c r="KN428" s="198"/>
      <c r="KO428" s="198"/>
      <c r="KP428" s="198"/>
      <c r="KQ428" s="198"/>
      <c r="KR428" s="198"/>
      <c r="KS428" s="198"/>
      <c r="KT428" s="198"/>
      <c r="KU428" s="198"/>
      <c r="KV428" s="198"/>
      <c r="KW428" s="198"/>
      <c r="KX428" s="198"/>
      <c r="KY428" s="198"/>
      <c r="KZ428" s="198"/>
    </row>
    <row r="429" spans="2:312" x14ac:dyDescent="0.3">
      <c r="B429" s="198"/>
      <c r="C429" s="198"/>
      <c r="D429" s="198"/>
      <c r="E429" s="198"/>
      <c r="F429" s="198"/>
      <c r="G429" s="198"/>
      <c r="H429" s="198"/>
      <c r="I429" s="198"/>
      <c r="J429" s="198"/>
      <c r="K429" s="198"/>
      <c r="L429" s="198"/>
      <c r="M429" s="198"/>
      <c r="N429" s="198"/>
      <c r="O429" s="198"/>
      <c r="P429" s="198"/>
      <c r="Q429" s="202"/>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c r="BV429" s="198"/>
      <c r="BW429" s="198"/>
      <c r="BX429" s="198"/>
      <c r="BY429" s="198"/>
      <c r="BZ429" s="198"/>
      <c r="CA429" s="198"/>
      <c r="CB429" s="198"/>
      <c r="CC429" s="198"/>
      <c r="CD429" s="198"/>
      <c r="CE429" s="198"/>
      <c r="CF429" s="198"/>
      <c r="CG429" s="198"/>
      <c r="CH429" s="198"/>
      <c r="CI429" s="198"/>
      <c r="CJ429" s="198"/>
      <c r="CK429" s="198"/>
      <c r="CL429" s="198"/>
      <c r="CM429" s="198"/>
      <c r="CN429" s="198"/>
      <c r="CO429" s="198"/>
      <c r="CP429" s="198"/>
      <c r="CQ429" s="198"/>
      <c r="CR429" s="198"/>
      <c r="CS429" s="198"/>
      <c r="CT429" s="198"/>
      <c r="CU429" s="198"/>
      <c r="CV429" s="198"/>
      <c r="CW429" s="198"/>
      <c r="CX429" s="198"/>
      <c r="CY429" s="198"/>
      <c r="CZ429" s="198"/>
      <c r="DA429" s="198"/>
      <c r="DB429" s="198"/>
      <c r="DC429" s="198"/>
      <c r="DD429" s="198"/>
      <c r="DE429" s="198"/>
      <c r="DF429" s="198"/>
      <c r="DG429" s="198"/>
      <c r="DH429" s="198"/>
      <c r="DI429" s="198"/>
      <c r="DJ429" s="198"/>
      <c r="DK429" s="198"/>
      <c r="DL429" s="198"/>
      <c r="DM429" s="198"/>
      <c r="DN429" s="198"/>
      <c r="DO429" s="198"/>
      <c r="DP429" s="198"/>
      <c r="DQ429" s="198"/>
      <c r="DR429" s="198"/>
      <c r="DS429" s="198"/>
      <c r="DT429" s="198"/>
      <c r="DU429" s="198"/>
      <c r="DV429" s="198"/>
      <c r="DW429" s="198"/>
      <c r="DX429" s="198"/>
      <c r="DY429" s="198"/>
      <c r="DZ429" s="198"/>
      <c r="EA429" s="198"/>
      <c r="EB429" s="198"/>
      <c r="EC429" s="198"/>
      <c r="ED429" s="198"/>
      <c r="EE429" s="198"/>
      <c r="EF429" s="198"/>
      <c r="EG429" s="198"/>
      <c r="EH429" s="198"/>
      <c r="EI429" s="198"/>
      <c r="EJ429" s="198"/>
      <c r="EK429" s="198"/>
      <c r="EL429" s="198"/>
      <c r="EM429" s="198"/>
      <c r="EN429" s="198"/>
      <c r="EO429" s="198"/>
      <c r="EP429" s="198"/>
      <c r="EQ429" s="198"/>
      <c r="ER429" s="198"/>
      <c r="ES429" s="198"/>
      <c r="ET429" s="198"/>
      <c r="EU429" s="198"/>
      <c r="EV429" s="198"/>
      <c r="EW429" s="198"/>
      <c r="EX429" s="198"/>
      <c r="EY429" s="198"/>
      <c r="EZ429" s="198"/>
      <c r="FA429" s="198"/>
      <c r="FB429" s="198"/>
      <c r="FC429" s="198"/>
      <c r="FD429" s="198"/>
      <c r="FE429" s="198"/>
      <c r="FF429" s="198"/>
      <c r="FG429" s="198"/>
      <c r="FH429" s="198"/>
      <c r="FI429" s="198"/>
      <c r="FJ429" s="198"/>
      <c r="FK429" s="198"/>
      <c r="FL429" s="198"/>
      <c r="FM429" s="198"/>
      <c r="FN429" s="198"/>
      <c r="FO429" s="198"/>
      <c r="FP429" s="198"/>
      <c r="FQ429" s="198"/>
      <c r="FR429" s="198"/>
      <c r="FS429" s="198"/>
      <c r="FT429" s="198"/>
      <c r="FU429" s="198"/>
      <c r="FV429" s="198"/>
      <c r="FW429" s="198"/>
      <c r="FX429" s="198"/>
      <c r="FY429" s="198"/>
      <c r="FZ429" s="198"/>
      <c r="GA429" s="198"/>
      <c r="GB429" s="198"/>
      <c r="GC429" s="198"/>
      <c r="GD429" s="198"/>
      <c r="GE429" s="198"/>
      <c r="GF429" s="198"/>
      <c r="GG429" s="198"/>
      <c r="GH429" s="198"/>
      <c r="GI429" s="198"/>
      <c r="GJ429" s="198"/>
      <c r="GK429" s="198"/>
      <c r="GL429" s="198"/>
      <c r="GM429" s="198"/>
      <c r="GN429" s="198"/>
      <c r="GO429" s="198"/>
      <c r="GP429" s="198"/>
      <c r="GQ429" s="198"/>
      <c r="GR429" s="198"/>
      <c r="GS429" s="198"/>
      <c r="GT429" s="198"/>
      <c r="GU429" s="198"/>
      <c r="GV429" s="198"/>
      <c r="GW429" s="198"/>
      <c r="GX429" s="198"/>
      <c r="GY429" s="198"/>
      <c r="GZ429" s="198"/>
      <c r="HA429" s="198"/>
      <c r="HB429" s="198"/>
      <c r="HC429" s="198"/>
      <c r="HD429" s="198"/>
      <c r="HE429" s="198"/>
      <c r="HF429" s="198"/>
      <c r="HG429" s="198"/>
      <c r="HH429" s="198"/>
      <c r="HI429" s="198"/>
      <c r="HJ429" s="198"/>
      <c r="HK429" s="198"/>
      <c r="HL429" s="198"/>
      <c r="HM429" s="198"/>
      <c r="HN429" s="198"/>
      <c r="HO429" s="198"/>
      <c r="HP429" s="198"/>
      <c r="HQ429" s="198"/>
      <c r="HR429" s="198"/>
      <c r="HS429" s="198"/>
      <c r="HT429" s="198"/>
      <c r="HU429" s="198"/>
      <c r="HV429" s="198"/>
      <c r="HW429" s="198"/>
      <c r="HX429" s="198"/>
      <c r="HY429" s="198"/>
      <c r="HZ429" s="198"/>
      <c r="IA429" s="198"/>
      <c r="IB429" s="198"/>
      <c r="IC429" s="198"/>
      <c r="ID429" s="198"/>
      <c r="IE429" s="198"/>
      <c r="IF429" s="198"/>
      <c r="IG429" s="198"/>
      <c r="IH429" s="198"/>
      <c r="II429" s="198"/>
      <c r="IJ429" s="198"/>
      <c r="IK429" s="198"/>
      <c r="IL429" s="198"/>
      <c r="IM429" s="198"/>
      <c r="IN429" s="198"/>
      <c r="IO429" s="198"/>
      <c r="IP429" s="198"/>
      <c r="IQ429" s="198"/>
      <c r="IR429" s="198"/>
      <c r="IS429" s="198"/>
      <c r="IT429" s="198"/>
      <c r="IU429" s="198"/>
      <c r="IV429" s="198"/>
      <c r="IW429" s="198"/>
      <c r="IX429" s="198"/>
      <c r="IY429" s="198"/>
      <c r="IZ429" s="198"/>
      <c r="JA429" s="198"/>
      <c r="JB429" s="198"/>
      <c r="JC429" s="198"/>
      <c r="JD429" s="198"/>
      <c r="JE429" s="198"/>
      <c r="JF429" s="198"/>
      <c r="JG429" s="198"/>
      <c r="JH429" s="198"/>
      <c r="JI429" s="198"/>
      <c r="JJ429" s="198"/>
      <c r="JK429" s="198"/>
      <c r="JL429" s="198"/>
      <c r="JM429" s="198"/>
      <c r="JN429" s="198"/>
      <c r="JO429" s="198"/>
      <c r="JP429" s="198"/>
      <c r="JQ429" s="198"/>
      <c r="JR429" s="198"/>
      <c r="JS429" s="198"/>
      <c r="JT429" s="198"/>
      <c r="JU429" s="198"/>
      <c r="JV429" s="198"/>
      <c r="JW429" s="198"/>
      <c r="JX429" s="198"/>
      <c r="JY429" s="198"/>
      <c r="JZ429" s="198"/>
      <c r="KA429" s="198"/>
      <c r="KB429" s="198"/>
      <c r="KC429" s="198"/>
      <c r="KD429" s="198"/>
      <c r="KE429" s="198"/>
      <c r="KF429" s="198"/>
      <c r="KG429" s="198"/>
      <c r="KH429" s="198"/>
      <c r="KI429" s="198"/>
      <c r="KJ429" s="198"/>
      <c r="KK429" s="198"/>
      <c r="KL429" s="198"/>
      <c r="KM429" s="198"/>
      <c r="KN429" s="198"/>
      <c r="KO429" s="198"/>
      <c r="KP429" s="198"/>
      <c r="KQ429" s="198"/>
      <c r="KR429" s="198"/>
      <c r="KS429" s="198"/>
      <c r="KT429" s="198"/>
      <c r="KU429" s="198"/>
      <c r="KV429" s="198"/>
      <c r="KW429" s="198"/>
      <c r="KX429" s="198"/>
      <c r="KY429" s="198"/>
      <c r="KZ429" s="198"/>
    </row>
    <row r="430" spans="2:312" x14ac:dyDescent="0.3">
      <c r="B430" s="198"/>
      <c r="C430" s="198"/>
      <c r="D430" s="198"/>
      <c r="E430" s="198"/>
      <c r="F430" s="198"/>
      <c r="G430" s="198"/>
      <c r="H430" s="198"/>
      <c r="I430" s="198"/>
      <c r="J430" s="198"/>
      <c r="K430" s="198"/>
      <c r="L430" s="198"/>
      <c r="M430" s="198"/>
      <c r="N430" s="198"/>
      <c r="O430" s="198"/>
      <c r="P430" s="198"/>
      <c r="Q430" s="202"/>
      <c r="R430" s="198"/>
      <c r="S430" s="198"/>
      <c r="T430" s="198"/>
      <c r="U430" s="198"/>
      <c r="V430" s="198"/>
      <c r="W430" s="198"/>
      <c r="X430" s="198"/>
      <c r="Y430" s="198"/>
      <c r="Z430" s="198"/>
      <c r="AA430" s="198"/>
      <c r="AB430" s="198"/>
      <c r="AC430" s="198"/>
      <c r="AD430" s="198"/>
      <c r="AE430" s="198"/>
      <c r="AF430" s="198"/>
      <c r="AG430" s="198"/>
      <c r="AH430" s="198"/>
      <c r="AI430" s="198"/>
      <c r="AJ430" s="198"/>
      <c r="AK430" s="198"/>
      <c r="AL430" s="198"/>
      <c r="AM430" s="198"/>
      <c r="AN430" s="198"/>
      <c r="AO430" s="198"/>
      <c r="AP430" s="198"/>
      <c r="AQ430" s="198"/>
      <c r="AR430" s="198"/>
      <c r="AS430" s="198"/>
      <c r="AT430" s="198"/>
      <c r="AU430" s="198"/>
      <c r="AV430" s="198"/>
      <c r="AW430" s="198"/>
      <c r="AX430" s="198"/>
      <c r="AY430" s="198"/>
      <c r="AZ430" s="198"/>
      <c r="BA430" s="198"/>
      <c r="BB430" s="198"/>
      <c r="BC430" s="198"/>
      <c r="BD430" s="198"/>
      <c r="BE430" s="198"/>
      <c r="BF430" s="198"/>
      <c r="BG430" s="198"/>
      <c r="BH430" s="198"/>
      <c r="BI430" s="198"/>
      <c r="BJ430" s="198"/>
      <c r="BK430" s="198"/>
      <c r="BL430" s="198"/>
      <c r="BM430" s="198"/>
      <c r="BN430" s="198"/>
      <c r="BO430" s="198"/>
      <c r="BP430" s="198"/>
      <c r="BQ430" s="198"/>
      <c r="BR430" s="198"/>
      <c r="BS430" s="198"/>
      <c r="BT430" s="198"/>
      <c r="BU430" s="198"/>
      <c r="BV430" s="198"/>
      <c r="BW430" s="198"/>
      <c r="BX430" s="198"/>
      <c r="BY430" s="198"/>
      <c r="BZ430" s="198"/>
      <c r="CA430" s="198"/>
      <c r="CB430" s="198"/>
      <c r="CC430" s="198"/>
      <c r="CD430" s="198"/>
      <c r="CE430" s="198"/>
      <c r="CF430" s="198"/>
      <c r="CG430" s="198"/>
      <c r="CH430" s="198"/>
      <c r="CI430" s="198"/>
      <c r="CJ430" s="198"/>
      <c r="CK430" s="198"/>
      <c r="CL430" s="198"/>
      <c r="CM430" s="198"/>
      <c r="CN430" s="198"/>
      <c r="CO430" s="198"/>
      <c r="CP430" s="198"/>
      <c r="CQ430" s="198"/>
      <c r="CR430" s="198"/>
      <c r="CS430" s="198"/>
      <c r="CT430" s="198"/>
      <c r="CU430" s="198"/>
      <c r="CV430" s="198"/>
      <c r="CW430" s="198"/>
      <c r="CX430" s="198"/>
      <c r="CY430" s="198"/>
      <c r="CZ430" s="198"/>
      <c r="DA430" s="198"/>
      <c r="DB430" s="198"/>
      <c r="DC430" s="198"/>
      <c r="DD430" s="198"/>
      <c r="DE430" s="198"/>
      <c r="DF430" s="198"/>
      <c r="DG430" s="198"/>
      <c r="DH430" s="198"/>
      <c r="DI430" s="198"/>
      <c r="DJ430" s="198"/>
      <c r="DK430" s="198"/>
      <c r="DL430" s="198"/>
      <c r="DM430" s="198"/>
      <c r="DN430" s="198"/>
      <c r="DO430" s="198"/>
      <c r="DP430" s="198"/>
      <c r="DQ430" s="198"/>
      <c r="DR430" s="198"/>
      <c r="DS430" s="198"/>
      <c r="DT430" s="198"/>
      <c r="DU430" s="198"/>
      <c r="DV430" s="198"/>
      <c r="DW430" s="198"/>
      <c r="DX430" s="198"/>
      <c r="DY430" s="198"/>
      <c r="DZ430" s="198"/>
      <c r="EA430" s="198"/>
      <c r="EB430" s="198"/>
      <c r="EC430" s="198"/>
      <c r="ED430" s="198"/>
      <c r="EE430" s="198"/>
      <c r="EF430" s="198"/>
      <c r="EG430" s="198"/>
      <c r="EH430" s="198"/>
      <c r="EI430" s="198"/>
      <c r="EJ430" s="198"/>
      <c r="EK430" s="198"/>
      <c r="EL430" s="198"/>
      <c r="EM430" s="198"/>
      <c r="EN430" s="198"/>
      <c r="EO430" s="198"/>
      <c r="EP430" s="198"/>
      <c r="EQ430" s="198"/>
      <c r="ER430" s="198"/>
      <c r="ES430" s="198"/>
      <c r="ET430" s="198"/>
      <c r="EU430" s="198"/>
      <c r="EV430" s="198"/>
      <c r="EW430" s="198"/>
      <c r="EX430" s="198"/>
      <c r="EY430" s="198"/>
      <c r="EZ430" s="198"/>
      <c r="FA430" s="198"/>
      <c r="FB430" s="198"/>
      <c r="FC430" s="198"/>
      <c r="FD430" s="198"/>
      <c r="FE430" s="198"/>
      <c r="FF430" s="198"/>
      <c r="FG430" s="198"/>
      <c r="FH430" s="198"/>
      <c r="FI430" s="198"/>
      <c r="FJ430" s="198"/>
      <c r="FK430" s="198"/>
      <c r="FL430" s="198"/>
      <c r="FM430" s="198"/>
      <c r="FN430" s="198"/>
      <c r="FO430" s="198"/>
      <c r="FP430" s="198"/>
      <c r="FQ430" s="198"/>
      <c r="FR430" s="198"/>
      <c r="FS430" s="198"/>
      <c r="FT430" s="198"/>
      <c r="FU430" s="198"/>
      <c r="FV430" s="198"/>
      <c r="FW430" s="198"/>
      <c r="FX430" s="198"/>
      <c r="FY430" s="198"/>
      <c r="FZ430" s="198"/>
      <c r="GA430" s="198"/>
      <c r="GB430" s="198"/>
      <c r="GC430" s="198"/>
      <c r="GD430" s="198"/>
      <c r="GE430" s="198"/>
      <c r="GF430" s="198"/>
      <c r="GG430" s="198"/>
      <c r="GH430" s="198"/>
      <c r="GI430" s="198"/>
      <c r="GJ430" s="198"/>
      <c r="GK430" s="198"/>
      <c r="GL430" s="198"/>
      <c r="GM430" s="198"/>
      <c r="GN430" s="198"/>
      <c r="GO430" s="198"/>
      <c r="GP430" s="198"/>
      <c r="GQ430" s="198"/>
      <c r="GR430" s="198"/>
      <c r="GS430" s="198"/>
      <c r="GT430" s="198"/>
      <c r="GU430" s="198"/>
      <c r="GV430" s="198"/>
      <c r="GW430" s="198"/>
      <c r="GX430" s="198"/>
      <c r="GY430" s="198"/>
      <c r="GZ430" s="198"/>
      <c r="HA430" s="198"/>
      <c r="HB430" s="198"/>
      <c r="HC430" s="198"/>
      <c r="HD430" s="198"/>
      <c r="HE430" s="198"/>
      <c r="HF430" s="198"/>
      <c r="HG430" s="198"/>
      <c r="HH430" s="198"/>
      <c r="HI430" s="198"/>
      <c r="HJ430" s="198"/>
      <c r="HK430" s="198"/>
      <c r="HL430" s="198"/>
      <c r="HM430" s="198"/>
      <c r="HN430" s="198"/>
      <c r="HO430" s="198"/>
      <c r="HP430" s="198"/>
      <c r="HQ430" s="198"/>
      <c r="HR430" s="198"/>
      <c r="HS430" s="198"/>
      <c r="HT430" s="198"/>
      <c r="HU430" s="198"/>
      <c r="HV430" s="198"/>
      <c r="HW430" s="198"/>
      <c r="HX430" s="198"/>
      <c r="HY430" s="198"/>
      <c r="HZ430" s="198"/>
      <c r="IA430" s="198"/>
      <c r="IB430" s="198"/>
      <c r="IC430" s="198"/>
      <c r="ID430" s="198"/>
      <c r="IE430" s="198"/>
      <c r="IF430" s="198"/>
      <c r="IG430" s="198"/>
      <c r="IH430" s="198"/>
      <c r="II430" s="198"/>
      <c r="IJ430" s="198"/>
      <c r="IK430" s="198"/>
      <c r="IL430" s="198"/>
      <c r="IM430" s="198"/>
      <c r="IN430" s="198"/>
      <c r="IO430" s="198"/>
      <c r="IP430" s="198"/>
      <c r="IQ430" s="198"/>
      <c r="IR430" s="198"/>
      <c r="IS430" s="198"/>
      <c r="IT430" s="198"/>
      <c r="IU430" s="198"/>
      <c r="IV430" s="198"/>
      <c r="IW430" s="198"/>
      <c r="IX430" s="198"/>
      <c r="IY430" s="198"/>
      <c r="IZ430" s="198"/>
      <c r="JA430" s="198"/>
      <c r="JB430" s="198"/>
      <c r="JC430" s="198"/>
      <c r="JD430" s="198"/>
      <c r="JE430" s="198"/>
      <c r="JF430" s="198"/>
      <c r="JG430" s="198"/>
      <c r="JH430" s="198"/>
      <c r="JI430" s="198"/>
      <c r="JJ430" s="198"/>
      <c r="JK430" s="198"/>
      <c r="JL430" s="198"/>
      <c r="JM430" s="198"/>
      <c r="JN430" s="198"/>
      <c r="JO430" s="198"/>
      <c r="JP430" s="198"/>
      <c r="JQ430" s="198"/>
      <c r="JR430" s="198"/>
      <c r="JS430" s="198"/>
      <c r="JT430" s="198"/>
      <c r="JU430" s="198"/>
      <c r="JV430" s="198"/>
      <c r="JW430" s="198"/>
      <c r="JX430" s="198"/>
      <c r="JY430" s="198"/>
      <c r="JZ430" s="198"/>
      <c r="KA430" s="198"/>
      <c r="KB430" s="198"/>
      <c r="KC430" s="198"/>
      <c r="KD430" s="198"/>
      <c r="KE430" s="198"/>
      <c r="KF430" s="198"/>
      <c r="KG430" s="198"/>
      <c r="KH430" s="198"/>
      <c r="KI430" s="198"/>
      <c r="KJ430" s="198"/>
      <c r="KK430" s="198"/>
      <c r="KL430" s="198"/>
      <c r="KM430" s="198"/>
      <c r="KN430" s="198"/>
      <c r="KO430" s="198"/>
      <c r="KP430" s="198"/>
      <c r="KQ430" s="198"/>
      <c r="KR430" s="198"/>
      <c r="KS430" s="198"/>
      <c r="KT430" s="198"/>
      <c r="KU430" s="198"/>
      <c r="KV430" s="198"/>
      <c r="KW430" s="198"/>
      <c r="KX430" s="198"/>
      <c r="KY430" s="198"/>
      <c r="KZ430" s="198"/>
    </row>
    <row r="431" spans="2:312" x14ac:dyDescent="0.3">
      <c r="B431" s="198"/>
      <c r="C431" s="198"/>
      <c r="D431" s="198"/>
      <c r="E431" s="198"/>
      <c r="F431" s="198"/>
      <c r="G431" s="198"/>
      <c r="H431" s="198"/>
      <c r="I431" s="198"/>
      <c r="J431" s="198"/>
      <c r="K431" s="198"/>
      <c r="L431" s="198"/>
      <c r="M431" s="198"/>
      <c r="N431" s="198"/>
      <c r="O431" s="198"/>
      <c r="P431" s="198"/>
      <c r="Q431" s="202"/>
      <c r="R431" s="198"/>
      <c r="S431" s="198"/>
      <c r="T431" s="198"/>
      <c r="U431" s="198"/>
      <c r="V431" s="198"/>
      <c r="W431" s="198"/>
      <c r="X431" s="198"/>
      <c r="Y431" s="198"/>
      <c r="Z431" s="198"/>
      <c r="AA431" s="198"/>
      <c r="AB431" s="198"/>
      <c r="AC431" s="198"/>
      <c r="AD431" s="198"/>
      <c r="AE431" s="198"/>
      <c r="AF431" s="198"/>
      <c r="AG431" s="198"/>
      <c r="AH431" s="198"/>
      <c r="AI431" s="198"/>
      <c r="AJ431" s="198"/>
      <c r="AK431" s="198"/>
      <c r="AL431" s="198"/>
      <c r="AM431" s="198"/>
      <c r="AN431" s="198"/>
      <c r="AO431" s="198"/>
      <c r="AP431" s="198"/>
      <c r="AQ431" s="198"/>
      <c r="AR431" s="198"/>
      <c r="AS431" s="198"/>
      <c r="AT431" s="198"/>
      <c r="AU431" s="198"/>
      <c r="AV431" s="198"/>
      <c r="AW431" s="198"/>
      <c r="AX431" s="198"/>
      <c r="AY431" s="198"/>
      <c r="AZ431" s="198"/>
      <c r="BA431" s="198"/>
      <c r="BB431" s="198"/>
      <c r="BC431" s="198"/>
      <c r="BD431" s="198"/>
      <c r="BE431" s="198"/>
      <c r="BF431" s="198"/>
      <c r="BG431" s="198"/>
      <c r="BH431" s="198"/>
      <c r="BI431" s="198"/>
      <c r="BJ431" s="198"/>
      <c r="BK431" s="198"/>
      <c r="BL431" s="198"/>
      <c r="BM431" s="198"/>
      <c r="BN431" s="198"/>
      <c r="BO431" s="198"/>
      <c r="BP431" s="198"/>
      <c r="BQ431" s="198"/>
      <c r="BR431" s="198"/>
      <c r="BS431" s="198"/>
      <c r="BT431" s="198"/>
      <c r="BU431" s="198"/>
      <c r="BV431" s="198"/>
      <c r="BW431" s="198"/>
      <c r="BX431" s="198"/>
      <c r="BY431" s="198"/>
      <c r="BZ431" s="198"/>
      <c r="CA431" s="198"/>
      <c r="CB431" s="198"/>
      <c r="CC431" s="198"/>
      <c r="CD431" s="198"/>
      <c r="CE431" s="198"/>
      <c r="CF431" s="198"/>
      <c r="CG431" s="198"/>
      <c r="CH431" s="198"/>
      <c r="CI431" s="198"/>
      <c r="CJ431" s="198"/>
      <c r="CK431" s="198"/>
      <c r="CL431" s="198"/>
      <c r="CM431" s="198"/>
      <c r="CN431" s="198"/>
      <c r="CO431" s="198"/>
      <c r="CP431" s="198"/>
      <c r="CQ431" s="198"/>
      <c r="CR431" s="198"/>
      <c r="CS431" s="198"/>
      <c r="CT431" s="198"/>
      <c r="CU431" s="198"/>
      <c r="CV431" s="198"/>
      <c r="CW431" s="198"/>
      <c r="CX431" s="198"/>
      <c r="CY431" s="198"/>
      <c r="CZ431" s="198"/>
      <c r="DA431" s="198"/>
      <c r="DB431" s="198"/>
      <c r="DC431" s="198"/>
      <c r="DD431" s="198"/>
      <c r="DE431" s="198"/>
      <c r="DF431" s="198"/>
      <c r="DG431" s="198"/>
      <c r="DH431" s="198"/>
      <c r="DI431" s="198"/>
      <c r="DJ431" s="198"/>
      <c r="DK431" s="198"/>
      <c r="DL431" s="198"/>
      <c r="DM431" s="198"/>
      <c r="DN431" s="198"/>
      <c r="DO431" s="198"/>
      <c r="DP431" s="198"/>
      <c r="DQ431" s="198"/>
      <c r="DR431" s="198"/>
      <c r="DS431" s="198"/>
      <c r="DT431" s="198"/>
      <c r="DU431" s="198"/>
      <c r="DV431" s="198"/>
      <c r="DW431" s="198"/>
      <c r="DX431" s="198"/>
      <c r="DY431" s="198"/>
      <c r="DZ431" s="198"/>
      <c r="EA431" s="198"/>
      <c r="EB431" s="198"/>
      <c r="EC431" s="198"/>
      <c r="ED431" s="198"/>
      <c r="EE431" s="198"/>
      <c r="EF431" s="198"/>
      <c r="EG431" s="198"/>
      <c r="EH431" s="198"/>
      <c r="EI431" s="198"/>
      <c r="EJ431" s="198"/>
      <c r="EK431" s="198"/>
      <c r="EL431" s="198"/>
      <c r="EM431" s="198"/>
      <c r="EN431" s="198"/>
      <c r="EO431" s="198"/>
      <c r="EP431" s="198"/>
      <c r="EQ431" s="198"/>
      <c r="ER431" s="198"/>
      <c r="ES431" s="198"/>
      <c r="ET431" s="198"/>
      <c r="EU431" s="198"/>
      <c r="EV431" s="198"/>
      <c r="EW431" s="198"/>
      <c r="EX431" s="198"/>
      <c r="EY431" s="198"/>
      <c r="EZ431" s="198"/>
      <c r="FA431" s="198"/>
      <c r="FB431" s="198"/>
      <c r="FC431" s="198"/>
      <c r="FD431" s="198"/>
      <c r="FE431" s="198"/>
      <c r="FF431" s="198"/>
      <c r="FG431" s="198"/>
      <c r="FH431" s="198"/>
      <c r="FI431" s="198"/>
      <c r="FJ431" s="198"/>
      <c r="FK431" s="198"/>
      <c r="FL431" s="198"/>
      <c r="FM431" s="198"/>
      <c r="FN431" s="198"/>
      <c r="FO431" s="198"/>
      <c r="FP431" s="198"/>
      <c r="FQ431" s="198"/>
      <c r="FR431" s="198"/>
      <c r="FS431" s="198"/>
      <c r="FT431" s="198"/>
      <c r="FU431" s="198"/>
      <c r="FV431" s="198"/>
      <c r="FW431" s="198"/>
      <c r="FX431" s="198"/>
      <c r="FY431" s="198"/>
      <c r="FZ431" s="198"/>
      <c r="GA431" s="198"/>
      <c r="GB431" s="198"/>
      <c r="GC431" s="198"/>
      <c r="GD431" s="198"/>
      <c r="GE431" s="198"/>
      <c r="GF431" s="198"/>
      <c r="GG431" s="198"/>
      <c r="GH431" s="198"/>
      <c r="GI431" s="198"/>
      <c r="GJ431" s="198"/>
      <c r="GK431" s="198"/>
      <c r="GL431" s="198"/>
      <c r="GM431" s="198"/>
      <c r="GN431" s="198"/>
      <c r="GO431" s="198"/>
      <c r="GP431" s="198"/>
      <c r="GQ431" s="198"/>
      <c r="GR431" s="198"/>
      <c r="GS431" s="198"/>
      <c r="GT431" s="198"/>
      <c r="GU431" s="198"/>
      <c r="GV431" s="198"/>
      <c r="GW431" s="198"/>
      <c r="GX431" s="198"/>
      <c r="GY431" s="198"/>
      <c r="GZ431" s="198"/>
      <c r="HA431" s="198"/>
      <c r="HB431" s="198"/>
      <c r="HC431" s="198"/>
      <c r="HD431" s="198"/>
      <c r="HE431" s="198"/>
      <c r="HF431" s="198"/>
      <c r="HG431" s="198"/>
      <c r="HH431" s="198"/>
      <c r="HI431" s="198"/>
      <c r="HJ431" s="198"/>
      <c r="HK431" s="198"/>
      <c r="HL431" s="198"/>
      <c r="HM431" s="198"/>
      <c r="HN431" s="198"/>
      <c r="HO431" s="198"/>
      <c r="HP431" s="198"/>
      <c r="HQ431" s="198"/>
      <c r="HR431" s="198"/>
      <c r="HS431" s="198"/>
      <c r="HT431" s="198"/>
      <c r="HU431" s="198"/>
      <c r="HV431" s="198"/>
      <c r="HW431" s="198"/>
      <c r="HX431" s="198"/>
      <c r="HY431" s="198"/>
      <c r="HZ431" s="198"/>
      <c r="IA431" s="198"/>
      <c r="IB431" s="198"/>
      <c r="IC431" s="198"/>
      <c r="ID431" s="198"/>
      <c r="IE431" s="198"/>
      <c r="IF431" s="198"/>
      <c r="IG431" s="198"/>
      <c r="IH431" s="198"/>
      <c r="II431" s="198"/>
      <c r="IJ431" s="198"/>
      <c r="IK431" s="198"/>
      <c r="IL431" s="198"/>
      <c r="IM431" s="198"/>
      <c r="IN431" s="198"/>
      <c r="IO431" s="198"/>
      <c r="IP431" s="198"/>
      <c r="IQ431" s="198"/>
      <c r="IR431" s="198"/>
      <c r="IS431" s="198"/>
      <c r="IT431" s="198"/>
      <c r="IU431" s="198"/>
      <c r="IV431" s="198"/>
      <c r="IW431" s="198"/>
      <c r="IX431" s="198"/>
      <c r="IY431" s="198"/>
      <c r="IZ431" s="198"/>
      <c r="JA431" s="198"/>
      <c r="JB431" s="198"/>
      <c r="JC431" s="198"/>
      <c r="JD431" s="198"/>
      <c r="JE431" s="198"/>
      <c r="JF431" s="198"/>
      <c r="JG431" s="198"/>
      <c r="JH431" s="198"/>
      <c r="JI431" s="198"/>
      <c r="JJ431" s="198"/>
      <c r="JK431" s="198"/>
      <c r="JL431" s="198"/>
      <c r="JM431" s="198"/>
      <c r="JN431" s="198"/>
      <c r="JO431" s="198"/>
      <c r="JP431" s="198"/>
      <c r="JQ431" s="198"/>
      <c r="JR431" s="198"/>
      <c r="JS431" s="198"/>
      <c r="JT431" s="198"/>
      <c r="JU431" s="198"/>
      <c r="JV431" s="198"/>
      <c r="JW431" s="198"/>
      <c r="JX431" s="198"/>
      <c r="JY431" s="198"/>
      <c r="JZ431" s="198"/>
      <c r="KA431" s="198"/>
      <c r="KB431" s="198"/>
      <c r="KC431" s="198"/>
      <c r="KD431" s="198"/>
      <c r="KE431" s="198"/>
      <c r="KF431" s="198"/>
      <c r="KG431" s="198"/>
      <c r="KH431" s="198"/>
      <c r="KI431" s="198"/>
      <c r="KJ431" s="198"/>
      <c r="KK431" s="198"/>
      <c r="KL431" s="198"/>
      <c r="KM431" s="198"/>
      <c r="KN431" s="198"/>
      <c r="KO431" s="198"/>
      <c r="KP431" s="198"/>
      <c r="KQ431" s="198"/>
      <c r="KR431" s="198"/>
      <c r="KS431" s="198"/>
      <c r="KT431" s="198"/>
      <c r="KU431" s="198"/>
      <c r="KV431" s="198"/>
      <c r="KW431" s="198"/>
      <c r="KX431" s="198"/>
      <c r="KY431" s="198"/>
      <c r="KZ431" s="198"/>
    </row>
    <row r="432" spans="2:312" x14ac:dyDescent="0.3">
      <c r="B432" s="198"/>
      <c r="C432" s="198"/>
      <c r="D432" s="198"/>
      <c r="E432" s="198"/>
      <c r="F432" s="198"/>
      <c r="G432" s="198"/>
      <c r="H432" s="198"/>
      <c r="I432" s="198"/>
      <c r="J432" s="198"/>
      <c r="K432" s="198"/>
      <c r="L432" s="198"/>
      <c r="M432" s="198"/>
      <c r="N432" s="198"/>
      <c r="O432" s="198"/>
      <c r="P432" s="198"/>
      <c r="Q432" s="202"/>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c r="AS432" s="198"/>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198"/>
      <c r="BO432" s="198"/>
      <c r="BP432" s="198"/>
      <c r="BQ432" s="198"/>
      <c r="BR432" s="198"/>
      <c r="BS432" s="198"/>
      <c r="BT432" s="198"/>
      <c r="BU432" s="198"/>
      <c r="BV432" s="198"/>
      <c r="BW432" s="198"/>
      <c r="BX432" s="198"/>
      <c r="BY432" s="198"/>
      <c r="BZ432" s="198"/>
      <c r="CA432" s="198"/>
      <c r="CB432" s="198"/>
      <c r="CC432" s="198"/>
      <c r="CD432" s="198"/>
      <c r="CE432" s="198"/>
      <c r="CF432" s="198"/>
      <c r="CG432" s="198"/>
      <c r="CH432" s="198"/>
      <c r="CI432" s="198"/>
      <c r="CJ432" s="198"/>
      <c r="CK432" s="198"/>
      <c r="CL432" s="198"/>
      <c r="CM432" s="198"/>
      <c r="CN432" s="198"/>
      <c r="CO432" s="198"/>
      <c r="CP432" s="198"/>
      <c r="CQ432" s="198"/>
      <c r="CR432" s="198"/>
      <c r="CS432" s="198"/>
      <c r="CT432" s="198"/>
      <c r="CU432" s="198"/>
      <c r="CV432" s="198"/>
      <c r="CW432" s="198"/>
      <c r="CX432" s="198"/>
      <c r="CY432" s="198"/>
      <c r="CZ432" s="198"/>
      <c r="DA432" s="198"/>
      <c r="DB432" s="198"/>
      <c r="DC432" s="198"/>
      <c r="DD432" s="198"/>
      <c r="DE432" s="198"/>
      <c r="DF432" s="198"/>
      <c r="DG432" s="198"/>
      <c r="DH432" s="198"/>
      <c r="DI432" s="198"/>
      <c r="DJ432" s="198"/>
      <c r="DK432" s="198"/>
      <c r="DL432" s="198"/>
      <c r="DM432" s="198"/>
      <c r="DN432" s="198"/>
      <c r="DO432" s="198"/>
      <c r="DP432" s="198"/>
      <c r="DQ432" s="198"/>
      <c r="DR432" s="198"/>
      <c r="DS432" s="198"/>
      <c r="DT432" s="198"/>
      <c r="DU432" s="198"/>
      <c r="DV432" s="198"/>
      <c r="DW432" s="198"/>
      <c r="DX432" s="198"/>
      <c r="DY432" s="198"/>
      <c r="DZ432" s="198"/>
      <c r="EA432" s="198"/>
      <c r="EB432" s="198"/>
      <c r="EC432" s="198"/>
      <c r="ED432" s="198"/>
      <c r="EE432" s="198"/>
      <c r="EF432" s="198"/>
      <c r="EG432" s="198"/>
      <c r="EH432" s="198"/>
      <c r="EI432" s="198"/>
      <c r="EJ432" s="198"/>
      <c r="EK432" s="198"/>
      <c r="EL432" s="198"/>
      <c r="EM432" s="198"/>
      <c r="EN432" s="198"/>
      <c r="EO432" s="198"/>
      <c r="EP432" s="198"/>
      <c r="EQ432" s="198"/>
      <c r="ER432" s="198"/>
      <c r="ES432" s="198"/>
      <c r="ET432" s="198"/>
      <c r="EU432" s="198"/>
      <c r="EV432" s="198"/>
      <c r="EW432" s="198"/>
      <c r="EX432" s="198"/>
      <c r="EY432" s="198"/>
      <c r="EZ432" s="198"/>
      <c r="FA432" s="198"/>
      <c r="FB432" s="198"/>
      <c r="FC432" s="198"/>
      <c r="FD432" s="198"/>
      <c r="FE432" s="198"/>
      <c r="FF432" s="198"/>
      <c r="FG432" s="198"/>
      <c r="FH432" s="198"/>
      <c r="FI432" s="198"/>
      <c r="FJ432" s="198"/>
      <c r="FK432" s="198"/>
      <c r="FL432" s="198"/>
      <c r="FM432" s="198"/>
      <c r="FN432" s="198"/>
      <c r="FO432" s="198"/>
      <c r="FP432" s="198"/>
      <c r="FQ432" s="198"/>
      <c r="FR432" s="198"/>
      <c r="FS432" s="198"/>
      <c r="FT432" s="198"/>
      <c r="FU432" s="198"/>
      <c r="FV432" s="198"/>
      <c r="FW432" s="198"/>
      <c r="FX432" s="198"/>
      <c r="FY432" s="198"/>
      <c r="FZ432" s="198"/>
      <c r="GA432" s="198"/>
      <c r="GB432" s="198"/>
      <c r="GC432" s="198"/>
      <c r="GD432" s="198"/>
      <c r="GE432" s="198"/>
      <c r="GF432" s="198"/>
      <c r="GG432" s="198"/>
      <c r="GH432" s="198"/>
      <c r="GI432" s="198"/>
      <c r="GJ432" s="198"/>
      <c r="GK432" s="198"/>
      <c r="GL432" s="198"/>
      <c r="GM432" s="198"/>
      <c r="GN432" s="198"/>
      <c r="GO432" s="198"/>
      <c r="GP432" s="198"/>
      <c r="GQ432" s="198"/>
      <c r="GR432" s="198"/>
      <c r="GS432" s="198"/>
      <c r="GT432" s="198"/>
      <c r="GU432" s="198"/>
      <c r="GV432" s="198"/>
      <c r="GW432" s="198"/>
      <c r="GX432" s="198"/>
      <c r="GY432" s="198"/>
      <c r="GZ432" s="198"/>
      <c r="HA432" s="198"/>
      <c r="HB432" s="198"/>
      <c r="HC432" s="198"/>
      <c r="HD432" s="198"/>
      <c r="HE432" s="198"/>
      <c r="HF432" s="198"/>
      <c r="HG432" s="198"/>
      <c r="HH432" s="198"/>
      <c r="HI432" s="198"/>
      <c r="HJ432" s="198"/>
      <c r="HK432" s="198"/>
      <c r="HL432" s="198"/>
      <c r="HM432" s="198"/>
      <c r="HN432" s="198"/>
      <c r="HO432" s="198"/>
      <c r="HP432" s="198"/>
      <c r="HQ432" s="198"/>
      <c r="HR432" s="198"/>
      <c r="HS432" s="198"/>
      <c r="HT432" s="198"/>
      <c r="HU432" s="198"/>
      <c r="HV432" s="198"/>
      <c r="HW432" s="198"/>
      <c r="HX432" s="198"/>
      <c r="HY432" s="198"/>
      <c r="HZ432" s="198"/>
      <c r="IA432" s="198"/>
      <c r="IB432" s="198"/>
      <c r="IC432" s="198"/>
      <c r="ID432" s="198"/>
      <c r="IE432" s="198"/>
      <c r="IF432" s="198"/>
      <c r="IG432" s="198"/>
      <c r="IH432" s="198"/>
      <c r="II432" s="198"/>
      <c r="IJ432" s="198"/>
      <c r="IK432" s="198"/>
      <c r="IL432" s="198"/>
      <c r="IM432" s="198"/>
      <c r="IN432" s="198"/>
      <c r="IO432" s="198"/>
      <c r="IP432" s="198"/>
      <c r="IQ432" s="198"/>
      <c r="IR432" s="198"/>
      <c r="IS432" s="198"/>
      <c r="IT432" s="198"/>
      <c r="IU432" s="198"/>
      <c r="IV432" s="198"/>
      <c r="IW432" s="198"/>
      <c r="IX432" s="198"/>
      <c r="IY432" s="198"/>
      <c r="IZ432" s="198"/>
      <c r="JA432" s="198"/>
      <c r="JB432" s="198"/>
      <c r="JC432" s="198"/>
      <c r="JD432" s="198"/>
      <c r="JE432" s="198"/>
      <c r="JF432" s="198"/>
      <c r="JG432" s="198"/>
      <c r="JH432" s="198"/>
      <c r="JI432" s="198"/>
      <c r="JJ432" s="198"/>
      <c r="JK432" s="198"/>
      <c r="JL432" s="198"/>
      <c r="JM432" s="198"/>
      <c r="JN432" s="198"/>
      <c r="JO432" s="198"/>
      <c r="JP432" s="198"/>
      <c r="JQ432" s="198"/>
      <c r="JR432" s="198"/>
      <c r="JS432" s="198"/>
      <c r="JT432" s="198"/>
      <c r="JU432" s="198"/>
      <c r="JV432" s="198"/>
      <c r="JW432" s="198"/>
      <c r="JX432" s="198"/>
      <c r="JY432" s="198"/>
      <c r="JZ432" s="198"/>
      <c r="KA432" s="198"/>
      <c r="KB432" s="198"/>
      <c r="KC432" s="198"/>
      <c r="KD432" s="198"/>
      <c r="KE432" s="198"/>
      <c r="KF432" s="198"/>
      <c r="KG432" s="198"/>
      <c r="KH432" s="198"/>
      <c r="KI432" s="198"/>
      <c r="KJ432" s="198"/>
      <c r="KK432" s="198"/>
      <c r="KL432" s="198"/>
      <c r="KM432" s="198"/>
      <c r="KN432" s="198"/>
      <c r="KO432" s="198"/>
      <c r="KP432" s="198"/>
      <c r="KQ432" s="198"/>
      <c r="KR432" s="198"/>
      <c r="KS432" s="198"/>
      <c r="KT432" s="198"/>
      <c r="KU432" s="198"/>
      <c r="KV432" s="198"/>
      <c r="KW432" s="198"/>
      <c r="KX432" s="198"/>
      <c r="KY432" s="198"/>
      <c r="KZ432" s="198"/>
    </row>
    <row r="433" spans="2:312" x14ac:dyDescent="0.3">
      <c r="B433" s="198"/>
      <c r="C433" s="198"/>
      <c r="D433" s="198"/>
      <c r="E433" s="198"/>
      <c r="F433" s="198"/>
      <c r="G433" s="198"/>
      <c r="H433" s="198"/>
      <c r="I433" s="198"/>
      <c r="J433" s="198"/>
      <c r="K433" s="198"/>
      <c r="L433" s="198"/>
      <c r="M433" s="198"/>
      <c r="N433" s="198"/>
      <c r="O433" s="198"/>
      <c r="P433" s="198"/>
      <c r="Q433" s="202"/>
      <c r="R433" s="198"/>
      <c r="S433" s="198"/>
      <c r="T433" s="198"/>
      <c r="U433" s="198"/>
      <c r="V433" s="198"/>
      <c r="W433" s="198"/>
      <c r="X433" s="198"/>
      <c r="Y433" s="198"/>
      <c r="Z433" s="198"/>
      <c r="AA433" s="198"/>
      <c r="AB433" s="198"/>
      <c r="AC433" s="198"/>
      <c r="AD433" s="198"/>
      <c r="AE433" s="198"/>
      <c r="AF433" s="198"/>
      <c r="AG433" s="198"/>
      <c r="AH433" s="198"/>
      <c r="AI433" s="198"/>
      <c r="AJ433" s="198"/>
      <c r="AK433" s="198"/>
      <c r="AL433" s="198"/>
      <c r="AM433" s="198"/>
      <c r="AN433" s="198"/>
      <c r="AO433" s="198"/>
      <c r="AP433" s="198"/>
      <c r="AQ433" s="198"/>
      <c r="AR433" s="198"/>
      <c r="AS433" s="198"/>
      <c r="AT433" s="198"/>
      <c r="AU433" s="198"/>
      <c r="AV433" s="198"/>
      <c r="AW433" s="198"/>
      <c r="AX433" s="198"/>
      <c r="AY433" s="198"/>
      <c r="AZ433" s="198"/>
      <c r="BA433" s="198"/>
      <c r="BB433" s="198"/>
      <c r="BC433" s="198"/>
      <c r="BD433" s="198"/>
      <c r="BE433" s="198"/>
      <c r="BF433" s="198"/>
      <c r="BG433" s="198"/>
      <c r="BH433" s="198"/>
      <c r="BI433" s="198"/>
      <c r="BJ433" s="198"/>
      <c r="BK433" s="198"/>
      <c r="BL433" s="198"/>
      <c r="BM433" s="198"/>
      <c r="BN433" s="198"/>
      <c r="BO433" s="198"/>
      <c r="BP433" s="198"/>
      <c r="BQ433" s="198"/>
      <c r="BR433" s="198"/>
      <c r="BS433" s="198"/>
      <c r="BT433" s="198"/>
      <c r="BU433" s="198"/>
      <c r="BV433" s="198"/>
      <c r="BW433" s="198"/>
      <c r="BX433" s="198"/>
      <c r="BY433" s="198"/>
      <c r="BZ433" s="198"/>
      <c r="CA433" s="198"/>
      <c r="CB433" s="198"/>
      <c r="CC433" s="198"/>
      <c r="CD433" s="198"/>
      <c r="CE433" s="198"/>
      <c r="CF433" s="198"/>
      <c r="CG433" s="198"/>
      <c r="CH433" s="198"/>
      <c r="CI433" s="198"/>
      <c r="CJ433" s="198"/>
      <c r="CK433" s="198"/>
      <c r="CL433" s="198"/>
      <c r="CM433" s="198"/>
      <c r="CN433" s="198"/>
      <c r="CO433" s="198"/>
      <c r="CP433" s="198"/>
      <c r="CQ433" s="198"/>
      <c r="CR433" s="198"/>
      <c r="CS433" s="198"/>
      <c r="CT433" s="198"/>
      <c r="CU433" s="198"/>
      <c r="CV433" s="198"/>
      <c r="CW433" s="198"/>
      <c r="CX433" s="198"/>
      <c r="CY433" s="198"/>
      <c r="CZ433" s="198"/>
      <c r="DA433" s="198"/>
      <c r="DB433" s="198"/>
      <c r="DC433" s="198"/>
      <c r="DD433" s="198"/>
      <c r="DE433" s="198"/>
      <c r="DF433" s="198"/>
      <c r="DG433" s="198"/>
      <c r="DH433" s="198"/>
      <c r="DI433" s="198"/>
      <c r="DJ433" s="198"/>
      <c r="DK433" s="198"/>
      <c r="DL433" s="198"/>
      <c r="DM433" s="198"/>
      <c r="DN433" s="198"/>
      <c r="DO433" s="198"/>
      <c r="DP433" s="198"/>
      <c r="DQ433" s="198"/>
      <c r="DR433" s="198"/>
      <c r="DS433" s="198"/>
      <c r="DT433" s="198"/>
      <c r="DU433" s="198"/>
      <c r="DV433" s="198"/>
      <c r="DW433" s="198"/>
      <c r="DX433" s="198"/>
      <c r="DY433" s="198"/>
      <c r="DZ433" s="198"/>
      <c r="EA433" s="198"/>
      <c r="EB433" s="198"/>
      <c r="EC433" s="198"/>
      <c r="ED433" s="198"/>
      <c r="EE433" s="198"/>
      <c r="EF433" s="198"/>
      <c r="EG433" s="198"/>
      <c r="EH433" s="198"/>
      <c r="EI433" s="198"/>
      <c r="EJ433" s="198"/>
      <c r="EK433" s="198"/>
      <c r="EL433" s="198"/>
      <c r="EM433" s="198"/>
      <c r="EN433" s="198"/>
      <c r="EO433" s="198"/>
      <c r="EP433" s="198"/>
      <c r="EQ433" s="198"/>
      <c r="ER433" s="198"/>
      <c r="ES433" s="198"/>
      <c r="ET433" s="198"/>
      <c r="EU433" s="198"/>
      <c r="EV433" s="198"/>
      <c r="EW433" s="198"/>
      <c r="EX433" s="198"/>
      <c r="EY433" s="198"/>
      <c r="EZ433" s="198"/>
      <c r="FA433" s="198"/>
      <c r="FB433" s="198"/>
      <c r="FC433" s="198"/>
      <c r="FD433" s="198"/>
      <c r="FE433" s="198"/>
      <c r="FF433" s="198"/>
      <c r="FG433" s="198"/>
      <c r="FH433" s="198"/>
      <c r="FI433" s="198"/>
      <c r="FJ433" s="198"/>
      <c r="FK433" s="198"/>
      <c r="FL433" s="198"/>
      <c r="FM433" s="198"/>
      <c r="FN433" s="198"/>
      <c r="FO433" s="198"/>
      <c r="FP433" s="198"/>
      <c r="FQ433" s="198"/>
      <c r="FR433" s="198"/>
      <c r="FS433" s="198"/>
      <c r="FT433" s="198"/>
      <c r="FU433" s="198"/>
      <c r="FV433" s="198"/>
      <c r="FW433" s="198"/>
      <c r="FX433" s="198"/>
      <c r="FY433" s="198"/>
      <c r="FZ433" s="198"/>
      <c r="GA433" s="198"/>
      <c r="GB433" s="198"/>
      <c r="GC433" s="198"/>
      <c r="GD433" s="198"/>
      <c r="GE433" s="198"/>
      <c r="GF433" s="198"/>
      <c r="GG433" s="198"/>
      <c r="GH433" s="198"/>
      <c r="GI433" s="198"/>
      <c r="GJ433" s="198"/>
      <c r="GK433" s="198"/>
      <c r="GL433" s="198"/>
      <c r="GM433" s="198"/>
      <c r="GN433" s="198"/>
      <c r="GO433" s="198"/>
      <c r="GP433" s="198"/>
      <c r="GQ433" s="198"/>
      <c r="GR433" s="198"/>
      <c r="GS433" s="198"/>
      <c r="GT433" s="198"/>
      <c r="GU433" s="198"/>
      <c r="GV433" s="198"/>
      <c r="GW433" s="198"/>
      <c r="GX433" s="198"/>
      <c r="GY433" s="198"/>
      <c r="GZ433" s="198"/>
      <c r="HA433" s="198"/>
      <c r="HB433" s="198"/>
      <c r="HC433" s="198"/>
      <c r="HD433" s="198"/>
      <c r="HE433" s="198"/>
      <c r="HF433" s="198"/>
      <c r="HG433" s="198"/>
      <c r="HH433" s="198"/>
      <c r="HI433" s="198"/>
      <c r="HJ433" s="198"/>
      <c r="HK433" s="198"/>
      <c r="HL433" s="198"/>
      <c r="HM433" s="198"/>
      <c r="HN433" s="198"/>
      <c r="HO433" s="198"/>
      <c r="HP433" s="198"/>
      <c r="HQ433" s="198"/>
      <c r="HR433" s="198"/>
      <c r="HS433" s="198"/>
      <c r="HT433" s="198"/>
      <c r="HU433" s="198"/>
      <c r="HV433" s="198"/>
      <c r="HW433" s="198"/>
      <c r="HX433" s="198"/>
      <c r="HY433" s="198"/>
      <c r="HZ433" s="198"/>
      <c r="IA433" s="198"/>
      <c r="IB433" s="198"/>
      <c r="IC433" s="198"/>
      <c r="ID433" s="198"/>
      <c r="IE433" s="198"/>
      <c r="IF433" s="198"/>
      <c r="IG433" s="198"/>
      <c r="IH433" s="198"/>
      <c r="II433" s="198"/>
      <c r="IJ433" s="198"/>
      <c r="IK433" s="198"/>
      <c r="IL433" s="198"/>
      <c r="IM433" s="198"/>
      <c r="IN433" s="198"/>
      <c r="IO433" s="198"/>
      <c r="IP433" s="198"/>
      <c r="IQ433" s="198"/>
      <c r="IR433" s="198"/>
      <c r="IS433" s="198"/>
      <c r="IT433" s="198"/>
      <c r="IU433" s="198"/>
      <c r="IV433" s="198"/>
      <c r="IW433" s="198"/>
      <c r="IX433" s="198"/>
      <c r="IY433" s="198"/>
      <c r="IZ433" s="198"/>
      <c r="JA433" s="198"/>
      <c r="JB433" s="198"/>
      <c r="JC433" s="198"/>
      <c r="JD433" s="198"/>
      <c r="JE433" s="198"/>
      <c r="JF433" s="198"/>
      <c r="JG433" s="198"/>
      <c r="JH433" s="198"/>
      <c r="JI433" s="198"/>
      <c r="JJ433" s="198"/>
      <c r="JK433" s="198"/>
      <c r="JL433" s="198"/>
      <c r="JM433" s="198"/>
      <c r="JN433" s="198"/>
      <c r="JO433" s="198"/>
      <c r="JP433" s="198"/>
      <c r="JQ433" s="198"/>
      <c r="JR433" s="198"/>
      <c r="JS433" s="198"/>
      <c r="JT433" s="198"/>
      <c r="JU433" s="198"/>
      <c r="JV433" s="198"/>
      <c r="JW433" s="198"/>
      <c r="JX433" s="198"/>
      <c r="JY433" s="198"/>
      <c r="JZ433" s="198"/>
      <c r="KA433" s="198"/>
      <c r="KB433" s="198"/>
      <c r="KC433" s="198"/>
      <c r="KD433" s="198"/>
      <c r="KE433" s="198"/>
      <c r="KF433" s="198"/>
      <c r="KG433" s="198"/>
      <c r="KH433" s="198"/>
      <c r="KI433" s="198"/>
      <c r="KJ433" s="198"/>
      <c r="KK433" s="198"/>
      <c r="KL433" s="198"/>
      <c r="KM433" s="198"/>
      <c r="KN433" s="198"/>
      <c r="KO433" s="198"/>
      <c r="KP433" s="198"/>
      <c r="KQ433" s="198"/>
      <c r="KR433" s="198"/>
      <c r="KS433" s="198"/>
      <c r="KT433" s="198"/>
      <c r="KU433" s="198"/>
      <c r="KV433" s="198"/>
      <c r="KW433" s="198"/>
      <c r="KX433" s="198"/>
      <c r="KY433" s="198"/>
      <c r="KZ433" s="198"/>
    </row>
    <row r="434" spans="2:312" x14ac:dyDescent="0.3">
      <c r="B434" s="198"/>
      <c r="C434" s="198"/>
      <c r="D434" s="198"/>
      <c r="E434" s="198"/>
      <c r="F434" s="198"/>
      <c r="G434" s="198"/>
      <c r="H434" s="198"/>
      <c r="I434" s="198"/>
      <c r="J434" s="198"/>
      <c r="K434" s="198"/>
      <c r="L434" s="198"/>
      <c r="M434" s="198"/>
      <c r="N434" s="198"/>
      <c r="O434" s="198"/>
      <c r="P434" s="198"/>
      <c r="Q434" s="202"/>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S434" s="198"/>
      <c r="AT434" s="198"/>
      <c r="AU434" s="198"/>
      <c r="AV434" s="198"/>
      <c r="AW434" s="198"/>
      <c r="AX434" s="198"/>
      <c r="AY434" s="198"/>
      <c r="AZ434" s="198"/>
      <c r="BA434" s="198"/>
      <c r="BB434" s="198"/>
      <c r="BC434" s="198"/>
      <c r="BD434" s="198"/>
      <c r="BE434" s="198"/>
      <c r="BF434" s="198"/>
      <c r="BG434" s="198"/>
      <c r="BH434" s="198"/>
      <c r="BI434" s="198"/>
      <c r="BJ434" s="198"/>
      <c r="BK434" s="198"/>
      <c r="BL434" s="198"/>
      <c r="BM434" s="198"/>
      <c r="BN434" s="198"/>
      <c r="BO434" s="198"/>
      <c r="BP434" s="198"/>
      <c r="BQ434" s="198"/>
      <c r="BR434" s="198"/>
      <c r="BS434" s="198"/>
      <c r="BT434" s="198"/>
      <c r="BU434" s="198"/>
      <c r="BV434" s="198"/>
      <c r="BW434" s="198"/>
      <c r="BX434" s="198"/>
      <c r="BY434" s="198"/>
      <c r="BZ434" s="198"/>
      <c r="CA434" s="198"/>
      <c r="CB434" s="198"/>
      <c r="CC434" s="198"/>
      <c r="CD434" s="198"/>
      <c r="CE434" s="198"/>
      <c r="CF434" s="198"/>
      <c r="CG434" s="198"/>
      <c r="CH434" s="198"/>
      <c r="CI434" s="198"/>
      <c r="CJ434" s="198"/>
      <c r="CK434" s="198"/>
      <c r="CL434" s="198"/>
      <c r="CM434" s="198"/>
      <c r="CN434" s="198"/>
      <c r="CO434" s="198"/>
      <c r="CP434" s="198"/>
      <c r="CQ434" s="198"/>
      <c r="CR434" s="198"/>
      <c r="CS434" s="198"/>
      <c r="CT434" s="198"/>
      <c r="CU434" s="198"/>
      <c r="CV434" s="198"/>
      <c r="CW434" s="198"/>
      <c r="CX434" s="198"/>
      <c r="CY434" s="198"/>
      <c r="CZ434" s="198"/>
      <c r="DA434" s="198"/>
      <c r="DB434" s="198"/>
      <c r="DC434" s="198"/>
      <c r="DD434" s="198"/>
      <c r="DE434" s="198"/>
      <c r="DF434" s="198"/>
      <c r="DG434" s="198"/>
      <c r="DH434" s="198"/>
      <c r="DI434" s="198"/>
      <c r="DJ434" s="198"/>
      <c r="DK434" s="198"/>
      <c r="DL434" s="198"/>
      <c r="DM434" s="198"/>
      <c r="DN434" s="198"/>
      <c r="DO434" s="198"/>
      <c r="DP434" s="198"/>
      <c r="DQ434" s="198"/>
      <c r="DR434" s="198"/>
      <c r="DS434" s="198"/>
      <c r="DT434" s="198"/>
      <c r="DU434" s="198"/>
      <c r="DV434" s="198"/>
      <c r="DW434" s="198"/>
      <c r="DX434" s="198"/>
      <c r="DY434" s="198"/>
      <c r="DZ434" s="198"/>
      <c r="EA434" s="198"/>
      <c r="EB434" s="198"/>
      <c r="EC434" s="198"/>
      <c r="ED434" s="198"/>
      <c r="EE434" s="198"/>
      <c r="EF434" s="198"/>
      <c r="EG434" s="198"/>
      <c r="EH434" s="198"/>
      <c r="EI434" s="198"/>
      <c r="EJ434" s="198"/>
      <c r="EK434" s="198"/>
      <c r="EL434" s="198"/>
      <c r="EM434" s="198"/>
      <c r="EN434" s="198"/>
      <c r="EO434" s="198"/>
      <c r="EP434" s="198"/>
      <c r="EQ434" s="198"/>
      <c r="ER434" s="198"/>
      <c r="ES434" s="198"/>
      <c r="ET434" s="198"/>
      <c r="EU434" s="198"/>
      <c r="EV434" s="198"/>
      <c r="EW434" s="198"/>
      <c r="EX434" s="198"/>
      <c r="EY434" s="198"/>
      <c r="EZ434" s="198"/>
      <c r="FA434" s="198"/>
      <c r="FB434" s="198"/>
      <c r="FC434" s="198"/>
      <c r="FD434" s="198"/>
      <c r="FE434" s="198"/>
      <c r="FF434" s="198"/>
      <c r="FG434" s="198"/>
      <c r="FH434" s="198"/>
      <c r="FI434" s="198"/>
      <c r="FJ434" s="198"/>
      <c r="FK434" s="198"/>
      <c r="FL434" s="198"/>
      <c r="FM434" s="198"/>
      <c r="FN434" s="198"/>
      <c r="FO434" s="198"/>
      <c r="FP434" s="198"/>
      <c r="FQ434" s="198"/>
      <c r="FR434" s="198"/>
      <c r="FS434" s="198"/>
      <c r="FT434" s="198"/>
      <c r="FU434" s="198"/>
      <c r="FV434" s="198"/>
      <c r="FW434" s="198"/>
      <c r="FX434" s="198"/>
      <c r="FY434" s="198"/>
      <c r="FZ434" s="198"/>
      <c r="GA434" s="198"/>
      <c r="GB434" s="198"/>
      <c r="GC434" s="198"/>
      <c r="GD434" s="198"/>
      <c r="GE434" s="198"/>
      <c r="GF434" s="198"/>
      <c r="GG434" s="198"/>
      <c r="GH434" s="198"/>
      <c r="GI434" s="198"/>
      <c r="GJ434" s="198"/>
      <c r="GK434" s="198"/>
      <c r="GL434" s="198"/>
      <c r="GM434" s="198"/>
      <c r="GN434" s="198"/>
      <c r="GO434" s="198"/>
      <c r="GP434" s="198"/>
      <c r="GQ434" s="198"/>
      <c r="GR434" s="198"/>
      <c r="GS434" s="198"/>
      <c r="GT434" s="198"/>
      <c r="GU434" s="198"/>
      <c r="GV434" s="198"/>
      <c r="GW434" s="198"/>
      <c r="GX434" s="198"/>
      <c r="GY434" s="198"/>
      <c r="GZ434" s="198"/>
      <c r="HA434" s="198"/>
      <c r="HB434" s="198"/>
      <c r="HC434" s="198"/>
      <c r="HD434" s="198"/>
      <c r="HE434" s="198"/>
      <c r="HF434" s="198"/>
      <c r="HG434" s="198"/>
      <c r="HH434" s="198"/>
      <c r="HI434" s="198"/>
      <c r="HJ434" s="198"/>
      <c r="HK434" s="198"/>
      <c r="HL434" s="198"/>
      <c r="HM434" s="198"/>
      <c r="HN434" s="198"/>
      <c r="HO434" s="198"/>
      <c r="HP434" s="198"/>
      <c r="HQ434" s="198"/>
      <c r="HR434" s="198"/>
      <c r="HS434" s="198"/>
      <c r="HT434" s="198"/>
      <c r="HU434" s="198"/>
      <c r="HV434" s="198"/>
      <c r="HW434" s="198"/>
      <c r="HX434" s="198"/>
      <c r="HY434" s="198"/>
      <c r="HZ434" s="198"/>
      <c r="IA434" s="198"/>
      <c r="IB434" s="198"/>
      <c r="IC434" s="198"/>
      <c r="ID434" s="198"/>
      <c r="IE434" s="198"/>
      <c r="IF434" s="198"/>
      <c r="IG434" s="198"/>
      <c r="IH434" s="198"/>
      <c r="II434" s="198"/>
      <c r="IJ434" s="198"/>
      <c r="IK434" s="198"/>
      <c r="IL434" s="198"/>
      <c r="IM434" s="198"/>
      <c r="IN434" s="198"/>
      <c r="IO434" s="198"/>
      <c r="IP434" s="198"/>
      <c r="IQ434" s="198"/>
      <c r="IR434" s="198"/>
      <c r="IS434" s="198"/>
      <c r="IT434" s="198"/>
      <c r="IU434" s="198"/>
      <c r="IV434" s="198"/>
      <c r="IW434" s="198"/>
      <c r="IX434" s="198"/>
      <c r="IY434" s="198"/>
      <c r="IZ434" s="198"/>
      <c r="JA434" s="198"/>
      <c r="JB434" s="198"/>
      <c r="JC434" s="198"/>
      <c r="JD434" s="198"/>
      <c r="JE434" s="198"/>
      <c r="JF434" s="198"/>
      <c r="JG434" s="198"/>
      <c r="JH434" s="198"/>
      <c r="JI434" s="198"/>
      <c r="JJ434" s="198"/>
      <c r="JK434" s="198"/>
      <c r="JL434" s="198"/>
      <c r="JM434" s="198"/>
      <c r="JN434" s="198"/>
      <c r="JO434" s="198"/>
      <c r="JP434" s="198"/>
      <c r="JQ434" s="198"/>
      <c r="JR434" s="198"/>
      <c r="JS434" s="198"/>
      <c r="JT434" s="198"/>
      <c r="JU434" s="198"/>
      <c r="JV434" s="198"/>
      <c r="JW434" s="198"/>
      <c r="JX434" s="198"/>
      <c r="JY434" s="198"/>
      <c r="JZ434" s="198"/>
      <c r="KA434" s="198"/>
      <c r="KB434" s="198"/>
      <c r="KC434" s="198"/>
      <c r="KD434" s="198"/>
      <c r="KE434" s="198"/>
      <c r="KF434" s="198"/>
      <c r="KG434" s="198"/>
      <c r="KH434" s="198"/>
      <c r="KI434" s="198"/>
      <c r="KJ434" s="198"/>
      <c r="KK434" s="198"/>
      <c r="KL434" s="198"/>
      <c r="KM434" s="198"/>
      <c r="KN434" s="198"/>
      <c r="KO434" s="198"/>
      <c r="KP434" s="198"/>
      <c r="KQ434" s="198"/>
      <c r="KR434" s="198"/>
      <c r="KS434" s="198"/>
      <c r="KT434" s="198"/>
      <c r="KU434" s="198"/>
      <c r="KV434" s="198"/>
      <c r="KW434" s="198"/>
      <c r="KX434" s="198"/>
      <c r="KY434" s="198"/>
      <c r="KZ434" s="198"/>
    </row>
    <row r="435" spans="2:312" x14ac:dyDescent="0.3">
      <c r="B435" s="198"/>
      <c r="C435" s="198"/>
      <c r="D435" s="198"/>
      <c r="E435" s="198"/>
      <c r="F435" s="198"/>
      <c r="G435" s="198"/>
      <c r="H435" s="198"/>
      <c r="I435" s="198"/>
      <c r="J435" s="198"/>
      <c r="K435" s="198"/>
      <c r="L435" s="198"/>
      <c r="M435" s="198"/>
      <c r="N435" s="198"/>
      <c r="O435" s="198"/>
      <c r="P435" s="198"/>
      <c r="Q435" s="202"/>
      <c r="R435" s="198"/>
      <c r="S435" s="198"/>
      <c r="T435" s="198"/>
      <c r="U435" s="198"/>
      <c r="V435" s="198"/>
      <c r="W435" s="198"/>
      <c r="X435" s="198"/>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98"/>
      <c r="AT435" s="198"/>
      <c r="AU435" s="198"/>
      <c r="AV435" s="198"/>
      <c r="AW435" s="198"/>
      <c r="AX435" s="198"/>
      <c r="AY435" s="198"/>
      <c r="AZ435" s="198"/>
      <c r="BA435" s="198"/>
      <c r="BB435" s="198"/>
      <c r="BC435" s="198"/>
      <c r="BD435" s="198"/>
      <c r="BE435" s="198"/>
      <c r="BF435" s="198"/>
      <c r="BG435" s="198"/>
      <c r="BH435" s="198"/>
      <c r="BI435" s="198"/>
      <c r="BJ435" s="198"/>
      <c r="BK435" s="198"/>
      <c r="BL435" s="198"/>
      <c r="BM435" s="198"/>
      <c r="BN435" s="198"/>
      <c r="BO435" s="198"/>
      <c r="BP435" s="198"/>
      <c r="BQ435" s="198"/>
      <c r="BR435" s="198"/>
      <c r="BS435" s="198"/>
      <c r="BT435" s="198"/>
      <c r="BU435" s="198"/>
      <c r="BV435" s="198"/>
      <c r="BW435" s="198"/>
      <c r="BX435" s="198"/>
      <c r="BY435" s="198"/>
      <c r="BZ435" s="198"/>
      <c r="CA435" s="198"/>
      <c r="CB435" s="198"/>
      <c r="CC435" s="198"/>
      <c r="CD435" s="198"/>
      <c r="CE435" s="198"/>
      <c r="CF435" s="198"/>
      <c r="CG435" s="198"/>
      <c r="CH435" s="198"/>
      <c r="CI435" s="198"/>
      <c r="CJ435" s="198"/>
      <c r="CK435" s="198"/>
      <c r="CL435" s="198"/>
      <c r="CM435" s="198"/>
      <c r="CN435" s="198"/>
      <c r="CO435" s="198"/>
      <c r="CP435" s="198"/>
      <c r="CQ435" s="198"/>
      <c r="CR435" s="198"/>
      <c r="CS435" s="198"/>
      <c r="CT435" s="198"/>
      <c r="CU435" s="198"/>
      <c r="CV435" s="198"/>
      <c r="CW435" s="198"/>
      <c r="CX435" s="198"/>
      <c r="CY435" s="198"/>
      <c r="CZ435" s="198"/>
      <c r="DA435" s="198"/>
      <c r="DB435" s="198"/>
      <c r="DC435" s="198"/>
      <c r="DD435" s="198"/>
      <c r="DE435" s="198"/>
      <c r="DF435" s="198"/>
      <c r="DG435" s="198"/>
      <c r="DH435" s="198"/>
      <c r="DI435" s="198"/>
      <c r="DJ435" s="198"/>
      <c r="DK435" s="198"/>
      <c r="DL435" s="198"/>
      <c r="DM435" s="198"/>
      <c r="DN435" s="198"/>
      <c r="DO435" s="198"/>
      <c r="DP435" s="198"/>
      <c r="DQ435" s="198"/>
      <c r="DR435" s="198"/>
      <c r="DS435" s="198"/>
      <c r="DT435" s="198"/>
      <c r="DU435" s="198"/>
      <c r="DV435" s="198"/>
      <c r="DW435" s="198"/>
      <c r="DX435" s="198"/>
      <c r="DY435" s="198"/>
      <c r="DZ435" s="198"/>
      <c r="EA435" s="198"/>
      <c r="EB435" s="198"/>
      <c r="EC435" s="198"/>
      <c r="ED435" s="198"/>
      <c r="EE435" s="198"/>
      <c r="EF435" s="198"/>
      <c r="EG435" s="198"/>
      <c r="EH435" s="198"/>
      <c r="EI435" s="198"/>
      <c r="EJ435" s="198"/>
      <c r="EK435" s="198"/>
      <c r="EL435" s="198"/>
      <c r="EM435" s="198"/>
      <c r="EN435" s="198"/>
      <c r="EO435" s="198"/>
      <c r="EP435" s="198"/>
      <c r="EQ435" s="198"/>
      <c r="ER435" s="198"/>
      <c r="ES435" s="198"/>
      <c r="ET435" s="198"/>
      <c r="EU435" s="198"/>
      <c r="EV435" s="198"/>
      <c r="EW435" s="198"/>
      <c r="EX435" s="198"/>
      <c r="EY435" s="198"/>
      <c r="EZ435" s="198"/>
      <c r="FA435" s="198"/>
      <c r="FB435" s="198"/>
      <c r="FC435" s="198"/>
      <c r="FD435" s="198"/>
      <c r="FE435" s="198"/>
      <c r="FF435" s="198"/>
      <c r="FG435" s="198"/>
      <c r="FH435" s="198"/>
      <c r="FI435" s="198"/>
      <c r="FJ435" s="198"/>
      <c r="FK435" s="198"/>
      <c r="FL435" s="198"/>
      <c r="FM435" s="198"/>
      <c r="FN435" s="198"/>
      <c r="FO435" s="198"/>
      <c r="FP435" s="198"/>
      <c r="FQ435" s="198"/>
      <c r="FR435" s="198"/>
      <c r="FS435" s="198"/>
      <c r="FT435" s="198"/>
      <c r="FU435" s="198"/>
      <c r="FV435" s="198"/>
      <c r="FW435" s="198"/>
      <c r="FX435" s="198"/>
      <c r="FY435" s="198"/>
      <c r="FZ435" s="198"/>
      <c r="GA435" s="198"/>
      <c r="GB435" s="198"/>
      <c r="GC435" s="198"/>
      <c r="GD435" s="198"/>
      <c r="GE435" s="198"/>
      <c r="GF435" s="198"/>
      <c r="GG435" s="198"/>
      <c r="GH435" s="198"/>
      <c r="GI435" s="198"/>
      <c r="GJ435" s="198"/>
      <c r="GK435" s="198"/>
      <c r="GL435" s="198"/>
      <c r="GM435" s="198"/>
      <c r="GN435" s="198"/>
      <c r="GO435" s="198"/>
      <c r="GP435" s="198"/>
      <c r="GQ435" s="198"/>
      <c r="GR435" s="198"/>
      <c r="GS435" s="198"/>
      <c r="GT435" s="198"/>
      <c r="GU435" s="198"/>
      <c r="GV435" s="198"/>
      <c r="GW435" s="198"/>
      <c r="GX435" s="198"/>
      <c r="GY435" s="198"/>
      <c r="GZ435" s="198"/>
      <c r="HA435" s="198"/>
      <c r="HB435" s="198"/>
      <c r="HC435" s="198"/>
      <c r="HD435" s="198"/>
      <c r="HE435" s="198"/>
      <c r="HF435" s="198"/>
      <c r="HG435" s="198"/>
      <c r="HH435" s="198"/>
      <c r="HI435" s="198"/>
      <c r="HJ435" s="198"/>
      <c r="HK435" s="198"/>
      <c r="HL435" s="198"/>
      <c r="HM435" s="198"/>
      <c r="HN435" s="198"/>
      <c r="HO435" s="198"/>
      <c r="HP435" s="198"/>
      <c r="HQ435" s="198"/>
      <c r="HR435" s="198"/>
      <c r="HS435" s="198"/>
      <c r="HT435" s="198"/>
      <c r="HU435" s="198"/>
      <c r="HV435" s="198"/>
      <c r="HW435" s="198"/>
      <c r="HX435" s="198"/>
      <c r="HY435" s="198"/>
      <c r="HZ435" s="198"/>
      <c r="IA435" s="198"/>
      <c r="IB435" s="198"/>
      <c r="IC435" s="198"/>
      <c r="ID435" s="198"/>
      <c r="IE435" s="198"/>
      <c r="IF435" s="198"/>
      <c r="IG435" s="198"/>
      <c r="IH435" s="198"/>
      <c r="II435" s="198"/>
      <c r="IJ435" s="198"/>
      <c r="IK435" s="198"/>
      <c r="IL435" s="198"/>
      <c r="IM435" s="198"/>
      <c r="IN435" s="198"/>
      <c r="IO435" s="198"/>
      <c r="IP435" s="198"/>
      <c r="IQ435" s="198"/>
      <c r="IR435" s="198"/>
      <c r="IS435" s="198"/>
      <c r="IT435" s="198"/>
      <c r="IU435" s="198"/>
      <c r="IV435" s="198"/>
      <c r="IW435" s="198"/>
      <c r="IX435" s="198"/>
      <c r="IY435" s="198"/>
      <c r="IZ435" s="198"/>
      <c r="JA435" s="198"/>
      <c r="JB435" s="198"/>
      <c r="JC435" s="198"/>
      <c r="JD435" s="198"/>
      <c r="JE435" s="198"/>
      <c r="JF435" s="198"/>
      <c r="JG435" s="198"/>
      <c r="JH435" s="198"/>
      <c r="JI435" s="198"/>
      <c r="JJ435" s="198"/>
      <c r="JK435" s="198"/>
      <c r="JL435" s="198"/>
      <c r="JM435" s="198"/>
      <c r="JN435" s="198"/>
      <c r="JO435" s="198"/>
      <c r="JP435" s="198"/>
      <c r="JQ435" s="198"/>
      <c r="JR435" s="198"/>
      <c r="JS435" s="198"/>
      <c r="JT435" s="198"/>
      <c r="JU435" s="198"/>
      <c r="JV435" s="198"/>
      <c r="JW435" s="198"/>
      <c r="JX435" s="198"/>
      <c r="JY435" s="198"/>
      <c r="JZ435" s="198"/>
      <c r="KA435" s="198"/>
      <c r="KB435" s="198"/>
      <c r="KC435" s="198"/>
      <c r="KD435" s="198"/>
      <c r="KE435" s="198"/>
      <c r="KF435" s="198"/>
      <c r="KG435" s="198"/>
      <c r="KH435" s="198"/>
      <c r="KI435" s="198"/>
      <c r="KJ435" s="198"/>
      <c r="KK435" s="198"/>
      <c r="KL435" s="198"/>
      <c r="KM435" s="198"/>
      <c r="KN435" s="198"/>
      <c r="KO435" s="198"/>
      <c r="KP435" s="198"/>
      <c r="KQ435" s="198"/>
      <c r="KR435" s="198"/>
      <c r="KS435" s="198"/>
      <c r="KT435" s="198"/>
      <c r="KU435" s="198"/>
      <c r="KV435" s="198"/>
      <c r="KW435" s="198"/>
      <c r="KX435" s="198"/>
      <c r="KY435" s="198"/>
      <c r="KZ435" s="198"/>
    </row>
    <row r="436" spans="2:312" x14ac:dyDescent="0.3">
      <c r="B436" s="198"/>
      <c r="C436" s="198"/>
      <c r="D436" s="198"/>
      <c r="E436" s="198"/>
      <c r="F436" s="198"/>
      <c r="G436" s="198"/>
      <c r="H436" s="198"/>
      <c r="I436" s="198"/>
      <c r="J436" s="198"/>
      <c r="K436" s="198"/>
      <c r="L436" s="198"/>
      <c r="M436" s="198"/>
      <c r="N436" s="198"/>
      <c r="O436" s="198"/>
      <c r="P436" s="198"/>
      <c r="Q436" s="202"/>
      <c r="R436" s="198"/>
      <c r="S436" s="198"/>
      <c r="T436" s="198"/>
      <c r="U436" s="198"/>
      <c r="V436" s="198"/>
      <c r="W436" s="198"/>
      <c r="X436" s="198"/>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98"/>
      <c r="AT436" s="198"/>
      <c r="AU436" s="198"/>
      <c r="AV436" s="198"/>
      <c r="AW436" s="198"/>
      <c r="AX436" s="198"/>
      <c r="AY436" s="198"/>
      <c r="AZ436" s="198"/>
      <c r="BA436" s="198"/>
      <c r="BB436" s="198"/>
      <c r="BC436" s="198"/>
      <c r="BD436" s="198"/>
      <c r="BE436" s="198"/>
      <c r="BF436" s="198"/>
      <c r="BG436" s="198"/>
      <c r="BH436" s="198"/>
      <c r="BI436" s="198"/>
      <c r="BJ436" s="198"/>
      <c r="BK436" s="198"/>
      <c r="BL436" s="198"/>
      <c r="BM436" s="198"/>
      <c r="BN436" s="198"/>
      <c r="BO436" s="198"/>
      <c r="BP436" s="198"/>
      <c r="BQ436" s="198"/>
      <c r="BR436" s="198"/>
      <c r="BS436" s="198"/>
      <c r="BT436" s="198"/>
      <c r="BU436" s="198"/>
      <c r="BV436" s="198"/>
      <c r="BW436" s="198"/>
      <c r="BX436" s="198"/>
      <c r="BY436" s="198"/>
      <c r="BZ436" s="198"/>
      <c r="CA436" s="198"/>
      <c r="CB436" s="198"/>
      <c r="CC436" s="198"/>
      <c r="CD436" s="198"/>
      <c r="CE436" s="198"/>
      <c r="CF436" s="198"/>
      <c r="CG436" s="198"/>
      <c r="CH436" s="198"/>
      <c r="CI436" s="198"/>
      <c r="CJ436" s="198"/>
      <c r="CK436" s="198"/>
      <c r="CL436" s="198"/>
      <c r="CM436" s="198"/>
      <c r="CN436" s="198"/>
      <c r="CO436" s="198"/>
      <c r="CP436" s="198"/>
      <c r="CQ436" s="198"/>
      <c r="CR436" s="198"/>
      <c r="CS436" s="198"/>
      <c r="CT436" s="198"/>
      <c r="CU436" s="198"/>
      <c r="CV436" s="198"/>
      <c r="CW436" s="198"/>
      <c r="CX436" s="198"/>
      <c r="CY436" s="198"/>
      <c r="CZ436" s="198"/>
      <c r="DA436" s="198"/>
      <c r="DB436" s="198"/>
      <c r="DC436" s="198"/>
      <c r="DD436" s="198"/>
      <c r="DE436" s="198"/>
      <c r="DF436" s="198"/>
      <c r="DG436" s="198"/>
      <c r="DH436" s="198"/>
      <c r="DI436" s="198"/>
      <c r="DJ436" s="198"/>
      <c r="DK436" s="198"/>
      <c r="DL436" s="198"/>
      <c r="DM436" s="198"/>
      <c r="DN436" s="198"/>
      <c r="DO436" s="198"/>
      <c r="DP436" s="198"/>
      <c r="DQ436" s="198"/>
      <c r="DR436" s="198"/>
      <c r="DS436" s="198"/>
      <c r="DT436" s="198"/>
      <c r="DU436" s="198"/>
      <c r="DV436" s="198"/>
      <c r="DW436" s="198"/>
      <c r="DX436" s="198"/>
      <c r="DY436" s="198"/>
      <c r="DZ436" s="198"/>
      <c r="EA436" s="198"/>
      <c r="EB436" s="198"/>
      <c r="EC436" s="198"/>
      <c r="ED436" s="198"/>
      <c r="EE436" s="198"/>
      <c r="EF436" s="198"/>
      <c r="EG436" s="198"/>
      <c r="EH436" s="198"/>
      <c r="EI436" s="198"/>
      <c r="EJ436" s="198"/>
      <c r="EK436" s="198"/>
      <c r="EL436" s="198"/>
      <c r="EM436" s="198"/>
      <c r="EN436" s="198"/>
      <c r="EO436" s="198"/>
      <c r="EP436" s="198"/>
      <c r="EQ436" s="198"/>
      <c r="ER436" s="198"/>
      <c r="ES436" s="198"/>
      <c r="ET436" s="198"/>
      <c r="EU436" s="198"/>
      <c r="EV436" s="198"/>
      <c r="EW436" s="198"/>
      <c r="EX436" s="198"/>
      <c r="EY436" s="198"/>
      <c r="EZ436" s="198"/>
      <c r="FA436" s="198"/>
      <c r="FB436" s="198"/>
      <c r="FC436" s="198"/>
      <c r="FD436" s="198"/>
      <c r="FE436" s="198"/>
      <c r="FF436" s="198"/>
      <c r="FG436" s="198"/>
      <c r="FH436" s="198"/>
      <c r="FI436" s="198"/>
      <c r="FJ436" s="198"/>
      <c r="FK436" s="198"/>
      <c r="FL436" s="198"/>
      <c r="FM436" s="198"/>
      <c r="FN436" s="198"/>
      <c r="FO436" s="198"/>
      <c r="FP436" s="198"/>
      <c r="FQ436" s="198"/>
      <c r="FR436" s="198"/>
      <c r="FS436" s="198"/>
      <c r="FT436" s="198"/>
      <c r="FU436" s="198"/>
      <c r="FV436" s="198"/>
      <c r="FW436" s="198"/>
      <c r="FX436" s="198"/>
      <c r="FY436" s="198"/>
      <c r="FZ436" s="198"/>
      <c r="GA436" s="198"/>
      <c r="GB436" s="198"/>
      <c r="GC436" s="198"/>
      <c r="GD436" s="198"/>
      <c r="GE436" s="198"/>
      <c r="GF436" s="198"/>
      <c r="GG436" s="198"/>
      <c r="GH436" s="198"/>
      <c r="GI436" s="198"/>
      <c r="GJ436" s="198"/>
      <c r="GK436" s="198"/>
      <c r="GL436" s="198"/>
      <c r="GM436" s="198"/>
      <c r="GN436" s="198"/>
      <c r="GO436" s="198"/>
      <c r="GP436" s="198"/>
      <c r="GQ436" s="198"/>
      <c r="GR436" s="198"/>
      <c r="GS436" s="198"/>
      <c r="GT436" s="198"/>
      <c r="GU436" s="198"/>
      <c r="GV436" s="198"/>
      <c r="GW436" s="198"/>
      <c r="GX436" s="198"/>
      <c r="GY436" s="198"/>
      <c r="GZ436" s="198"/>
      <c r="HA436" s="198"/>
      <c r="HB436" s="198"/>
      <c r="HC436" s="198"/>
      <c r="HD436" s="198"/>
      <c r="HE436" s="198"/>
      <c r="HF436" s="198"/>
      <c r="HG436" s="198"/>
      <c r="HH436" s="198"/>
      <c r="HI436" s="198"/>
      <c r="HJ436" s="198"/>
      <c r="HK436" s="198"/>
      <c r="HL436" s="198"/>
      <c r="HM436" s="198"/>
      <c r="HN436" s="198"/>
      <c r="HO436" s="198"/>
      <c r="HP436" s="198"/>
      <c r="HQ436" s="198"/>
      <c r="HR436" s="198"/>
      <c r="HS436" s="198"/>
      <c r="HT436" s="198"/>
      <c r="HU436" s="198"/>
      <c r="HV436" s="198"/>
      <c r="HW436" s="198"/>
      <c r="HX436" s="198"/>
      <c r="HY436" s="198"/>
      <c r="HZ436" s="198"/>
      <c r="IA436" s="198"/>
      <c r="IB436" s="198"/>
      <c r="IC436" s="198"/>
      <c r="ID436" s="198"/>
      <c r="IE436" s="198"/>
      <c r="IF436" s="198"/>
      <c r="IG436" s="198"/>
      <c r="IH436" s="198"/>
      <c r="II436" s="198"/>
      <c r="IJ436" s="198"/>
      <c r="IK436" s="198"/>
      <c r="IL436" s="198"/>
      <c r="IM436" s="198"/>
      <c r="IN436" s="198"/>
      <c r="IO436" s="198"/>
      <c r="IP436" s="198"/>
      <c r="IQ436" s="198"/>
      <c r="IR436" s="198"/>
      <c r="IS436" s="198"/>
      <c r="IT436" s="198"/>
      <c r="IU436" s="198"/>
      <c r="IV436" s="198"/>
      <c r="IW436" s="198"/>
      <c r="IX436" s="198"/>
      <c r="IY436" s="198"/>
      <c r="IZ436" s="198"/>
      <c r="JA436" s="198"/>
      <c r="JB436" s="198"/>
      <c r="JC436" s="198"/>
      <c r="JD436" s="198"/>
      <c r="JE436" s="198"/>
      <c r="JF436" s="198"/>
      <c r="JG436" s="198"/>
      <c r="JH436" s="198"/>
      <c r="JI436" s="198"/>
      <c r="JJ436" s="198"/>
      <c r="JK436" s="198"/>
      <c r="JL436" s="198"/>
      <c r="JM436" s="198"/>
      <c r="JN436" s="198"/>
      <c r="JO436" s="198"/>
      <c r="JP436" s="198"/>
      <c r="JQ436" s="198"/>
      <c r="JR436" s="198"/>
      <c r="JS436" s="198"/>
      <c r="JT436" s="198"/>
      <c r="JU436" s="198"/>
      <c r="JV436" s="198"/>
      <c r="JW436" s="198"/>
      <c r="JX436" s="198"/>
      <c r="JY436" s="198"/>
      <c r="JZ436" s="198"/>
      <c r="KA436" s="198"/>
      <c r="KB436" s="198"/>
      <c r="KC436" s="198"/>
      <c r="KD436" s="198"/>
      <c r="KE436" s="198"/>
      <c r="KF436" s="198"/>
      <c r="KG436" s="198"/>
      <c r="KH436" s="198"/>
      <c r="KI436" s="198"/>
      <c r="KJ436" s="198"/>
      <c r="KK436" s="198"/>
      <c r="KL436" s="198"/>
      <c r="KM436" s="198"/>
      <c r="KN436" s="198"/>
      <c r="KO436" s="198"/>
      <c r="KP436" s="198"/>
      <c r="KQ436" s="198"/>
      <c r="KR436" s="198"/>
      <c r="KS436" s="198"/>
      <c r="KT436" s="198"/>
      <c r="KU436" s="198"/>
      <c r="KV436" s="198"/>
      <c r="KW436" s="198"/>
      <c r="KX436" s="198"/>
      <c r="KY436" s="198"/>
      <c r="KZ436" s="198"/>
    </row>
    <row r="437" spans="2:312" x14ac:dyDescent="0.3">
      <c r="B437" s="198"/>
      <c r="C437" s="198"/>
      <c r="D437" s="198"/>
      <c r="E437" s="198"/>
      <c r="F437" s="198"/>
      <c r="G437" s="198"/>
      <c r="H437" s="198"/>
      <c r="I437" s="198"/>
      <c r="J437" s="198"/>
      <c r="K437" s="198"/>
      <c r="L437" s="198"/>
      <c r="M437" s="198"/>
      <c r="N437" s="198"/>
      <c r="O437" s="198"/>
      <c r="P437" s="198"/>
      <c r="Q437" s="202"/>
      <c r="R437" s="198"/>
      <c r="S437" s="198"/>
      <c r="T437" s="198"/>
      <c r="U437" s="198"/>
      <c r="V437" s="198"/>
      <c r="W437" s="198"/>
      <c r="X437" s="198"/>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98"/>
      <c r="AT437" s="198"/>
      <c r="AU437" s="198"/>
      <c r="AV437" s="198"/>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c r="BV437" s="198"/>
      <c r="BW437" s="198"/>
      <c r="BX437" s="198"/>
      <c r="BY437" s="198"/>
      <c r="BZ437" s="198"/>
      <c r="CA437" s="198"/>
      <c r="CB437" s="198"/>
      <c r="CC437" s="198"/>
      <c r="CD437" s="198"/>
      <c r="CE437" s="198"/>
      <c r="CF437" s="198"/>
      <c r="CG437" s="198"/>
      <c r="CH437" s="198"/>
      <c r="CI437" s="198"/>
      <c r="CJ437" s="198"/>
      <c r="CK437" s="198"/>
      <c r="CL437" s="198"/>
      <c r="CM437" s="198"/>
      <c r="CN437" s="198"/>
      <c r="CO437" s="198"/>
      <c r="CP437" s="198"/>
      <c r="CQ437" s="198"/>
      <c r="CR437" s="198"/>
      <c r="CS437" s="198"/>
      <c r="CT437" s="198"/>
      <c r="CU437" s="198"/>
      <c r="CV437" s="198"/>
      <c r="CW437" s="198"/>
      <c r="CX437" s="198"/>
      <c r="CY437" s="198"/>
      <c r="CZ437" s="198"/>
      <c r="DA437" s="198"/>
      <c r="DB437" s="198"/>
      <c r="DC437" s="198"/>
      <c r="DD437" s="198"/>
      <c r="DE437" s="198"/>
      <c r="DF437" s="198"/>
      <c r="DG437" s="198"/>
      <c r="DH437" s="198"/>
      <c r="DI437" s="198"/>
      <c r="DJ437" s="198"/>
      <c r="DK437" s="198"/>
      <c r="DL437" s="198"/>
      <c r="DM437" s="198"/>
      <c r="DN437" s="198"/>
      <c r="DO437" s="198"/>
      <c r="DP437" s="198"/>
      <c r="DQ437" s="198"/>
      <c r="DR437" s="198"/>
      <c r="DS437" s="198"/>
      <c r="DT437" s="198"/>
      <c r="DU437" s="198"/>
      <c r="DV437" s="198"/>
      <c r="DW437" s="198"/>
      <c r="DX437" s="198"/>
      <c r="DY437" s="198"/>
      <c r="DZ437" s="198"/>
      <c r="EA437" s="198"/>
      <c r="EB437" s="198"/>
      <c r="EC437" s="198"/>
      <c r="ED437" s="198"/>
      <c r="EE437" s="198"/>
      <c r="EF437" s="198"/>
      <c r="EG437" s="198"/>
      <c r="EH437" s="198"/>
      <c r="EI437" s="198"/>
      <c r="EJ437" s="198"/>
      <c r="EK437" s="198"/>
      <c r="EL437" s="198"/>
      <c r="EM437" s="198"/>
      <c r="EN437" s="198"/>
      <c r="EO437" s="198"/>
      <c r="EP437" s="198"/>
      <c r="EQ437" s="198"/>
      <c r="ER437" s="198"/>
      <c r="ES437" s="198"/>
      <c r="ET437" s="198"/>
      <c r="EU437" s="198"/>
      <c r="EV437" s="198"/>
      <c r="EW437" s="198"/>
      <c r="EX437" s="198"/>
      <c r="EY437" s="198"/>
      <c r="EZ437" s="198"/>
      <c r="FA437" s="198"/>
      <c r="FB437" s="198"/>
      <c r="FC437" s="198"/>
      <c r="FD437" s="198"/>
      <c r="FE437" s="198"/>
      <c r="FF437" s="198"/>
      <c r="FG437" s="198"/>
      <c r="FH437" s="198"/>
      <c r="FI437" s="198"/>
      <c r="FJ437" s="198"/>
      <c r="FK437" s="198"/>
      <c r="FL437" s="198"/>
      <c r="FM437" s="198"/>
      <c r="FN437" s="198"/>
      <c r="FO437" s="198"/>
      <c r="FP437" s="198"/>
      <c r="FQ437" s="198"/>
      <c r="FR437" s="198"/>
      <c r="FS437" s="198"/>
      <c r="FT437" s="198"/>
      <c r="FU437" s="198"/>
      <c r="FV437" s="198"/>
      <c r="FW437" s="198"/>
      <c r="FX437" s="198"/>
      <c r="FY437" s="198"/>
      <c r="FZ437" s="198"/>
      <c r="GA437" s="198"/>
      <c r="GB437" s="198"/>
      <c r="GC437" s="198"/>
      <c r="GD437" s="198"/>
      <c r="GE437" s="198"/>
      <c r="GF437" s="198"/>
      <c r="GG437" s="198"/>
      <c r="GH437" s="198"/>
      <c r="GI437" s="198"/>
      <c r="GJ437" s="198"/>
      <c r="GK437" s="198"/>
      <c r="GL437" s="198"/>
      <c r="GM437" s="198"/>
      <c r="GN437" s="198"/>
      <c r="GO437" s="198"/>
      <c r="GP437" s="198"/>
      <c r="GQ437" s="198"/>
      <c r="GR437" s="198"/>
      <c r="GS437" s="198"/>
      <c r="GT437" s="198"/>
      <c r="GU437" s="198"/>
      <c r="GV437" s="198"/>
      <c r="GW437" s="198"/>
      <c r="GX437" s="198"/>
      <c r="GY437" s="198"/>
      <c r="GZ437" s="198"/>
      <c r="HA437" s="198"/>
      <c r="HB437" s="198"/>
      <c r="HC437" s="198"/>
      <c r="HD437" s="198"/>
      <c r="HE437" s="198"/>
      <c r="HF437" s="198"/>
      <c r="HG437" s="198"/>
      <c r="HH437" s="198"/>
      <c r="HI437" s="198"/>
      <c r="HJ437" s="198"/>
      <c r="HK437" s="198"/>
      <c r="HL437" s="198"/>
      <c r="HM437" s="198"/>
      <c r="HN437" s="198"/>
      <c r="HO437" s="198"/>
      <c r="HP437" s="198"/>
      <c r="HQ437" s="198"/>
      <c r="HR437" s="198"/>
      <c r="HS437" s="198"/>
      <c r="HT437" s="198"/>
      <c r="HU437" s="198"/>
      <c r="HV437" s="198"/>
      <c r="HW437" s="198"/>
      <c r="HX437" s="198"/>
      <c r="HY437" s="198"/>
      <c r="HZ437" s="198"/>
      <c r="IA437" s="198"/>
      <c r="IB437" s="198"/>
      <c r="IC437" s="198"/>
      <c r="ID437" s="198"/>
      <c r="IE437" s="198"/>
      <c r="IF437" s="198"/>
      <c r="IG437" s="198"/>
      <c r="IH437" s="198"/>
      <c r="II437" s="198"/>
      <c r="IJ437" s="198"/>
      <c r="IK437" s="198"/>
      <c r="IL437" s="198"/>
      <c r="IM437" s="198"/>
      <c r="IN437" s="198"/>
      <c r="IO437" s="198"/>
      <c r="IP437" s="198"/>
      <c r="IQ437" s="198"/>
      <c r="IR437" s="198"/>
      <c r="IS437" s="198"/>
      <c r="IT437" s="198"/>
      <c r="IU437" s="198"/>
      <c r="IV437" s="198"/>
      <c r="IW437" s="198"/>
      <c r="IX437" s="198"/>
      <c r="IY437" s="198"/>
      <c r="IZ437" s="198"/>
      <c r="JA437" s="198"/>
      <c r="JB437" s="198"/>
      <c r="JC437" s="198"/>
      <c r="JD437" s="198"/>
      <c r="JE437" s="198"/>
      <c r="JF437" s="198"/>
      <c r="JG437" s="198"/>
      <c r="JH437" s="198"/>
      <c r="JI437" s="198"/>
      <c r="JJ437" s="198"/>
      <c r="JK437" s="198"/>
      <c r="JL437" s="198"/>
      <c r="JM437" s="198"/>
      <c r="JN437" s="198"/>
      <c r="JO437" s="198"/>
      <c r="JP437" s="198"/>
      <c r="JQ437" s="198"/>
      <c r="JR437" s="198"/>
      <c r="JS437" s="198"/>
      <c r="JT437" s="198"/>
      <c r="JU437" s="198"/>
      <c r="JV437" s="198"/>
      <c r="JW437" s="198"/>
      <c r="JX437" s="198"/>
      <c r="JY437" s="198"/>
      <c r="JZ437" s="198"/>
      <c r="KA437" s="198"/>
      <c r="KB437" s="198"/>
      <c r="KC437" s="198"/>
      <c r="KD437" s="198"/>
      <c r="KE437" s="198"/>
      <c r="KF437" s="198"/>
      <c r="KG437" s="198"/>
      <c r="KH437" s="198"/>
      <c r="KI437" s="198"/>
      <c r="KJ437" s="198"/>
      <c r="KK437" s="198"/>
      <c r="KL437" s="198"/>
      <c r="KM437" s="198"/>
      <c r="KN437" s="198"/>
      <c r="KO437" s="198"/>
      <c r="KP437" s="198"/>
      <c r="KQ437" s="198"/>
      <c r="KR437" s="198"/>
      <c r="KS437" s="198"/>
      <c r="KT437" s="198"/>
      <c r="KU437" s="198"/>
      <c r="KV437" s="198"/>
      <c r="KW437" s="198"/>
      <c r="KX437" s="198"/>
      <c r="KY437" s="198"/>
      <c r="KZ437" s="198"/>
    </row>
    <row r="438" spans="2:312" x14ac:dyDescent="0.3">
      <c r="B438" s="198"/>
      <c r="C438" s="198"/>
      <c r="D438" s="198"/>
      <c r="E438" s="198"/>
      <c r="F438" s="198"/>
      <c r="G438" s="198"/>
      <c r="H438" s="198"/>
      <c r="I438" s="198"/>
      <c r="J438" s="198"/>
      <c r="K438" s="198"/>
      <c r="L438" s="198"/>
      <c r="M438" s="198"/>
      <c r="N438" s="198"/>
      <c r="O438" s="198"/>
      <c r="P438" s="198"/>
      <c r="Q438" s="202"/>
      <c r="R438" s="198"/>
      <c r="S438" s="198"/>
      <c r="T438" s="198"/>
      <c r="U438" s="198"/>
      <c r="V438" s="198"/>
      <c r="W438" s="198"/>
      <c r="X438" s="198"/>
      <c r="Y438" s="198"/>
      <c r="Z438" s="198"/>
      <c r="AA438" s="198"/>
      <c r="AB438" s="198"/>
      <c r="AC438" s="198"/>
      <c r="AD438" s="198"/>
      <c r="AE438" s="198"/>
      <c r="AF438" s="198"/>
      <c r="AG438" s="198"/>
      <c r="AH438" s="198"/>
      <c r="AI438" s="198"/>
      <c r="AJ438" s="198"/>
      <c r="AK438" s="198"/>
      <c r="AL438" s="198"/>
      <c r="AM438" s="198"/>
      <c r="AN438" s="198"/>
      <c r="AO438" s="198"/>
      <c r="AP438" s="198"/>
      <c r="AQ438" s="198"/>
      <c r="AR438" s="198"/>
      <c r="AS438" s="198"/>
      <c r="AT438" s="198"/>
      <c r="AU438" s="198"/>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c r="BV438" s="198"/>
      <c r="BW438" s="198"/>
      <c r="BX438" s="198"/>
      <c r="BY438" s="198"/>
      <c r="BZ438" s="198"/>
      <c r="CA438" s="198"/>
      <c r="CB438" s="198"/>
      <c r="CC438" s="198"/>
      <c r="CD438" s="198"/>
      <c r="CE438" s="198"/>
      <c r="CF438" s="198"/>
      <c r="CG438" s="198"/>
      <c r="CH438" s="198"/>
      <c r="CI438" s="198"/>
      <c r="CJ438" s="198"/>
      <c r="CK438" s="198"/>
      <c r="CL438" s="198"/>
      <c r="CM438" s="198"/>
      <c r="CN438" s="198"/>
      <c r="CO438" s="198"/>
      <c r="CP438" s="198"/>
      <c r="CQ438" s="198"/>
      <c r="CR438" s="198"/>
      <c r="CS438" s="198"/>
      <c r="CT438" s="198"/>
      <c r="CU438" s="198"/>
      <c r="CV438" s="198"/>
      <c r="CW438" s="198"/>
      <c r="CX438" s="198"/>
      <c r="CY438" s="198"/>
      <c r="CZ438" s="198"/>
      <c r="DA438" s="198"/>
      <c r="DB438" s="198"/>
      <c r="DC438" s="198"/>
      <c r="DD438" s="198"/>
      <c r="DE438" s="198"/>
      <c r="DF438" s="198"/>
      <c r="DG438" s="198"/>
      <c r="DH438" s="198"/>
      <c r="DI438" s="198"/>
      <c r="DJ438" s="198"/>
      <c r="DK438" s="198"/>
      <c r="DL438" s="198"/>
      <c r="DM438" s="198"/>
      <c r="DN438" s="198"/>
      <c r="DO438" s="198"/>
      <c r="DP438" s="198"/>
      <c r="DQ438" s="198"/>
      <c r="DR438" s="198"/>
      <c r="DS438" s="198"/>
      <c r="DT438" s="198"/>
      <c r="DU438" s="198"/>
      <c r="DV438" s="198"/>
      <c r="DW438" s="198"/>
      <c r="DX438" s="198"/>
      <c r="DY438" s="198"/>
      <c r="DZ438" s="198"/>
      <c r="EA438" s="198"/>
      <c r="EB438" s="198"/>
      <c r="EC438" s="198"/>
      <c r="ED438" s="198"/>
      <c r="EE438" s="198"/>
      <c r="EF438" s="198"/>
      <c r="EG438" s="198"/>
      <c r="EH438" s="198"/>
      <c r="EI438" s="198"/>
      <c r="EJ438" s="198"/>
      <c r="EK438" s="198"/>
      <c r="EL438" s="198"/>
      <c r="EM438" s="198"/>
      <c r="EN438" s="198"/>
      <c r="EO438" s="198"/>
      <c r="EP438" s="198"/>
      <c r="EQ438" s="198"/>
      <c r="ER438" s="198"/>
      <c r="ES438" s="198"/>
      <c r="ET438" s="198"/>
      <c r="EU438" s="198"/>
      <c r="EV438" s="198"/>
      <c r="EW438" s="198"/>
      <c r="EX438" s="198"/>
      <c r="EY438" s="198"/>
      <c r="EZ438" s="198"/>
      <c r="FA438" s="198"/>
      <c r="FB438" s="198"/>
      <c r="FC438" s="198"/>
      <c r="FD438" s="198"/>
      <c r="FE438" s="198"/>
      <c r="FF438" s="198"/>
      <c r="FG438" s="198"/>
      <c r="FH438" s="198"/>
      <c r="FI438" s="198"/>
      <c r="FJ438" s="198"/>
      <c r="FK438" s="198"/>
      <c r="FL438" s="198"/>
      <c r="FM438" s="198"/>
      <c r="FN438" s="198"/>
      <c r="FO438" s="198"/>
      <c r="FP438" s="198"/>
      <c r="FQ438" s="198"/>
      <c r="FR438" s="198"/>
      <c r="FS438" s="198"/>
      <c r="FT438" s="198"/>
      <c r="FU438" s="198"/>
      <c r="FV438" s="198"/>
      <c r="FW438" s="198"/>
      <c r="FX438" s="198"/>
      <c r="FY438" s="198"/>
      <c r="FZ438" s="198"/>
      <c r="GA438" s="198"/>
      <c r="GB438" s="198"/>
      <c r="GC438" s="198"/>
      <c r="GD438" s="198"/>
      <c r="GE438" s="198"/>
      <c r="GF438" s="198"/>
      <c r="GG438" s="198"/>
      <c r="GH438" s="198"/>
      <c r="GI438" s="198"/>
      <c r="GJ438" s="198"/>
      <c r="GK438" s="198"/>
      <c r="GL438" s="198"/>
      <c r="GM438" s="198"/>
      <c r="GN438" s="198"/>
      <c r="GO438" s="198"/>
      <c r="GP438" s="198"/>
      <c r="GQ438" s="198"/>
      <c r="GR438" s="198"/>
      <c r="GS438" s="198"/>
      <c r="GT438" s="198"/>
      <c r="GU438" s="198"/>
      <c r="GV438" s="198"/>
      <c r="GW438" s="198"/>
      <c r="GX438" s="198"/>
      <c r="GY438" s="198"/>
      <c r="GZ438" s="198"/>
      <c r="HA438" s="198"/>
      <c r="HB438" s="198"/>
      <c r="HC438" s="198"/>
      <c r="HD438" s="198"/>
      <c r="HE438" s="198"/>
      <c r="HF438" s="198"/>
      <c r="HG438" s="198"/>
      <c r="HH438" s="198"/>
      <c r="HI438" s="198"/>
      <c r="HJ438" s="198"/>
      <c r="HK438" s="198"/>
      <c r="HL438" s="198"/>
      <c r="HM438" s="198"/>
      <c r="HN438" s="198"/>
      <c r="HO438" s="198"/>
      <c r="HP438" s="198"/>
      <c r="HQ438" s="198"/>
      <c r="HR438" s="198"/>
      <c r="HS438" s="198"/>
      <c r="HT438" s="198"/>
      <c r="HU438" s="198"/>
      <c r="HV438" s="198"/>
      <c r="HW438" s="198"/>
      <c r="HX438" s="198"/>
      <c r="HY438" s="198"/>
      <c r="HZ438" s="198"/>
      <c r="IA438" s="198"/>
      <c r="IB438" s="198"/>
      <c r="IC438" s="198"/>
      <c r="ID438" s="198"/>
      <c r="IE438" s="198"/>
      <c r="IF438" s="198"/>
      <c r="IG438" s="198"/>
      <c r="IH438" s="198"/>
      <c r="II438" s="198"/>
      <c r="IJ438" s="198"/>
      <c r="IK438" s="198"/>
      <c r="IL438" s="198"/>
      <c r="IM438" s="198"/>
      <c r="IN438" s="198"/>
      <c r="IO438" s="198"/>
      <c r="IP438" s="198"/>
      <c r="IQ438" s="198"/>
      <c r="IR438" s="198"/>
      <c r="IS438" s="198"/>
      <c r="IT438" s="198"/>
      <c r="IU438" s="198"/>
      <c r="IV438" s="198"/>
      <c r="IW438" s="198"/>
      <c r="IX438" s="198"/>
      <c r="IY438" s="198"/>
      <c r="IZ438" s="198"/>
      <c r="JA438" s="198"/>
      <c r="JB438" s="198"/>
      <c r="JC438" s="198"/>
      <c r="JD438" s="198"/>
      <c r="JE438" s="198"/>
      <c r="JF438" s="198"/>
      <c r="JG438" s="198"/>
      <c r="JH438" s="198"/>
      <c r="JI438" s="198"/>
      <c r="JJ438" s="198"/>
      <c r="JK438" s="198"/>
      <c r="JL438" s="198"/>
      <c r="JM438" s="198"/>
      <c r="JN438" s="198"/>
      <c r="JO438" s="198"/>
      <c r="JP438" s="198"/>
      <c r="JQ438" s="198"/>
      <c r="JR438" s="198"/>
      <c r="JS438" s="198"/>
      <c r="JT438" s="198"/>
      <c r="JU438" s="198"/>
      <c r="JV438" s="198"/>
      <c r="JW438" s="198"/>
      <c r="JX438" s="198"/>
      <c r="JY438" s="198"/>
      <c r="JZ438" s="198"/>
      <c r="KA438" s="198"/>
      <c r="KB438" s="198"/>
      <c r="KC438" s="198"/>
      <c r="KD438" s="198"/>
      <c r="KE438" s="198"/>
      <c r="KF438" s="198"/>
      <c r="KG438" s="198"/>
      <c r="KH438" s="198"/>
      <c r="KI438" s="198"/>
      <c r="KJ438" s="198"/>
      <c r="KK438" s="198"/>
      <c r="KL438" s="198"/>
      <c r="KM438" s="198"/>
      <c r="KN438" s="198"/>
      <c r="KO438" s="198"/>
      <c r="KP438" s="198"/>
      <c r="KQ438" s="198"/>
      <c r="KR438" s="198"/>
      <c r="KS438" s="198"/>
      <c r="KT438" s="198"/>
      <c r="KU438" s="198"/>
      <c r="KV438" s="198"/>
      <c r="KW438" s="198"/>
      <c r="KX438" s="198"/>
      <c r="KY438" s="198"/>
      <c r="KZ438" s="198"/>
    </row>
    <row r="439" spans="2:312" x14ac:dyDescent="0.3">
      <c r="B439" s="198"/>
      <c r="C439" s="198"/>
      <c r="D439" s="198"/>
      <c r="E439" s="198"/>
      <c r="F439" s="198"/>
      <c r="G439" s="198"/>
      <c r="H439" s="198"/>
      <c r="I439" s="198"/>
      <c r="J439" s="198"/>
      <c r="K439" s="198"/>
      <c r="L439" s="198"/>
      <c r="M439" s="198"/>
      <c r="N439" s="198"/>
      <c r="O439" s="198"/>
      <c r="P439" s="198"/>
      <c r="Q439" s="202"/>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c r="AS439" s="198"/>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c r="BV439" s="198"/>
      <c r="BW439" s="198"/>
      <c r="BX439" s="198"/>
      <c r="BY439" s="198"/>
      <c r="BZ439" s="198"/>
      <c r="CA439" s="198"/>
      <c r="CB439" s="198"/>
      <c r="CC439" s="198"/>
      <c r="CD439" s="198"/>
      <c r="CE439" s="198"/>
      <c r="CF439" s="198"/>
      <c r="CG439" s="198"/>
      <c r="CH439" s="198"/>
      <c r="CI439" s="198"/>
      <c r="CJ439" s="198"/>
      <c r="CK439" s="198"/>
      <c r="CL439" s="198"/>
      <c r="CM439" s="198"/>
      <c r="CN439" s="198"/>
      <c r="CO439" s="198"/>
      <c r="CP439" s="198"/>
      <c r="CQ439" s="198"/>
      <c r="CR439" s="198"/>
      <c r="CS439" s="198"/>
      <c r="CT439" s="198"/>
      <c r="CU439" s="198"/>
      <c r="CV439" s="198"/>
      <c r="CW439" s="198"/>
      <c r="CX439" s="198"/>
      <c r="CY439" s="198"/>
      <c r="CZ439" s="198"/>
      <c r="DA439" s="198"/>
      <c r="DB439" s="198"/>
      <c r="DC439" s="198"/>
      <c r="DD439" s="198"/>
      <c r="DE439" s="198"/>
      <c r="DF439" s="198"/>
      <c r="DG439" s="198"/>
      <c r="DH439" s="198"/>
      <c r="DI439" s="198"/>
      <c r="DJ439" s="198"/>
      <c r="DK439" s="198"/>
      <c r="DL439" s="198"/>
      <c r="DM439" s="198"/>
      <c r="DN439" s="198"/>
      <c r="DO439" s="198"/>
      <c r="DP439" s="198"/>
      <c r="DQ439" s="198"/>
      <c r="DR439" s="198"/>
      <c r="DS439" s="198"/>
      <c r="DT439" s="198"/>
      <c r="DU439" s="198"/>
      <c r="DV439" s="198"/>
      <c r="DW439" s="198"/>
      <c r="DX439" s="198"/>
      <c r="DY439" s="198"/>
      <c r="DZ439" s="198"/>
      <c r="EA439" s="198"/>
      <c r="EB439" s="198"/>
      <c r="EC439" s="198"/>
      <c r="ED439" s="198"/>
      <c r="EE439" s="198"/>
      <c r="EF439" s="198"/>
      <c r="EG439" s="198"/>
      <c r="EH439" s="198"/>
      <c r="EI439" s="198"/>
      <c r="EJ439" s="198"/>
      <c r="EK439" s="198"/>
      <c r="EL439" s="198"/>
      <c r="EM439" s="198"/>
      <c r="EN439" s="198"/>
      <c r="EO439" s="198"/>
      <c r="EP439" s="198"/>
      <c r="EQ439" s="198"/>
      <c r="ER439" s="198"/>
      <c r="ES439" s="198"/>
      <c r="ET439" s="198"/>
      <c r="EU439" s="198"/>
      <c r="EV439" s="198"/>
      <c r="EW439" s="198"/>
      <c r="EX439" s="198"/>
      <c r="EY439" s="198"/>
      <c r="EZ439" s="198"/>
      <c r="FA439" s="198"/>
      <c r="FB439" s="198"/>
      <c r="FC439" s="198"/>
      <c r="FD439" s="198"/>
      <c r="FE439" s="198"/>
      <c r="FF439" s="198"/>
      <c r="FG439" s="198"/>
      <c r="FH439" s="198"/>
      <c r="FI439" s="198"/>
      <c r="FJ439" s="198"/>
      <c r="FK439" s="198"/>
      <c r="FL439" s="198"/>
      <c r="FM439" s="198"/>
      <c r="FN439" s="198"/>
      <c r="FO439" s="198"/>
      <c r="FP439" s="198"/>
      <c r="FQ439" s="198"/>
      <c r="FR439" s="198"/>
      <c r="FS439" s="198"/>
      <c r="FT439" s="198"/>
      <c r="FU439" s="198"/>
      <c r="FV439" s="198"/>
      <c r="FW439" s="198"/>
      <c r="FX439" s="198"/>
      <c r="FY439" s="198"/>
      <c r="FZ439" s="198"/>
      <c r="GA439" s="198"/>
      <c r="GB439" s="198"/>
      <c r="GC439" s="198"/>
      <c r="GD439" s="198"/>
      <c r="GE439" s="198"/>
      <c r="GF439" s="198"/>
      <c r="GG439" s="198"/>
      <c r="GH439" s="198"/>
      <c r="GI439" s="198"/>
      <c r="GJ439" s="198"/>
      <c r="GK439" s="198"/>
      <c r="GL439" s="198"/>
      <c r="GM439" s="198"/>
      <c r="GN439" s="198"/>
      <c r="GO439" s="198"/>
      <c r="GP439" s="198"/>
      <c r="GQ439" s="198"/>
      <c r="GR439" s="198"/>
      <c r="GS439" s="198"/>
      <c r="GT439" s="198"/>
      <c r="GU439" s="198"/>
      <c r="GV439" s="198"/>
      <c r="GW439" s="198"/>
      <c r="GX439" s="198"/>
      <c r="GY439" s="198"/>
      <c r="GZ439" s="198"/>
      <c r="HA439" s="198"/>
      <c r="HB439" s="198"/>
      <c r="HC439" s="198"/>
      <c r="HD439" s="198"/>
      <c r="HE439" s="198"/>
      <c r="HF439" s="198"/>
      <c r="HG439" s="198"/>
      <c r="HH439" s="198"/>
      <c r="HI439" s="198"/>
      <c r="HJ439" s="198"/>
      <c r="HK439" s="198"/>
      <c r="HL439" s="198"/>
      <c r="HM439" s="198"/>
      <c r="HN439" s="198"/>
      <c r="HO439" s="198"/>
      <c r="HP439" s="198"/>
      <c r="HQ439" s="198"/>
      <c r="HR439" s="198"/>
      <c r="HS439" s="198"/>
      <c r="HT439" s="198"/>
      <c r="HU439" s="198"/>
      <c r="HV439" s="198"/>
      <c r="HW439" s="198"/>
      <c r="HX439" s="198"/>
      <c r="HY439" s="198"/>
      <c r="HZ439" s="198"/>
      <c r="IA439" s="198"/>
      <c r="IB439" s="198"/>
      <c r="IC439" s="198"/>
      <c r="ID439" s="198"/>
      <c r="IE439" s="198"/>
      <c r="IF439" s="198"/>
      <c r="IG439" s="198"/>
      <c r="IH439" s="198"/>
      <c r="II439" s="198"/>
      <c r="IJ439" s="198"/>
      <c r="IK439" s="198"/>
      <c r="IL439" s="198"/>
      <c r="IM439" s="198"/>
      <c r="IN439" s="198"/>
      <c r="IO439" s="198"/>
      <c r="IP439" s="198"/>
      <c r="IQ439" s="198"/>
      <c r="IR439" s="198"/>
      <c r="IS439" s="198"/>
      <c r="IT439" s="198"/>
      <c r="IU439" s="198"/>
      <c r="IV439" s="198"/>
      <c r="IW439" s="198"/>
      <c r="IX439" s="198"/>
      <c r="IY439" s="198"/>
      <c r="IZ439" s="198"/>
      <c r="JA439" s="198"/>
      <c r="JB439" s="198"/>
      <c r="JC439" s="198"/>
      <c r="JD439" s="198"/>
      <c r="JE439" s="198"/>
      <c r="JF439" s="198"/>
      <c r="JG439" s="198"/>
      <c r="JH439" s="198"/>
      <c r="JI439" s="198"/>
      <c r="JJ439" s="198"/>
      <c r="JK439" s="198"/>
      <c r="JL439" s="198"/>
      <c r="JM439" s="198"/>
      <c r="JN439" s="198"/>
      <c r="JO439" s="198"/>
      <c r="JP439" s="198"/>
      <c r="JQ439" s="198"/>
      <c r="JR439" s="198"/>
      <c r="JS439" s="198"/>
      <c r="JT439" s="198"/>
      <c r="JU439" s="198"/>
      <c r="JV439" s="198"/>
      <c r="JW439" s="198"/>
      <c r="JX439" s="198"/>
      <c r="JY439" s="198"/>
      <c r="JZ439" s="198"/>
      <c r="KA439" s="198"/>
      <c r="KB439" s="198"/>
      <c r="KC439" s="198"/>
      <c r="KD439" s="198"/>
      <c r="KE439" s="198"/>
      <c r="KF439" s="198"/>
      <c r="KG439" s="198"/>
      <c r="KH439" s="198"/>
      <c r="KI439" s="198"/>
      <c r="KJ439" s="198"/>
      <c r="KK439" s="198"/>
      <c r="KL439" s="198"/>
      <c r="KM439" s="198"/>
      <c r="KN439" s="198"/>
      <c r="KO439" s="198"/>
      <c r="KP439" s="198"/>
      <c r="KQ439" s="198"/>
      <c r="KR439" s="198"/>
      <c r="KS439" s="198"/>
      <c r="KT439" s="198"/>
      <c r="KU439" s="198"/>
      <c r="KV439" s="198"/>
      <c r="KW439" s="198"/>
      <c r="KX439" s="198"/>
      <c r="KY439" s="198"/>
      <c r="KZ439" s="198"/>
    </row>
    <row r="440" spans="2:312" x14ac:dyDescent="0.3">
      <c r="B440" s="198"/>
      <c r="C440" s="198"/>
      <c r="D440" s="198"/>
      <c r="E440" s="198"/>
      <c r="F440" s="198"/>
      <c r="G440" s="198"/>
      <c r="H440" s="198"/>
      <c r="I440" s="198"/>
      <c r="J440" s="198"/>
      <c r="K440" s="198"/>
      <c r="L440" s="198"/>
      <c r="M440" s="198"/>
      <c r="N440" s="198"/>
      <c r="O440" s="198"/>
      <c r="P440" s="198"/>
      <c r="Q440" s="202"/>
      <c r="R440" s="198"/>
      <c r="S440" s="198"/>
      <c r="T440" s="198"/>
      <c r="U440" s="198"/>
      <c r="V440" s="198"/>
      <c r="W440" s="198"/>
      <c r="X440" s="198"/>
      <c r="Y440" s="198"/>
      <c r="Z440" s="198"/>
      <c r="AA440" s="198"/>
      <c r="AB440" s="198"/>
      <c r="AC440" s="198"/>
      <c r="AD440" s="198"/>
      <c r="AE440" s="198"/>
      <c r="AF440" s="198"/>
      <c r="AG440" s="198"/>
      <c r="AH440" s="198"/>
      <c r="AI440" s="198"/>
      <c r="AJ440" s="198"/>
      <c r="AK440" s="198"/>
      <c r="AL440" s="198"/>
      <c r="AM440" s="198"/>
      <c r="AN440" s="198"/>
      <c r="AO440" s="198"/>
      <c r="AP440" s="198"/>
      <c r="AQ440" s="198"/>
      <c r="AR440" s="198"/>
      <c r="AS440" s="198"/>
      <c r="AT440" s="198"/>
      <c r="AU440" s="198"/>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c r="BV440" s="198"/>
      <c r="BW440" s="198"/>
      <c r="BX440" s="198"/>
      <c r="BY440" s="198"/>
      <c r="BZ440" s="198"/>
      <c r="CA440" s="198"/>
      <c r="CB440" s="198"/>
      <c r="CC440" s="198"/>
      <c r="CD440" s="198"/>
      <c r="CE440" s="198"/>
      <c r="CF440" s="198"/>
      <c r="CG440" s="198"/>
      <c r="CH440" s="198"/>
      <c r="CI440" s="198"/>
      <c r="CJ440" s="198"/>
      <c r="CK440" s="198"/>
      <c r="CL440" s="198"/>
      <c r="CM440" s="198"/>
      <c r="CN440" s="198"/>
      <c r="CO440" s="198"/>
      <c r="CP440" s="198"/>
      <c r="CQ440" s="198"/>
      <c r="CR440" s="198"/>
      <c r="CS440" s="198"/>
      <c r="CT440" s="198"/>
      <c r="CU440" s="198"/>
      <c r="CV440" s="198"/>
      <c r="CW440" s="198"/>
      <c r="CX440" s="198"/>
      <c r="CY440" s="198"/>
      <c r="CZ440" s="198"/>
      <c r="DA440" s="198"/>
      <c r="DB440" s="198"/>
      <c r="DC440" s="198"/>
      <c r="DD440" s="198"/>
      <c r="DE440" s="198"/>
      <c r="DF440" s="198"/>
      <c r="DG440" s="198"/>
      <c r="DH440" s="198"/>
      <c r="DI440" s="198"/>
      <c r="DJ440" s="198"/>
      <c r="DK440" s="198"/>
      <c r="DL440" s="198"/>
      <c r="DM440" s="198"/>
      <c r="DN440" s="198"/>
      <c r="DO440" s="198"/>
      <c r="DP440" s="198"/>
      <c r="DQ440" s="198"/>
      <c r="DR440" s="198"/>
      <c r="DS440" s="198"/>
      <c r="DT440" s="198"/>
      <c r="DU440" s="198"/>
      <c r="DV440" s="198"/>
      <c r="DW440" s="198"/>
      <c r="DX440" s="198"/>
      <c r="DY440" s="198"/>
      <c r="DZ440" s="198"/>
      <c r="EA440" s="198"/>
      <c r="EB440" s="198"/>
      <c r="EC440" s="198"/>
      <c r="ED440" s="198"/>
      <c r="EE440" s="198"/>
      <c r="EF440" s="198"/>
      <c r="EG440" s="198"/>
      <c r="EH440" s="198"/>
      <c r="EI440" s="198"/>
      <c r="EJ440" s="198"/>
      <c r="EK440" s="198"/>
      <c r="EL440" s="198"/>
      <c r="EM440" s="198"/>
      <c r="EN440" s="198"/>
      <c r="EO440" s="198"/>
      <c r="EP440" s="198"/>
      <c r="EQ440" s="198"/>
      <c r="ER440" s="198"/>
      <c r="ES440" s="198"/>
      <c r="ET440" s="198"/>
      <c r="EU440" s="198"/>
      <c r="EV440" s="198"/>
      <c r="EW440" s="198"/>
      <c r="EX440" s="198"/>
      <c r="EY440" s="198"/>
      <c r="EZ440" s="198"/>
      <c r="FA440" s="198"/>
      <c r="FB440" s="198"/>
      <c r="FC440" s="198"/>
      <c r="FD440" s="198"/>
      <c r="FE440" s="198"/>
      <c r="FF440" s="198"/>
      <c r="FG440" s="198"/>
      <c r="FH440" s="198"/>
      <c r="FI440" s="198"/>
      <c r="FJ440" s="198"/>
      <c r="FK440" s="198"/>
      <c r="FL440" s="198"/>
      <c r="FM440" s="198"/>
      <c r="FN440" s="198"/>
      <c r="FO440" s="198"/>
      <c r="FP440" s="198"/>
      <c r="FQ440" s="198"/>
      <c r="FR440" s="198"/>
      <c r="FS440" s="198"/>
      <c r="FT440" s="198"/>
      <c r="FU440" s="198"/>
      <c r="FV440" s="198"/>
      <c r="FW440" s="198"/>
      <c r="FX440" s="198"/>
      <c r="FY440" s="198"/>
      <c r="FZ440" s="198"/>
      <c r="GA440" s="198"/>
      <c r="GB440" s="198"/>
      <c r="GC440" s="198"/>
      <c r="GD440" s="198"/>
      <c r="GE440" s="198"/>
      <c r="GF440" s="198"/>
      <c r="GG440" s="198"/>
      <c r="GH440" s="198"/>
      <c r="GI440" s="198"/>
      <c r="GJ440" s="198"/>
      <c r="GK440" s="198"/>
      <c r="GL440" s="198"/>
      <c r="GM440" s="198"/>
      <c r="GN440" s="198"/>
      <c r="GO440" s="198"/>
      <c r="GP440" s="198"/>
      <c r="GQ440" s="198"/>
      <c r="GR440" s="198"/>
      <c r="GS440" s="198"/>
      <c r="GT440" s="198"/>
      <c r="GU440" s="198"/>
      <c r="GV440" s="198"/>
      <c r="GW440" s="198"/>
      <c r="GX440" s="198"/>
      <c r="GY440" s="198"/>
      <c r="GZ440" s="198"/>
      <c r="HA440" s="198"/>
      <c r="HB440" s="198"/>
      <c r="HC440" s="198"/>
      <c r="HD440" s="198"/>
      <c r="HE440" s="198"/>
      <c r="HF440" s="198"/>
      <c r="HG440" s="198"/>
      <c r="HH440" s="198"/>
      <c r="HI440" s="198"/>
      <c r="HJ440" s="198"/>
      <c r="HK440" s="198"/>
      <c r="HL440" s="198"/>
      <c r="HM440" s="198"/>
      <c r="HN440" s="198"/>
      <c r="HO440" s="198"/>
      <c r="HP440" s="198"/>
      <c r="HQ440" s="198"/>
      <c r="HR440" s="198"/>
      <c r="HS440" s="198"/>
      <c r="HT440" s="198"/>
      <c r="HU440" s="198"/>
      <c r="HV440" s="198"/>
      <c r="HW440" s="198"/>
      <c r="HX440" s="198"/>
      <c r="HY440" s="198"/>
      <c r="HZ440" s="198"/>
      <c r="IA440" s="198"/>
      <c r="IB440" s="198"/>
      <c r="IC440" s="198"/>
      <c r="ID440" s="198"/>
      <c r="IE440" s="198"/>
      <c r="IF440" s="198"/>
      <c r="IG440" s="198"/>
      <c r="IH440" s="198"/>
      <c r="II440" s="198"/>
      <c r="IJ440" s="198"/>
      <c r="IK440" s="198"/>
      <c r="IL440" s="198"/>
      <c r="IM440" s="198"/>
      <c r="IN440" s="198"/>
      <c r="IO440" s="198"/>
      <c r="IP440" s="198"/>
      <c r="IQ440" s="198"/>
      <c r="IR440" s="198"/>
      <c r="IS440" s="198"/>
      <c r="IT440" s="198"/>
      <c r="IU440" s="198"/>
      <c r="IV440" s="198"/>
      <c r="IW440" s="198"/>
      <c r="IX440" s="198"/>
      <c r="IY440" s="198"/>
      <c r="IZ440" s="198"/>
      <c r="JA440" s="198"/>
      <c r="JB440" s="198"/>
      <c r="JC440" s="198"/>
      <c r="JD440" s="198"/>
      <c r="JE440" s="198"/>
      <c r="JF440" s="198"/>
      <c r="JG440" s="198"/>
      <c r="JH440" s="198"/>
      <c r="JI440" s="198"/>
      <c r="JJ440" s="198"/>
      <c r="JK440" s="198"/>
      <c r="JL440" s="198"/>
      <c r="JM440" s="198"/>
      <c r="JN440" s="198"/>
      <c r="JO440" s="198"/>
      <c r="JP440" s="198"/>
      <c r="JQ440" s="198"/>
      <c r="JR440" s="198"/>
      <c r="JS440" s="198"/>
      <c r="JT440" s="198"/>
      <c r="JU440" s="198"/>
      <c r="JV440" s="198"/>
      <c r="JW440" s="198"/>
      <c r="JX440" s="198"/>
      <c r="JY440" s="198"/>
      <c r="JZ440" s="198"/>
      <c r="KA440" s="198"/>
      <c r="KB440" s="198"/>
      <c r="KC440" s="198"/>
      <c r="KD440" s="198"/>
      <c r="KE440" s="198"/>
      <c r="KF440" s="198"/>
      <c r="KG440" s="198"/>
      <c r="KH440" s="198"/>
      <c r="KI440" s="198"/>
      <c r="KJ440" s="198"/>
      <c r="KK440" s="198"/>
      <c r="KL440" s="198"/>
      <c r="KM440" s="198"/>
      <c r="KN440" s="198"/>
      <c r="KO440" s="198"/>
      <c r="KP440" s="198"/>
      <c r="KQ440" s="198"/>
      <c r="KR440" s="198"/>
      <c r="KS440" s="198"/>
      <c r="KT440" s="198"/>
      <c r="KU440" s="198"/>
      <c r="KV440" s="198"/>
      <c r="KW440" s="198"/>
      <c r="KX440" s="198"/>
      <c r="KY440" s="198"/>
      <c r="KZ440" s="198"/>
    </row>
    <row r="441" spans="2:312" x14ac:dyDescent="0.3">
      <c r="B441" s="198"/>
      <c r="C441" s="198"/>
      <c r="D441" s="198"/>
      <c r="E441" s="198"/>
      <c r="F441" s="198"/>
      <c r="G441" s="198"/>
      <c r="H441" s="198"/>
      <c r="I441" s="198"/>
      <c r="J441" s="198"/>
      <c r="K441" s="198"/>
      <c r="L441" s="198"/>
      <c r="M441" s="198"/>
      <c r="N441" s="198"/>
      <c r="O441" s="198"/>
      <c r="P441" s="198"/>
      <c r="Q441" s="202"/>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c r="AS441" s="198"/>
      <c r="AT441" s="198"/>
      <c r="AU441" s="198"/>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c r="CO441" s="198"/>
      <c r="CP441" s="198"/>
      <c r="CQ441" s="198"/>
      <c r="CR441" s="198"/>
      <c r="CS441" s="198"/>
      <c r="CT441" s="198"/>
      <c r="CU441" s="198"/>
      <c r="CV441" s="198"/>
      <c r="CW441" s="198"/>
      <c r="CX441" s="198"/>
      <c r="CY441" s="198"/>
      <c r="CZ441" s="198"/>
      <c r="DA441" s="198"/>
      <c r="DB441" s="198"/>
      <c r="DC441" s="198"/>
      <c r="DD441" s="198"/>
      <c r="DE441" s="198"/>
      <c r="DF441" s="198"/>
      <c r="DG441" s="198"/>
      <c r="DH441" s="198"/>
      <c r="DI441" s="198"/>
      <c r="DJ441" s="198"/>
      <c r="DK441" s="198"/>
      <c r="DL441" s="198"/>
      <c r="DM441" s="198"/>
      <c r="DN441" s="198"/>
      <c r="DO441" s="198"/>
      <c r="DP441" s="198"/>
      <c r="DQ441" s="198"/>
      <c r="DR441" s="198"/>
      <c r="DS441" s="198"/>
      <c r="DT441" s="198"/>
      <c r="DU441" s="198"/>
      <c r="DV441" s="198"/>
      <c r="DW441" s="198"/>
      <c r="DX441" s="198"/>
      <c r="DY441" s="198"/>
      <c r="DZ441" s="198"/>
      <c r="EA441" s="198"/>
      <c r="EB441" s="198"/>
      <c r="EC441" s="198"/>
      <c r="ED441" s="198"/>
      <c r="EE441" s="198"/>
      <c r="EF441" s="198"/>
      <c r="EG441" s="198"/>
      <c r="EH441" s="198"/>
      <c r="EI441" s="198"/>
      <c r="EJ441" s="198"/>
      <c r="EK441" s="198"/>
      <c r="EL441" s="198"/>
      <c r="EM441" s="198"/>
      <c r="EN441" s="198"/>
      <c r="EO441" s="198"/>
      <c r="EP441" s="198"/>
      <c r="EQ441" s="198"/>
      <c r="ER441" s="198"/>
      <c r="ES441" s="198"/>
      <c r="ET441" s="198"/>
      <c r="EU441" s="198"/>
      <c r="EV441" s="198"/>
      <c r="EW441" s="198"/>
      <c r="EX441" s="198"/>
      <c r="EY441" s="198"/>
      <c r="EZ441" s="198"/>
      <c r="FA441" s="198"/>
      <c r="FB441" s="198"/>
      <c r="FC441" s="198"/>
      <c r="FD441" s="198"/>
      <c r="FE441" s="198"/>
      <c r="FF441" s="198"/>
      <c r="FG441" s="198"/>
      <c r="FH441" s="198"/>
      <c r="FI441" s="198"/>
      <c r="FJ441" s="198"/>
      <c r="FK441" s="198"/>
      <c r="FL441" s="198"/>
      <c r="FM441" s="198"/>
      <c r="FN441" s="198"/>
      <c r="FO441" s="198"/>
      <c r="FP441" s="198"/>
      <c r="FQ441" s="198"/>
      <c r="FR441" s="198"/>
      <c r="FS441" s="198"/>
      <c r="FT441" s="198"/>
      <c r="FU441" s="198"/>
      <c r="FV441" s="198"/>
      <c r="FW441" s="198"/>
      <c r="FX441" s="198"/>
      <c r="FY441" s="198"/>
      <c r="FZ441" s="198"/>
      <c r="GA441" s="198"/>
      <c r="GB441" s="198"/>
      <c r="GC441" s="198"/>
      <c r="GD441" s="198"/>
      <c r="GE441" s="198"/>
      <c r="GF441" s="198"/>
      <c r="GG441" s="198"/>
      <c r="GH441" s="198"/>
      <c r="GI441" s="198"/>
      <c r="GJ441" s="198"/>
      <c r="GK441" s="198"/>
      <c r="GL441" s="198"/>
      <c r="GM441" s="198"/>
      <c r="GN441" s="198"/>
      <c r="GO441" s="198"/>
      <c r="GP441" s="198"/>
      <c r="GQ441" s="198"/>
      <c r="GR441" s="198"/>
      <c r="GS441" s="198"/>
      <c r="GT441" s="198"/>
      <c r="GU441" s="198"/>
      <c r="GV441" s="198"/>
      <c r="GW441" s="198"/>
      <c r="GX441" s="198"/>
      <c r="GY441" s="198"/>
      <c r="GZ441" s="198"/>
      <c r="HA441" s="198"/>
      <c r="HB441" s="198"/>
      <c r="HC441" s="198"/>
      <c r="HD441" s="198"/>
      <c r="HE441" s="198"/>
      <c r="HF441" s="198"/>
      <c r="HG441" s="198"/>
      <c r="HH441" s="198"/>
      <c r="HI441" s="198"/>
      <c r="HJ441" s="198"/>
      <c r="HK441" s="198"/>
      <c r="HL441" s="198"/>
      <c r="HM441" s="198"/>
      <c r="HN441" s="198"/>
      <c r="HO441" s="198"/>
      <c r="HP441" s="198"/>
      <c r="HQ441" s="198"/>
      <c r="HR441" s="198"/>
      <c r="HS441" s="198"/>
      <c r="HT441" s="198"/>
      <c r="HU441" s="198"/>
      <c r="HV441" s="198"/>
      <c r="HW441" s="198"/>
      <c r="HX441" s="198"/>
      <c r="HY441" s="198"/>
      <c r="HZ441" s="198"/>
      <c r="IA441" s="198"/>
      <c r="IB441" s="198"/>
      <c r="IC441" s="198"/>
      <c r="ID441" s="198"/>
      <c r="IE441" s="198"/>
      <c r="IF441" s="198"/>
      <c r="IG441" s="198"/>
      <c r="IH441" s="198"/>
      <c r="II441" s="198"/>
      <c r="IJ441" s="198"/>
      <c r="IK441" s="198"/>
      <c r="IL441" s="198"/>
      <c r="IM441" s="198"/>
      <c r="IN441" s="198"/>
      <c r="IO441" s="198"/>
      <c r="IP441" s="198"/>
      <c r="IQ441" s="198"/>
      <c r="IR441" s="198"/>
      <c r="IS441" s="198"/>
      <c r="IT441" s="198"/>
      <c r="IU441" s="198"/>
      <c r="IV441" s="198"/>
      <c r="IW441" s="198"/>
      <c r="IX441" s="198"/>
      <c r="IY441" s="198"/>
      <c r="IZ441" s="198"/>
      <c r="JA441" s="198"/>
      <c r="JB441" s="198"/>
      <c r="JC441" s="198"/>
      <c r="JD441" s="198"/>
      <c r="JE441" s="198"/>
      <c r="JF441" s="198"/>
      <c r="JG441" s="198"/>
      <c r="JH441" s="198"/>
      <c r="JI441" s="198"/>
      <c r="JJ441" s="198"/>
      <c r="JK441" s="198"/>
      <c r="JL441" s="198"/>
      <c r="JM441" s="198"/>
      <c r="JN441" s="198"/>
      <c r="JO441" s="198"/>
      <c r="JP441" s="198"/>
      <c r="JQ441" s="198"/>
      <c r="JR441" s="198"/>
      <c r="JS441" s="198"/>
      <c r="JT441" s="198"/>
      <c r="JU441" s="198"/>
      <c r="JV441" s="198"/>
      <c r="JW441" s="198"/>
      <c r="JX441" s="198"/>
      <c r="JY441" s="198"/>
      <c r="JZ441" s="198"/>
      <c r="KA441" s="198"/>
      <c r="KB441" s="198"/>
      <c r="KC441" s="198"/>
      <c r="KD441" s="198"/>
      <c r="KE441" s="198"/>
      <c r="KF441" s="198"/>
      <c r="KG441" s="198"/>
      <c r="KH441" s="198"/>
      <c r="KI441" s="198"/>
      <c r="KJ441" s="198"/>
      <c r="KK441" s="198"/>
      <c r="KL441" s="198"/>
      <c r="KM441" s="198"/>
      <c r="KN441" s="198"/>
      <c r="KO441" s="198"/>
      <c r="KP441" s="198"/>
      <c r="KQ441" s="198"/>
      <c r="KR441" s="198"/>
      <c r="KS441" s="198"/>
      <c r="KT441" s="198"/>
      <c r="KU441" s="198"/>
      <c r="KV441" s="198"/>
      <c r="KW441" s="198"/>
      <c r="KX441" s="198"/>
      <c r="KY441" s="198"/>
      <c r="KZ441" s="198"/>
    </row>
    <row r="442" spans="2:312" x14ac:dyDescent="0.3">
      <c r="B442" s="198"/>
      <c r="C442" s="198"/>
      <c r="D442" s="198"/>
      <c r="E442" s="198"/>
      <c r="F442" s="198"/>
      <c r="G442" s="198"/>
      <c r="H442" s="198"/>
      <c r="I442" s="198"/>
      <c r="J442" s="198"/>
      <c r="K442" s="198"/>
      <c r="L442" s="198"/>
      <c r="M442" s="198"/>
      <c r="N442" s="198"/>
      <c r="O442" s="198"/>
      <c r="P442" s="198"/>
      <c r="Q442" s="202"/>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U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c r="CO442" s="198"/>
      <c r="CP442" s="198"/>
      <c r="CQ442" s="198"/>
      <c r="CR442" s="198"/>
      <c r="CS442" s="198"/>
      <c r="CT442" s="198"/>
      <c r="CU442" s="198"/>
      <c r="CV442" s="198"/>
      <c r="CW442" s="198"/>
      <c r="CX442" s="198"/>
      <c r="CY442" s="198"/>
      <c r="CZ442" s="198"/>
      <c r="DA442" s="198"/>
      <c r="DB442" s="198"/>
      <c r="DC442" s="198"/>
      <c r="DD442" s="198"/>
      <c r="DE442" s="198"/>
      <c r="DF442" s="198"/>
      <c r="DG442" s="198"/>
      <c r="DH442" s="198"/>
      <c r="DI442" s="198"/>
      <c r="DJ442" s="198"/>
      <c r="DK442" s="198"/>
      <c r="DL442" s="198"/>
      <c r="DM442" s="198"/>
      <c r="DN442" s="198"/>
      <c r="DO442" s="198"/>
      <c r="DP442" s="198"/>
      <c r="DQ442" s="198"/>
      <c r="DR442" s="198"/>
      <c r="DS442" s="198"/>
      <c r="DT442" s="198"/>
      <c r="DU442" s="198"/>
      <c r="DV442" s="198"/>
      <c r="DW442" s="198"/>
      <c r="DX442" s="198"/>
      <c r="DY442" s="198"/>
      <c r="DZ442" s="198"/>
      <c r="EA442" s="198"/>
      <c r="EB442" s="198"/>
      <c r="EC442" s="198"/>
      <c r="ED442" s="198"/>
      <c r="EE442" s="198"/>
      <c r="EF442" s="198"/>
      <c r="EG442" s="198"/>
      <c r="EH442" s="198"/>
      <c r="EI442" s="198"/>
      <c r="EJ442" s="198"/>
      <c r="EK442" s="198"/>
      <c r="EL442" s="198"/>
      <c r="EM442" s="198"/>
      <c r="EN442" s="198"/>
      <c r="EO442" s="198"/>
      <c r="EP442" s="198"/>
      <c r="EQ442" s="198"/>
      <c r="ER442" s="198"/>
      <c r="ES442" s="198"/>
      <c r="ET442" s="198"/>
      <c r="EU442" s="198"/>
      <c r="EV442" s="198"/>
      <c r="EW442" s="198"/>
      <c r="EX442" s="198"/>
      <c r="EY442" s="198"/>
      <c r="EZ442" s="198"/>
      <c r="FA442" s="198"/>
      <c r="FB442" s="198"/>
      <c r="FC442" s="198"/>
      <c r="FD442" s="198"/>
      <c r="FE442" s="198"/>
      <c r="FF442" s="198"/>
      <c r="FG442" s="198"/>
      <c r="FH442" s="198"/>
      <c r="FI442" s="198"/>
      <c r="FJ442" s="198"/>
      <c r="FK442" s="198"/>
      <c r="FL442" s="198"/>
      <c r="FM442" s="198"/>
      <c r="FN442" s="198"/>
      <c r="FO442" s="198"/>
      <c r="FP442" s="198"/>
      <c r="FQ442" s="198"/>
      <c r="FR442" s="198"/>
      <c r="FS442" s="198"/>
      <c r="FT442" s="198"/>
      <c r="FU442" s="198"/>
      <c r="FV442" s="198"/>
      <c r="FW442" s="198"/>
      <c r="FX442" s="198"/>
      <c r="FY442" s="198"/>
      <c r="FZ442" s="198"/>
      <c r="GA442" s="198"/>
      <c r="GB442" s="198"/>
      <c r="GC442" s="198"/>
      <c r="GD442" s="198"/>
      <c r="GE442" s="198"/>
      <c r="GF442" s="198"/>
      <c r="GG442" s="198"/>
      <c r="GH442" s="198"/>
      <c r="GI442" s="198"/>
      <c r="GJ442" s="198"/>
      <c r="GK442" s="198"/>
      <c r="GL442" s="198"/>
      <c r="GM442" s="198"/>
      <c r="GN442" s="198"/>
      <c r="GO442" s="198"/>
      <c r="GP442" s="198"/>
      <c r="GQ442" s="198"/>
      <c r="GR442" s="198"/>
      <c r="GS442" s="198"/>
      <c r="GT442" s="198"/>
      <c r="GU442" s="198"/>
      <c r="GV442" s="198"/>
      <c r="GW442" s="198"/>
      <c r="GX442" s="198"/>
      <c r="GY442" s="198"/>
      <c r="GZ442" s="198"/>
      <c r="HA442" s="198"/>
      <c r="HB442" s="198"/>
      <c r="HC442" s="198"/>
      <c r="HD442" s="198"/>
      <c r="HE442" s="198"/>
      <c r="HF442" s="198"/>
      <c r="HG442" s="198"/>
      <c r="HH442" s="198"/>
      <c r="HI442" s="198"/>
      <c r="HJ442" s="198"/>
      <c r="HK442" s="198"/>
      <c r="HL442" s="198"/>
      <c r="HM442" s="198"/>
      <c r="HN442" s="198"/>
      <c r="HO442" s="198"/>
      <c r="HP442" s="198"/>
      <c r="HQ442" s="198"/>
      <c r="HR442" s="198"/>
      <c r="HS442" s="198"/>
      <c r="HT442" s="198"/>
      <c r="HU442" s="198"/>
      <c r="HV442" s="198"/>
      <c r="HW442" s="198"/>
      <c r="HX442" s="198"/>
      <c r="HY442" s="198"/>
      <c r="HZ442" s="198"/>
      <c r="IA442" s="198"/>
      <c r="IB442" s="198"/>
      <c r="IC442" s="198"/>
      <c r="ID442" s="198"/>
      <c r="IE442" s="198"/>
      <c r="IF442" s="198"/>
      <c r="IG442" s="198"/>
      <c r="IH442" s="198"/>
      <c r="II442" s="198"/>
      <c r="IJ442" s="198"/>
      <c r="IK442" s="198"/>
      <c r="IL442" s="198"/>
      <c r="IM442" s="198"/>
      <c r="IN442" s="198"/>
      <c r="IO442" s="198"/>
      <c r="IP442" s="198"/>
      <c r="IQ442" s="198"/>
      <c r="IR442" s="198"/>
      <c r="IS442" s="198"/>
      <c r="IT442" s="198"/>
      <c r="IU442" s="198"/>
      <c r="IV442" s="198"/>
      <c r="IW442" s="198"/>
      <c r="IX442" s="198"/>
      <c r="IY442" s="198"/>
      <c r="IZ442" s="198"/>
      <c r="JA442" s="198"/>
      <c r="JB442" s="198"/>
      <c r="JC442" s="198"/>
      <c r="JD442" s="198"/>
      <c r="JE442" s="198"/>
      <c r="JF442" s="198"/>
      <c r="JG442" s="198"/>
      <c r="JH442" s="198"/>
      <c r="JI442" s="198"/>
      <c r="JJ442" s="198"/>
      <c r="JK442" s="198"/>
      <c r="JL442" s="198"/>
      <c r="JM442" s="198"/>
      <c r="JN442" s="198"/>
      <c r="JO442" s="198"/>
      <c r="JP442" s="198"/>
      <c r="JQ442" s="198"/>
      <c r="JR442" s="198"/>
      <c r="JS442" s="198"/>
      <c r="JT442" s="198"/>
      <c r="JU442" s="198"/>
      <c r="JV442" s="198"/>
      <c r="JW442" s="198"/>
      <c r="JX442" s="198"/>
      <c r="JY442" s="198"/>
      <c r="JZ442" s="198"/>
      <c r="KA442" s="198"/>
      <c r="KB442" s="198"/>
      <c r="KC442" s="198"/>
      <c r="KD442" s="198"/>
      <c r="KE442" s="198"/>
      <c r="KF442" s="198"/>
      <c r="KG442" s="198"/>
      <c r="KH442" s="198"/>
      <c r="KI442" s="198"/>
      <c r="KJ442" s="198"/>
      <c r="KK442" s="198"/>
      <c r="KL442" s="198"/>
      <c r="KM442" s="198"/>
      <c r="KN442" s="198"/>
      <c r="KO442" s="198"/>
      <c r="KP442" s="198"/>
      <c r="KQ442" s="198"/>
      <c r="KR442" s="198"/>
      <c r="KS442" s="198"/>
      <c r="KT442" s="198"/>
      <c r="KU442" s="198"/>
      <c r="KV442" s="198"/>
      <c r="KW442" s="198"/>
      <c r="KX442" s="198"/>
      <c r="KY442" s="198"/>
      <c r="KZ442" s="198"/>
    </row>
    <row r="443" spans="2:312" x14ac:dyDescent="0.3">
      <c r="B443" s="198"/>
      <c r="C443" s="198"/>
      <c r="D443" s="198"/>
      <c r="E443" s="198"/>
      <c r="F443" s="198"/>
      <c r="G443" s="198"/>
      <c r="H443" s="198"/>
      <c r="I443" s="198"/>
      <c r="J443" s="198"/>
      <c r="K443" s="198"/>
      <c r="L443" s="198"/>
      <c r="M443" s="198"/>
      <c r="N443" s="198"/>
      <c r="O443" s="198"/>
      <c r="P443" s="198"/>
      <c r="Q443" s="202"/>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c r="AS443" s="198"/>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c r="BW443" s="198"/>
      <c r="BX443" s="198"/>
      <c r="BY443" s="198"/>
      <c r="BZ443" s="198"/>
      <c r="CA443" s="198"/>
      <c r="CB443" s="198"/>
      <c r="CC443" s="198"/>
      <c r="CD443" s="198"/>
      <c r="CE443" s="198"/>
      <c r="CF443" s="198"/>
      <c r="CG443" s="198"/>
      <c r="CH443" s="198"/>
      <c r="CI443" s="198"/>
      <c r="CJ443" s="198"/>
      <c r="CK443" s="198"/>
      <c r="CL443" s="198"/>
      <c r="CM443" s="198"/>
      <c r="CN443" s="198"/>
      <c r="CO443" s="198"/>
      <c r="CP443" s="198"/>
      <c r="CQ443" s="198"/>
      <c r="CR443" s="198"/>
      <c r="CS443" s="198"/>
      <c r="CT443" s="198"/>
      <c r="CU443" s="198"/>
      <c r="CV443" s="198"/>
      <c r="CW443" s="198"/>
      <c r="CX443" s="198"/>
      <c r="CY443" s="198"/>
      <c r="CZ443" s="198"/>
      <c r="DA443" s="198"/>
      <c r="DB443" s="198"/>
      <c r="DC443" s="198"/>
      <c r="DD443" s="198"/>
      <c r="DE443" s="198"/>
      <c r="DF443" s="198"/>
      <c r="DG443" s="198"/>
      <c r="DH443" s="198"/>
      <c r="DI443" s="198"/>
      <c r="DJ443" s="198"/>
      <c r="DK443" s="198"/>
      <c r="DL443" s="198"/>
      <c r="DM443" s="198"/>
      <c r="DN443" s="198"/>
      <c r="DO443" s="198"/>
      <c r="DP443" s="198"/>
      <c r="DQ443" s="198"/>
      <c r="DR443" s="198"/>
      <c r="DS443" s="198"/>
      <c r="DT443" s="198"/>
      <c r="DU443" s="198"/>
      <c r="DV443" s="198"/>
      <c r="DW443" s="198"/>
      <c r="DX443" s="198"/>
      <c r="DY443" s="198"/>
      <c r="DZ443" s="198"/>
      <c r="EA443" s="198"/>
      <c r="EB443" s="198"/>
      <c r="EC443" s="198"/>
      <c r="ED443" s="198"/>
      <c r="EE443" s="198"/>
      <c r="EF443" s="198"/>
      <c r="EG443" s="198"/>
      <c r="EH443" s="198"/>
      <c r="EI443" s="198"/>
      <c r="EJ443" s="198"/>
      <c r="EK443" s="198"/>
      <c r="EL443" s="198"/>
      <c r="EM443" s="198"/>
      <c r="EN443" s="198"/>
      <c r="EO443" s="198"/>
      <c r="EP443" s="198"/>
      <c r="EQ443" s="198"/>
      <c r="ER443" s="198"/>
      <c r="ES443" s="198"/>
      <c r="ET443" s="198"/>
      <c r="EU443" s="198"/>
      <c r="EV443" s="198"/>
      <c r="EW443" s="198"/>
      <c r="EX443" s="198"/>
      <c r="EY443" s="198"/>
      <c r="EZ443" s="198"/>
      <c r="FA443" s="198"/>
      <c r="FB443" s="198"/>
      <c r="FC443" s="198"/>
      <c r="FD443" s="198"/>
      <c r="FE443" s="198"/>
      <c r="FF443" s="198"/>
      <c r="FG443" s="198"/>
      <c r="FH443" s="198"/>
      <c r="FI443" s="198"/>
      <c r="FJ443" s="198"/>
      <c r="FK443" s="198"/>
      <c r="FL443" s="198"/>
      <c r="FM443" s="198"/>
      <c r="FN443" s="198"/>
      <c r="FO443" s="198"/>
      <c r="FP443" s="198"/>
      <c r="FQ443" s="198"/>
      <c r="FR443" s="198"/>
      <c r="FS443" s="198"/>
      <c r="FT443" s="198"/>
      <c r="FU443" s="198"/>
      <c r="FV443" s="198"/>
      <c r="FW443" s="198"/>
      <c r="FX443" s="198"/>
      <c r="FY443" s="198"/>
      <c r="FZ443" s="198"/>
      <c r="GA443" s="198"/>
      <c r="GB443" s="198"/>
      <c r="GC443" s="198"/>
      <c r="GD443" s="198"/>
      <c r="GE443" s="198"/>
      <c r="GF443" s="198"/>
      <c r="GG443" s="198"/>
      <c r="GH443" s="198"/>
      <c r="GI443" s="198"/>
      <c r="GJ443" s="198"/>
      <c r="GK443" s="198"/>
      <c r="GL443" s="198"/>
      <c r="GM443" s="198"/>
      <c r="GN443" s="198"/>
      <c r="GO443" s="198"/>
      <c r="GP443" s="198"/>
      <c r="GQ443" s="198"/>
      <c r="GR443" s="198"/>
      <c r="GS443" s="198"/>
      <c r="GT443" s="198"/>
      <c r="GU443" s="198"/>
      <c r="GV443" s="198"/>
      <c r="GW443" s="198"/>
      <c r="GX443" s="198"/>
      <c r="GY443" s="198"/>
      <c r="GZ443" s="198"/>
      <c r="HA443" s="198"/>
      <c r="HB443" s="198"/>
      <c r="HC443" s="198"/>
      <c r="HD443" s="198"/>
      <c r="HE443" s="198"/>
      <c r="HF443" s="198"/>
      <c r="HG443" s="198"/>
      <c r="HH443" s="198"/>
      <c r="HI443" s="198"/>
      <c r="HJ443" s="198"/>
      <c r="HK443" s="198"/>
      <c r="HL443" s="198"/>
      <c r="HM443" s="198"/>
      <c r="HN443" s="198"/>
      <c r="HO443" s="198"/>
      <c r="HP443" s="198"/>
      <c r="HQ443" s="198"/>
      <c r="HR443" s="198"/>
      <c r="HS443" s="198"/>
      <c r="HT443" s="198"/>
      <c r="HU443" s="198"/>
      <c r="HV443" s="198"/>
      <c r="HW443" s="198"/>
      <c r="HX443" s="198"/>
      <c r="HY443" s="198"/>
      <c r="HZ443" s="198"/>
      <c r="IA443" s="198"/>
      <c r="IB443" s="198"/>
      <c r="IC443" s="198"/>
      <c r="ID443" s="198"/>
      <c r="IE443" s="198"/>
      <c r="IF443" s="198"/>
      <c r="IG443" s="198"/>
      <c r="IH443" s="198"/>
      <c r="II443" s="198"/>
      <c r="IJ443" s="198"/>
      <c r="IK443" s="198"/>
      <c r="IL443" s="198"/>
      <c r="IM443" s="198"/>
      <c r="IN443" s="198"/>
      <c r="IO443" s="198"/>
      <c r="IP443" s="198"/>
      <c r="IQ443" s="198"/>
      <c r="IR443" s="198"/>
      <c r="IS443" s="198"/>
      <c r="IT443" s="198"/>
      <c r="IU443" s="198"/>
      <c r="IV443" s="198"/>
      <c r="IW443" s="198"/>
      <c r="IX443" s="198"/>
      <c r="IY443" s="198"/>
      <c r="IZ443" s="198"/>
      <c r="JA443" s="198"/>
      <c r="JB443" s="198"/>
      <c r="JC443" s="198"/>
      <c r="JD443" s="198"/>
      <c r="JE443" s="198"/>
      <c r="JF443" s="198"/>
      <c r="JG443" s="198"/>
      <c r="JH443" s="198"/>
      <c r="JI443" s="198"/>
      <c r="JJ443" s="198"/>
      <c r="JK443" s="198"/>
      <c r="JL443" s="198"/>
      <c r="JM443" s="198"/>
      <c r="JN443" s="198"/>
      <c r="JO443" s="198"/>
      <c r="JP443" s="198"/>
      <c r="JQ443" s="198"/>
      <c r="JR443" s="198"/>
      <c r="JS443" s="198"/>
      <c r="JT443" s="198"/>
      <c r="JU443" s="198"/>
      <c r="JV443" s="198"/>
      <c r="JW443" s="198"/>
      <c r="JX443" s="198"/>
      <c r="JY443" s="198"/>
      <c r="JZ443" s="198"/>
      <c r="KA443" s="198"/>
      <c r="KB443" s="198"/>
      <c r="KC443" s="198"/>
      <c r="KD443" s="198"/>
      <c r="KE443" s="198"/>
      <c r="KF443" s="198"/>
      <c r="KG443" s="198"/>
      <c r="KH443" s="198"/>
      <c r="KI443" s="198"/>
      <c r="KJ443" s="198"/>
      <c r="KK443" s="198"/>
      <c r="KL443" s="198"/>
      <c r="KM443" s="198"/>
      <c r="KN443" s="198"/>
      <c r="KO443" s="198"/>
      <c r="KP443" s="198"/>
      <c r="KQ443" s="198"/>
      <c r="KR443" s="198"/>
      <c r="KS443" s="198"/>
      <c r="KT443" s="198"/>
      <c r="KU443" s="198"/>
      <c r="KV443" s="198"/>
      <c r="KW443" s="198"/>
      <c r="KX443" s="198"/>
      <c r="KY443" s="198"/>
      <c r="KZ443" s="198"/>
    </row>
    <row r="444" spans="2:312" x14ac:dyDescent="0.3">
      <c r="B444" s="198"/>
      <c r="C444" s="198"/>
      <c r="D444" s="198"/>
      <c r="E444" s="198"/>
      <c r="F444" s="198"/>
      <c r="G444" s="198"/>
      <c r="H444" s="198"/>
      <c r="I444" s="198"/>
      <c r="J444" s="198"/>
      <c r="K444" s="198"/>
      <c r="L444" s="198"/>
      <c r="M444" s="198"/>
      <c r="N444" s="198"/>
      <c r="O444" s="198"/>
      <c r="P444" s="198"/>
      <c r="Q444" s="202"/>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c r="AS444" s="198"/>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c r="BW444" s="198"/>
      <c r="BX444" s="198"/>
      <c r="BY444" s="198"/>
      <c r="BZ444" s="198"/>
      <c r="CA444" s="198"/>
      <c r="CB444" s="198"/>
      <c r="CC444" s="198"/>
      <c r="CD444" s="198"/>
      <c r="CE444" s="198"/>
      <c r="CF444" s="198"/>
      <c r="CG444" s="198"/>
      <c r="CH444" s="198"/>
      <c r="CI444" s="198"/>
      <c r="CJ444" s="198"/>
      <c r="CK444" s="198"/>
      <c r="CL444" s="198"/>
      <c r="CM444" s="198"/>
      <c r="CN444" s="198"/>
      <c r="CO444" s="198"/>
      <c r="CP444" s="198"/>
      <c r="CQ444" s="198"/>
      <c r="CR444" s="198"/>
      <c r="CS444" s="198"/>
      <c r="CT444" s="198"/>
      <c r="CU444" s="198"/>
      <c r="CV444" s="198"/>
      <c r="CW444" s="198"/>
      <c r="CX444" s="198"/>
      <c r="CY444" s="198"/>
      <c r="CZ444" s="198"/>
      <c r="DA444" s="198"/>
      <c r="DB444" s="198"/>
      <c r="DC444" s="198"/>
      <c r="DD444" s="198"/>
      <c r="DE444" s="198"/>
      <c r="DF444" s="198"/>
      <c r="DG444" s="198"/>
      <c r="DH444" s="198"/>
      <c r="DI444" s="198"/>
      <c r="DJ444" s="198"/>
      <c r="DK444" s="198"/>
      <c r="DL444" s="198"/>
      <c r="DM444" s="198"/>
      <c r="DN444" s="198"/>
      <c r="DO444" s="198"/>
      <c r="DP444" s="198"/>
      <c r="DQ444" s="198"/>
      <c r="DR444" s="198"/>
      <c r="DS444" s="198"/>
      <c r="DT444" s="198"/>
      <c r="DU444" s="198"/>
      <c r="DV444" s="198"/>
      <c r="DW444" s="198"/>
      <c r="DX444" s="198"/>
      <c r="DY444" s="198"/>
      <c r="DZ444" s="198"/>
      <c r="EA444" s="198"/>
      <c r="EB444" s="198"/>
      <c r="EC444" s="198"/>
      <c r="ED444" s="198"/>
      <c r="EE444" s="198"/>
      <c r="EF444" s="198"/>
      <c r="EG444" s="198"/>
      <c r="EH444" s="198"/>
      <c r="EI444" s="198"/>
      <c r="EJ444" s="198"/>
      <c r="EK444" s="198"/>
      <c r="EL444" s="198"/>
      <c r="EM444" s="198"/>
      <c r="EN444" s="198"/>
      <c r="EO444" s="198"/>
      <c r="EP444" s="198"/>
      <c r="EQ444" s="198"/>
      <c r="ER444" s="198"/>
      <c r="ES444" s="198"/>
      <c r="ET444" s="198"/>
      <c r="EU444" s="198"/>
      <c r="EV444" s="198"/>
      <c r="EW444" s="198"/>
      <c r="EX444" s="198"/>
      <c r="EY444" s="198"/>
      <c r="EZ444" s="198"/>
      <c r="FA444" s="198"/>
      <c r="FB444" s="198"/>
      <c r="FC444" s="198"/>
      <c r="FD444" s="198"/>
      <c r="FE444" s="198"/>
      <c r="FF444" s="198"/>
      <c r="FG444" s="198"/>
      <c r="FH444" s="198"/>
      <c r="FI444" s="198"/>
      <c r="FJ444" s="198"/>
      <c r="FK444" s="198"/>
      <c r="FL444" s="198"/>
      <c r="FM444" s="198"/>
      <c r="FN444" s="198"/>
      <c r="FO444" s="198"/>
      <c r="FP444" s="198"/>
      <c r="FQ444" s="198"/>
      <c r="FR444" s="198"/>
      <c r="FS444" s="198"/>
      <c r="FT444" s="198"/>
      <c r="FU444" s="198"/>
      <c r="FV444" s="198"/>
      <c r="FW444" s="198"/>
      <c r="FX444" s="198"/>
      <c r="FY444" s="198"/>
      <c r="FZ444" s="198"/>
      <c r="GA444" s="198"/>
      <c r="GB444" s="198"/>
      <c r="GC444" s="198"/>
      <c r="GD444" s="198"/>
      <c r="GE444" s="198"/>
      <c r="GF444" s="198"/>
      <c r="GG444" s="198"/>
      <c r="GH444" s="198"/>
      <c r="GI444" s="198"/>
      <c r="GJ444" s="198"/>
      <c r="GK444" s="198"/>
      <c r="GL444" s="198"/>
      <c r="GM444" s="198"/>
      <c r="GN444" s="198"/>
      <c r="GO444" s="198"/>
      <c r="GP444" s="198"/>
      <c r="GQ444" s="198"/>
      <c r="GR444" s="198"/>
      <c r="GS444" s="198"/>
      <c r="GT444" s="198"/>
      <c r="GU444" s="198"/>
      <c r="GV444" s="198"/>
      <c r="GW444" s="198"/>
      <c r="GX444" s="198"/>
      <c r="GY444" s="198"/>
      <c r="GZ444" s="198"/>
      <c r="HA444" s="198"/>
      <c r="HB444" s="198"/>
      <c r="HC444" s="198"/>
      <c r="HD444" s="198"/>
      <c r="HE444" s="198"/>
      <c r="HF444" s="198"/>
      <c r="HG444" s="198"/>
      <c r="HH444" s="198"/>
      <c r="HI444" s="198"/>
      <c r="HJ444" s="198"/>
      <c r="HK444" s="198"/>
      <c r="HL444" s="198"/>
      <c r="HM444" s="198"/>
      <c r="HN444" s="198"/>
      <c r="HO444" s="198"/>
      <c r="HP444" s="198"/>
      <c r="HQ444" s="198"/>
      <c r="HR444" s="198"/>
      <c r="HS444" s="198"/>
      <c r="HT444" s="198"/>
      <c r="HU444" s="198"/>
      <c r="HV444" s="198"/>
      <c r="HW444" s="198"/>
      <c r="HX444" s="198"/>
      <c r="HY444" s="198"/>
      <c r="HZ444" s="198"/>
      <c r="IA444" s="198"/>
      <c r="IB444" s="198"/>
      <c r="IC444" s="198"/>
      <c r="ID444" s="198"/>
      <c r="IE444" s="198"/>
      <c r="IF444" s="198"/>
      <c r="IG444" s="198"/>
      <c r="IH444" s="198"/>
      <c r="II444" s="198"/>
      <c r="IJ444" s="198"/>
      <c r="IK444" s="198"/>
      <c r="IL444" s="198"/>
      <c r="IM444" s="198"/>
      <c r="IN444" s="198"/>
      <c r="IO444" s="198"/>
      <c r="IP444" s="198"/>
      <c r="IQ444" s="198"/>
      <c r="IR444" s="198"/>
      <c r="IS444" s="198"/>
      <c r="IT444" s="198"/>
      <c r="IU444" s="198"/>
      <c r="IV444" s="198"/>
      <c r="IW444" s="198"/>
      <c r="IX444" s="198"/>
      <c r="IY444" s="198"/>
      <c r="IZ444" s="198"/>
      <c r="JA444" s="198"/>
      <c r="JB444" s="198"/>
      <c r="JC444" s="198"/>
      <c r="JD444" s="198"/>
      <c r="JE444" s="198"/>
      <c r="JF444" s="198"/>
      <c r="JG444" s="198"/>
      <c r="JH444" s="198"/>
      <c r="JI444" s="198"/>
      <c r="JJ444" s="198"/>
      <c r="JK444" s="198"/>
      <c r="JL444" s="198"/>
      <c r="JM444" s="198"/>
      <c r="JN444" s="198"/>
      <c r="JO444" s="198"/>
      <c r="JP444" s="198"/>
      <c r="JQ444" s="198"/>
      <c r="JR444" s="198"/>
      <c r="JS444" s="198"/>
      <c r="JT444" s="198"/>
      <c r="JU444" s="198"/>
      <c r="JV444" s="198"/>
      <c r="JW444" s="198"/>
      <c r="JX444" s="198"/>
      <c r="JY444" s="198"/>
      <c r="JZ444" s="198"/>
      <c r="KA444" s="198"/>
      <c r="KB444" s="198"/>
      <c r="KC444" s="198"/>
      <c r="KD444" s="198"/>
      <c r="KE444" s="198"/>
      <c r="KF444" s="198"/>
      <c r="KG444" s="198"/>
      <c r="KH444" s="198"/>
      <c r="KI444" s="198"/>
      <c r="KJ444" s="198"/>
      <c r="KK444" s="198"/>
      <c r="KL444" s="198"/>
      <c r="KM444" s="198"/>
      <c r="KN444" s="198"/>
      <c r="KO444" s="198"/>
      <c r="KP444" s="198"/>
      <c r="KQ444" s="198"/>
      <c r="KR444" s="198"/>
      <c r="KS444" s="198"/>
      <c r="KT444" s="198"/>
      <c r="KU444" s="198"/>
      <c r="KV444" s="198"/>
      <c r="KW444" s="198"/>
      <c r="KX444" s="198"/>
      <c r="KY444" s="198"/>
      <c r="KZ444" s="198"/>
    </row>
    <row r="445" spans="2:312" x14ac:dyDescent="0.3">
      <c r="B445" s="198"/>
      <c r="C445" s="198"/>
      <c r="D445" s="198"/>
      <c r="E445" s="198"/>
      <c r="F445" s="198"/>
      <c r="G445" s="198"/>
      <c r="H445" s="198"/>
      <c r="I445" s="198"/>
      <c r="J445" s="198"/>
      <c r="K445" s="198"/>
      <c r="L445" s="198"/>
      <c r="M445" s="198"/>
      <c r="N445" s="198"/>
      <c r="O445" s="198"/>
      <c r="P445" s="198"/>
      <c r="Q445" s="202"/>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c r="AS445" s="198"/>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c r="BW445" s="198"/>
      <c r="BX445" s="198"/>
      <c r="BY445" s="198"/>
      <c r="BZ445" s="198"/>
      <c r="CA445" s="198"/>
      <c r="CB445" s="198"/>
      <c r="CC445" s="198"/>
      <c r="CD445" s="198"/>
      <c r="CE445" s="198"/>
      <c r="CF445" s="198"/>
      <c r="CG445" s="198"/>
      <c r="CH445" s="198"/>
      <c r="CI445" s="198"/>
      <c r="CJ445" s="198"/>
      <c r="CK445" s="198"/>
      <c r="CL445" s="198"/>
      <c r="CM445" s="198"/>
      <c r="CN445" s="198"/>
      <c r="CO445" s="198"/>
      <c r="CP445" s="198"/>
      <c r="CQ445" s="198"/>
      <c r="CR445" s="198"/>
      <c r="CS445" s="198"/>
      <c r="CT445" s="198"/>
      <c r="CU445" s="198"/>
      <c r="CV445" s="198"/>
      <c r="CW445" s="198"/>
      <c r="CX445" s="198"/>
      <c r="CY445" s="198"/>
      <c r="CZ445" s="198"/>
      <c r="DA445" s="198"/>
      <c r="DB445" s="198"/>
      <c r="DC445" s="198"/>
      <c r="DD445" s="198"/>
      <c r="DE445" s="198"/>
      <c r="DF445" s="198"/>
      <c r="DG445" s="198"/>
      <c r="DH445" s="198"/>
      <c r="DI445" s="198"/>
      <c r="DJ445" s="198"/>
      <c r="DK445" s="198"/>
      <c r="DL445" s="198"/>
      <c r="DM445" s="198"/>
      <c r="DN445" s="198"/>
      <c r="DO445" s="198"/>
      <c r="DP445" s="198"/>
      <c r="DQ445" s="198"/>
      <c r="DR445" s="198"/>
      <c r="DS445" s="198"/>
      <c r="DT445" s="198"/>
      <c r="DU445" s="198"/>
      <c r="DV445" s="198"/>
      <c r="DW445" s="198"/>
      <c r="DX445" s="198"/>
      <c r="DY445" s="198"/>
      <c r="DZ445" s="198"/>
      <c r="EA445" s="198"/>
      <c r="EB445" s="198"/>
      <c r="EC445" s="198"/>
      <c r="ED445" s="198"/>
      <c r="EE445" s="198"/>
      <c r="EF445" s="198"/>
      <c r="EG445" s="198"/>
      <c r="EH445" s="198"/>
      <c r="EI445" s="198"/>
      <c r="EJ445" s="198"/>
      <c r="EK445" s="198"/>
      <c r="EL445" s="198"/>
      <c r="EM445" s="198"/>
      <c r="EN445" s="198"/>
      <c r="EO445" s="198"/>
      <c r="EP445" s="198"/>
      <c r="EQ445" s="198"/>
      <c r="ER445" s="198"/>
      <c r="ES445" s="198"/>
      <c r="ET445" s="198"/>
      <c r="EU445" s="198"/>
      <c r="EV445" s="198"/>
      <c r="EW445" s="198"/>
      <c r="EX445" s="198"/>
      <c r="EY445" s="198"/>
      <c r="EZ445" s="198"/>
      <c r="FA445" s="198"/>
      <c r="FB445" s="198"/>
      <c r="FC445" s="198"/>
      <c r="FD445" s="198"/>
      <c r="FE445" s="198"/>
      <c r="FF445" s="198"/>
      <c r="FG445" s="198"/>
      <c r="FH445" s="198"/>
      <c r="FI445" s="198"/>
      <c r="FJ445" s="198"/>
      <c r="FK445" s="198"/>
      <c r="FL445" s="198"/>
      <c r="FM445" s="198"/>
      <c r="FN445" s="198"/>
      <c r="FO445" s="198"/>
      <c r="FP445" s="198"/>
      <c r="FQ445" s="198"/>
      <c r="FR445" s="198"/>
      <c r="FS445" s="198"/>
      <c r="FT445" s="198"/>
      <c r="FU445" s="198"/>
      <c r="FV445" s="198"/>
      <c r="FW445" s="198"/>
      <c r="FX445" s="198"/>
      <c r="FY445" s="198"/>
      <c r="FZ445" s="198"/>
      <c r="GA445" s="198"/>
      <c r="GB445" s="198"/>
      <c r="GC445" s="198"/>
      <c r="GD445" s="198"/>
      <c r="GE445" s="198"/>
      <c r="GF445" s="198"/>
      <c r="GG445" s="198"/>
      <c r="GH445" s="198"/>
      <c r="GI445" s="198"/>
      <c r="GJ445" s="198"/>
      <c r="GK445" s="198"/>
      <c r="GL445" s="198"/>
      <c r="GM445" s="198"/>
      <c r="GN445" s="198"/>
      <c r="GO445" s="198"/>
      <c r="GP445" s="198"/>
      <c r="GQ445" s="198"/>
      <c r="GR445" s="198"/>
      <c r="GS445" s="198"/>
      <c r="GT445" s="198"/>
      <c r="GU445" s="198"/>
      <c r="GV445" s="198"/>
      <c r="GW445" s="198"/>
      <c r="GX445" s="198"/>
      <c r="GY445" s="198"/>
      <c r="GZ445" s="198"/>
      <c r="HA445" s="198"/>
      <c r="HB445" s="198"/>
      <c r="HC445" s="198"/>
      <c r="HD445" s="198"/>
      <c r="HE445" s="198"/>
      <c r="HF445" s="198"/>
      <c r="HG445" s="198"/>
      <c r="HH445" s="198"/>
      <c r="HI445" s="198"/>
      <c r="HJ445" s="198"/>
      <c r="HK445" s="198"/>
      <c r="HL445" s="198"/>
      <c r="HM445" s="198"/>
      <c r="HN445" s="198"/>
      <c r="HO445" s="198"/>
      <c r="HP445" s="198"/>
      <c r="HQ445" s="198"/>
      <c r="HR445" s="198"/>
      <c r="HS445" s="198"/>
      <c r="HT445" s="198"/>
      <c r="HU445" s="198"/>
      <c r="HV445" s="198"/>
      <c r="HW445" s="198"/>
      <c r="HX445" s="198"/>
      <c r="HY445" s="198"/>
      <c r="HZ445" s="198"/>
      <c r="IA445" s="198"/>
      <c r="IB445" s="198"/>
      <c r="IC445" s="198"/>
      <c r="ID445" s="198"/>
      <c r="IE445" s="198"/>
      <c r="IF445" s="198"/>
      <c r="IG445" s="198"/>
      <c r="IH445" s="198"/>
      <c r="II445" s="198"/>
      <c r="IJ445" s="198"/>
      <c r="IK445" s="198"/>
      <c r="IL445" s="198"/>
      <c r="IM445" s="198"/>
      <c r="IN445" s="198"/>
      <c r="IO445" s="198"/>
      <c r="IP445" s="198"/>
      <c r="IQ445" s="198"/>
      <c r="IR445" s="198"/>
      <c r="IS445" s="198"/>
      <c r="IT445" s="198"/>
      <c r="IU445" s="198"/>
      <c r="IV445" s="198"/>
      <c r="IW445" s="198"/>
      <c r="IX445" s="198"/>
      <c r="IY445" s="198"/>
      <c r="IZ445" s="198"/>
      <c r="JA445" s="198"/>
      <c r="JB445" s="198"/>
      <c r="JC445" s="198"/>
      <c r="JD445" s="198"/>
      <c r="JE445" s="198"/>
      <c r="JF445" s="198"/>
      <c r="JG445" s="198"/>
      <c r="JH445" s="198"/>
      <c r="JI445" s="198"/>
      <c r="JJ445" s="198"/>
      <c r="JK445" s="198"/>
      <c r="JL445" s="198"/>
      <c r="JM445" s="198"/>
      <c r="JN445" s="198"/>
      <c r="JO445" s="198"/>
      <c r="JP445" s="198"/>
      <c r="JQ445" s="198"/>
      <c r="JR445" s="198"/>
      <c r="JS445" s="198"/>
      <c r="JT445" s="198"/>
      <c r="JU445" s="198"/>
      <c r="JV445" s="198"/>
      <c r="JW445" s="198"/>
      <c r="JX445" s="198"/>
      <c r="JY445" s="198"/>
      <c r="JZ445" s="198"/>
      <c r="KA445" s="198"/>
      <c r="KB445" s="198"/>
      <c r="KC445" s="198"/>
      <c r="KD445" s="198"/>
      <c r="KE445" s="198"/>
      <c r="KF445" s="198"/>
      <c r="KG445" s="198"/>
      <c r="KH445" s="198"/>
      <c r="KI445" s="198"/>
      <c r="KJ445" s="198"/>
      <c r="KK445" s="198"/>
      <c r="KL445" s="198"/>
      <c r="KM445" s="198"/>
      <c r="KN445" s="198"/>
      <c r="KO445" s="198"/>
      <c r="KP445" s="198"/>
      <c r="KQ445" s="198"/>
      <c r="KR445" s="198"/>
      <c r="KS445" s="198"/>
      <c r="KT445" s="198"/>
      <c r="KU445" s="198"/>
      <c r="KV445" s="198"/>
      <c r="KW445" s="198"/>
      <c r="KX445" s="198"/>
      <c r="KY445" s="198"/>
      <c r="KZ445" s="198"/>
    </row>
    <row r="446" spans="2:312" x14ac:dyDescent="0.3">
      <c r="B446" s="198"/>
      <c r="C446" s="198"/>
      <c r="D446" s="198"/>
      <c r="E446" s="198"/>
      <c r="F446" s="198"/>
      <c r="G446" s="198"/>
      <c r="H446" s="198"/>
      <c r="I446" s="198"/>
      <c r="J446" s="198"/>
      <c r="K446" s="198"/>
      <c r="L446" s="198"/>
      <c r="M446" s="198"/>
      <c r="N446" s="198"/>
      <c r="O446" s="198"/>
      <c r="P446" s="198"/>
      <c r="Q446" s="202"/>
      <c r="R446" s="198"/>
      <c r="S446" s="198"/>
      <c r="T446" s="198"/>
      <c r="U446" s="198"/>
      <c r="V446" s="198"/>
      <c r="W446" s="198"/>
      <c r="X446" s="198"/>
      <c r="Y446" s="198"/>
      <c r="Z446" s="198"/>
      <c r="AA446" s="198"/>
      <c r="AB446" s="198"/>
      <c r="AC446" s="198"/>
      <c r="AD446" s="198"/>
      <c r="AE446" s="198"/>
      <c r="AF446" s="198"/>
      <c r="AG446" s="198"/>
      <c r="AH446" s="198"/>
      <c r="AI446" s="198"/>
      <c r="AJ446" s="198"/>
      <c r="AK446" s="198"/>
      <c r="AL446" s="198"/>
      <c r="AM446" s="198"/>
      <c r="AN446" s="198"/>
      <c r="AO446" s="198"/>
      <c r="AP446" s="198"/>
      <c r="AQ446" s="198"/>
      <c r="AR446" s="198"/>
      <c r="AS446" s="198"/>
      <c r="AT446" s="198"/>
      <c r="AU446" s="198"/>
      <c r="AV446" s="198"/>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c r="BV446" s="198"/>
      <c r="BW446" s="198"/>
      <c r="BX446" s="198"/>
      <c r="BY446" s="198"/>
      <c r="BZ446" s="198"/>
      <c r="CA446" s="198"/>
      <c r="CB446" s="198"/>
      <c r="CC446" s="198"/>
      <c r="CD446" s="198"/>
      <c r="CE446" s="198"/>
      <c r="CF446" s="198"/>
      <c r="CG446" s="198"/>
      <c r="CH446" s="198"/>
      <c r="CI446" s="198"/>
      <c r="CJ446" s="198"/>
      <c r="CK446" s="198"/>
      <c r="CL446" s="198"/>
      <c r="CM446" s="198"/>
      <c r="CN446" s="198"/>
      <c r="CO446" s="198"/>
      <c r="CP446" s="198"/>
      <c r="CQ446" s="198"/>
      <c r="CR446" s="198"/>
      <c r="CS446" s="198"/>
      <c r="CT446" s="198"/>
      <c r="CU446" s="198"/>
      <c r="CV446" s="198"/>
      <c r="CW446" s="198"/>
      <c r="CX446" s="198"/>
      <c r="CY446" s="198"/>
      <c r="CZ446" s="198"/>
      <c r="DA446" s="198"/>
      <c r="DB446" s="198"/>
      <c r="DC446" s="198"/>
      <c r="DD446" s="198"/>
      <c r="DE446" s="198"/>
      <c r="DF446" s="198"/>
      <c r="DG446" s="198"/>
      <c r="DH446" s="198"/>
      <c r="DI446" s="198"/>
      <c r="DJ446" s="198"/>
      <c r="DK446" s="198"/>
      <c r="DL446" s="198"/>
      <c r="DM446" s="198"/>
      <c r="DN446" s="198"/>
      <c r="DO446" s="198"/>
      <c r="DP446" s="198"/>
      <c r="DQ446" s="198"/>
      <c r="DR446" s="198"/>
      <c r="DS446" s="198"/>
      <c r="DT446" s="198"/>
      <c r="DU446" s="198"/>
      <c r="DV446" s="198"/>
      <c r="DW446" s="198"/>
      <c r="DX446" s="198"/>
      <c r="DY446" s="198"/>
      <c r="DZ446" s="198"/>
      <c r="EA446" s="198"/>
      <c r="EB446" s="198"/>
      <c r="EC446" s="198"/>
      <c r="ED446" s="198"/>
      <c r="EE446" s="198"/>
      <c r="EF446" s="198"/>
      <c r="EG446" s="198"/>
      <c r="EH446" s="198"/>
      <c r="EI446" s="198"/>
      <c r="EJ446" s="198"/>
      <c r="EK446" s="198"/>
      <c r="EL446" s="198"/>
      <c r="EM446" s="198"/>
      <c r="EN446" s="198"/>
      <c r="EO446" s="198"/>
      <c r="EP446" s="198"/>
      <c r="EQ446" s="198"/>
      <c r="ER446" s="198"/>
      <c r="ES446" s="198"/>
      <c r="ET446" s="198"/>
      <c r="EU446" s="198"/>
      <c r="EV446" s="198"/>
      <c r="EW446" s="198"/>
      <c r="EX446" s="198"/>
      <c r="EY446" s="198"/>
      <c r="EZ446" s="198"/>
      <c r="FA446" s="198"/>
      <c r="FB446" s="198"/>
      <c r="FC446" s="198"/>
      <c r="FD446" s="198"/>
      <c r="FE446" s="198"/>
      <c r="FF446" s="198"/>
      <c r="FG446" s="198"/>
      <c r="FH446" s="198"/>
      <c r="FI446" s="198"/>
      <c r="FJ446" s="198"/>
      <c r="FK446" s="198"/>
      <c r="FL446" s="198"/>
      <c r="FM446" s="198"/>
      <c r="FN446" s="198"/>
      <c r="FO446" s="198"/>
      <c r="FP446" s="198"/>
      <c r="FQ446" s="198"/>
      <c r="FR446" s="198"/>
      <c r="FS446" s="198"/>
      <c r="FT446" s="198"/>
      <c r="FU446" s="198"/>
      <c r="FV446" s="198"/>
      <c r="FW446" s="198"/>
      <c r="FX446" s="198"/>
      <c r="FY446" s="198"/>
      <c r="FZ446" s="198"/>
      <c r="GA446" s="198"/>
      <c r="GB446" s="198"/>
      <c r="GC446" s="198"/>
      <c r="GD446" s="198"/>
      <c r="GE446" s="198"/>
      <c r="GF446" s="198"/>
      <c r="GG446" s="198"/>
      <c r="GH446" s="198"/>
      <c r="GI446" s="198"/>
      <c r="GJ446" s="198"/>
      <c r="GK446" s="198"/>
      <c r="GL446" s="198"/>
      <c r="GM446" s="198"/>
      <c r="GN446" s="198"/>
      <c r="GO446" s="198"/>
      <c r="GP446" s="198"/>
      <c r="GQ446" s="198"/>
      <c r="GR446" s="198"/>
      <c r="GS446" s="198"/>
      <c r="GT446" s="198"/>
      <c r="GU446" s="198"/>
      <c r="GV446" s="198"/>
      <c r="GW446" s="198"/>
      <c r="GX446" s="198"/>
      <c r="GY446" s="198"/>
      <c r="GZ446" s="198"/>
      <c r="HA446" s="198"/>
      <c r="HB446" s="198"/>
      <c r="HC446" s="198"/>
      <c r="HD446" s="198"/>
      <c r="HE446" s="198"/>
      <c r="HF446" s="198"/>
      <c r="HG446" s="198"/>
      <c r="HH446" s="198"/>
      <c r="HI446" s="198"/>
      <c r="HJ446" s="198"/>
      <c r="HK446" s="198"/>
      <c r="HL446" s="198"/>
      <c r="HM446" s="198"/>
      <c r="HN446" s="198"/>
      <c r="HO446" s="198"/>
      <c r="HP446" s="198"/>
      <c r="HQ446" s="198"/>
      <c r="HR446" s="198"/>
      <c r="HS446" s="198"/>
      <c r="HT446" s="198"/>
      <c r="HU446" s="198"/>
      <c r="HV446" s="198"/>
      <c r="HW446" s="198"/>
      <c r="HX446" s="198"/>
      <c r="HY446" s="198"/>
      <c r="HZ446" s="198"/>
      <c r="IA446" s="198"/>
      <c r="IB446" s="198"/>
      <c r="IC446" s="198"/>
      <c r="ID446" s="198"/>
      <c r="IE446" s="198"/>
      <c r="IF446" s="198"/>
      <c r="IG446" s="198"/>
      <c r="IH446" s="198"/>
      <c r="II446" s="198"/>
      <c r="IJ446" s="198"/>
      <c r="IK446" s="198"/>
      <c r="IL446" s="198"/>
      <c r="IM446" s="198"/>
      <c r="IN446" s="198"/>
      <c r="IO446" s="198"/>
      <c r="IP446" s="198"/>
      <c r="IQ446" s="198"/>
      <c r="IR446" s="198"/>
      <c r="IS446" s="198"/>
      <c r="IT446" s="198"/>
      <c r="IU446" s="198"/>
      <c r="IV446" s="198"/>
      <c r="IW446" s="198"/>
      <c r="IX446" s="198"/>
      <c r="IY446" s="198"/>
      <c r="IZ446" s="198"/>
      <c r="JA446" s="198"/>
      <c r="JB446" s="198"/>
      <c r="JC446" s="198"/>
      <c r="JD446" s="198"/>
      <c r="JE446" s="198"/>
      <c r="JF446" s="198"/>
      <c r="JG446" s="198"/>
      <c r="JH446" s="198"/>
      <c r="JI446" s="198"/>
      <c r="JJ446" s="198"/>
      <c r="JK446" s="198"/>
      <c r="JL446" s="198"/>
      <c r="JM446" s="198"/>
      <c r="JN446" s="198"/>
      <c r="JO446" s="198"/>
      <c r="JP446" s="198"/>
      <c r="JQ446" s="198"/>
      <c r="JR446" s="198"/>
      <c r="JS446" s="198"/>
      <c r="JT446" s="198"/>
      <c r="JU446" s="198"/>
      <c r="JV446" s="198"/>
      <c r="JW446" s="198"/>
      <c r="JX446" s="198"/>
      <c r="JY446" s="198"/>
      <c r="JZ446" s="198"/>
      <c r="KA446" s="198"/>
      <c r="KB446" s="198"/>
      <c r="KC446" s="198"/>
      <c r="KD446" s="198"/>
      <c r="KE446" s="198"/>
      <c r="KF446" s="198"/>
      <c r="KG446" s="198"/>
      <c r="KH446" s="198"/>
      <c r="KI446" s="198"/>
      <c r="KJ446" s="198"/>
      <c r="KK446" s="198"/>
      <c r="KL446" s="198"/>
      <c r="KM446" s="198"/>
      <c r="KN446" s="198"/>
      <c r="KO446" s="198"/>
      <c r="KP446" s="198"/>
      <c r="KQ446" s="198"/>
      <c r="KR446" s="198"/>
      <c r="KS446" s="198"/>
      <c r="KT446" s="198"/>
      <c r="KU446" s="198"/>
      <c r="KV446" s="198"/>
      <c r="KW446" s="198"/>
      <c r="KX446" s="198"/>
      <c r="KY446" s="198"/>
      <c r="KZ446" s="198"/>
    </row>
    <row r="447" spans="2:312" x14ac:dyDescent="0.3">
      <c r="B447" s="198"/>
      <c r="C447" s="198"/>
      <c r="D447" s="198"/>
      <c r="E447" s="198"/>
      <c r="F447" s="198"/>
      <c r="G447" s="198"/>
      <c r="H447" s="198"/>
      <c r="I447" s="198"/>
      <c r="J447" s="198"/>
      <c r="K447" s="198"/>
      <c r="L447" s="198"/>
      <c r="M447" s="198"/>
      <c r="N447" s="198"/>
      <c r="O447" s="198"/>
      <c r="P447" s="198"/>
      <c r="Q447" s="202"/>
      <c r="R447" s="198"/>
      <c r="S447" s="198"/>
      <c r="T447" s="198"/>
      <c r="U447" s="198"/>
      <c r="V447" s="198"/>
      <c r="W447" s="198"/>
      <c r="X447" s="198"/>
      <c r="Y447" s="198"/>
      <c r="Z447" s="198"/>
      <c r="AA447" s="198"/>
      <c r="AB447" s="198"/>
      <c r="AC447" s="198"/>
      <c r="AD447" s="198"/>
      <c r="AE447" s="198"/>
      <c r="AF447" s="198"/>
      <c r="AG447" s="198"/>
      <c r="AH447" s="198"/>
      <c r="AI447" s="198"/>
      <c r="AJ447" s="198"/>
      <c r="AK447" s="198"/>
      <c r="AL447" s="198"/>
      <c r="AM447" s="198"/>
      <c r="AN447" s="198"/>
      <c r="AO447" s="198"/>
      <c r="AP447" s="198"/>
      <c r="AQ447" s="198"/>
      <c r="AR447" s="198"/>
      <c r="AS447" s="198"/>
      <c r="AT447" s="198"/>
      <c r="AU447" s="198"/>
      <c r="AV447" s="198"/>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c r="BV447" s="198"/>
      <c r="BW447" s="198"/>
      <c r="BX447" s="198"/>
      <c r="BY447" s="198"/>
      <c r="BZ447" s="198"/>
      <c r="CA447" s="198"/>
      <c r="CB447" s="198"/>
      <c r="CC447" s="198"/>
      <c r="CD447" s="198"/>
      <c r="CE447" s="198"/>
      <c r="CF447" s="198"/>
      <c r="CG447" s="198"/>
      <c r="CH447" s="198"/>
      <c r="CI447" s="198"/>
      <c r="CJ447" s="198"/>
      <c r="CK447" s="198"/>
      <c r="CL447" s="198"/>
      <c r="CM447" s="198"/>
      <c r="CN447" s="198"/>
      <c r="CO447" s="198"/>
      <c r="CP447" s="198"/>
      <c r="CQ447" s="198"/>
      <c r="CR447" s="198"/>
      <c r="CS447" s="198"/>
      <c r="CT447" s="198"/>
      <c r="CU447" s="198"/>
      <c r="CV447" s="198"/>
      <c r="CW447" s="198"/>
      <c r="CX447" s="198"/>
      <c r="CY447" s="198"/>
      <c r="CZ447" s="198"/>
      <c r="DA447" s="198"/>
      <c r="DB447" s="198"/>
      <c r="DC447" s="198"/>
      <c r="DD447" s="198"/>
      <c r="DE447" s="198"/>
      <c r="DF447" s="198"/>
      <c r="DG447" s="198"/>
      <c r="DH447" s="198"/>
      <c r="DI447" s="198"/>
      <c r="DJ447" s="198"/>
      <c r="DK447" s="198"/>
      <c r="DL447" s="198"/>
      <c r="DM447" s="198"/>
      <c r="DN447" s="198"/>
      <c r="DO447" s="198"/>
      <c r="DP447" s="198"/>
      <c r="DQ447" s="198"/>
      <c r="DR447" s="198"/>
      <c r="DS447" s="198"/>
      <c r="DT447" s="198"/>
      <c r="DU447" s="198"/>
      <c r="DV447" s="198"/>
      <c r="DW447" s="198"/>
      <c r="DX447" s="198"/>
      <c r="DY447" s="198"/>
      <c r="DZ447" s="198"/>
      <c r="EA447" s="198"/>
      <c r="EB447" s="198"/>
      <c r="EC447" s="198"/>
      <c r="ED447" s="198"/>
      <c r="EE447" s="198"/>
      <c r="EF447" s="198"/>
      <c r="EG447" s="198"/>
      <c r="EH447" s="198"/>
      <c r="EI447" s="198"/>
      <c r="EJ447" s="198"/>
      <c r="EK447" s="198"/>
      <c r="EL447" s="198"/>
      <c r="EM447" s="198"/>
      <c r="EN447" s="198"/>
      <c r="EO447" s="198"/>
      <c r="EP447" s="198"/>
      <c r="EQ447" s="198"/>
      <c r="ER447" s="198"/>
      <c r="ES447" s="198"/>
      <c r="ET447" s="198"/>
      <c r="EU447" s="198"/>
      <c r="EV447" s="198"/>
      <c r="EW447" s="198"/>
      <c r="EX447" s="198"/>
      <c r="EY447" s="198"/>
      <c r="EZ447" s="198"/>
      <c r="FA447" s="198"/>
      <c r="FB447" s="198"/>
      <c r="FC447" s="198"/>
      <c r="FD447" s="198"/>
      <c r="FE447" s="198"/>
      <c r="FF447" s="198"/>
      <c r="FG447" s="198"/>
      <c r="FH447" s="198"/>
      <c r="FI447" s="198"/>
      <c r="FJ447" s="198"/>
      <c r="FK447" s="198"/>
      <c r="FL447" s="198"/>
      <c r="FM447" s="198"/>
      <c r="FN447" s="198"/>
      <c r="FO447" s="198"/>
      <c r="FP447" s="198"/>
      <c r="FQ447" s="198"/>
      <c r="FR447" s="198"/>
      <c r="FS447" s="198"/>
      <c r="FT447" s="198"/>
      <c r="FU447" s="198"/>
      <c r="FV447" s="198"/>
      <c r="FW447" s="198"/>
      <c r="FX447" s="198"/>
      <c r="FY447" s="198"/>
      <c r="FZ447" s="198"/>
      <c r="GA447" s="198"/>
      <c r="GB447" s="198"/>
      <c r="GC447" s="198"/>
      <c r="GD447" s="198"/>
      <c r="GE447" s="198"/>
      <c r="GF447" s="198"/>
      <c r="GG447" s="198"/>
      <c r="GH447" s="198"/>
      <c r="GI447" s="198"/>
      <c r="GJ447" s="198"/>
      <c r="GK447" s="198"/>
      <c r="GL447" s="198"/>
      <c r="GM447" s="198"/>
      <c r="GN447" s="198"/>
      <c r="GO447" s="198"/>
      <c r="GP447" s="198"/>
      <c r="GQ447" s="198"/>
      <c r="GR447" s="198"/>
      <c r="GS447" s="198"/>
      <c r="GT447" s="198"/>
      <c r="GU447" s="198"/>
      <c r="GV447" s="198"/>
      <c r="GW447" s="198"/>
      <c r="GX447" s="198"/>
      <c r="GY447" s="198"/>
      <c r="GZ447" s="198"/>
      <c r="HA447" s="198"/>
      <c r="HB447" s="198"/>
      <c r="HC447" s="198"/>
      <c r="HD447" s="198"/>
      <c r="HE447" s="198"/>
      <c r="HF447" s="198"/>
      <c r="HG447" s="198"/>
      <c r="HH447" s="198"/>
      <c r="HI447" s="198"/>
      <c r="HJ447" s="198"/>
      <c r="HK447" s="198"/>
      <c r="HL447" s="198"/>
      <c r="HM447" s="198"/>
      <c r="HN447" s="198"/>
      <c r="HO447" s="198"/>
      <c r="HP447" s="198"/>
      <c r="HQ447" s="198"/>
      <c r="HR447" s="198"/>
      <c r="HS447" s="198"/>
      <c r="HT447" s="198"/>
      <c r="HU447" s="198"/>
      <c r="HV447" s="198"/>
      <c r="HW447" s="198"/>
      <c r="HX447" s="198"/>
      <c r="HY447" s="198"/>
      <c r="HZ447" s="198"/>
      <c r="IA447" s="198"/>
      <c r="IB447" s="198"/>
      <c r="IC447" s="198"/>
      <c r="ID447" s="198"/>
      <c r="IE447" s="198"/>
      <c r="IF447" s="198"/>
      <c r="IG447" s="198"/>
      <c r="IH447" s="198"/>
      <c r="II447" s="198"/>
      <c r="IJ447" s="198"/>
      <c r="IK447" s="198"/>
      <c r="IL447" s="198"/>
      <c r="IM447" s="198"/>
      <c r="IN447" s="198"/>
      <c r="IO447" s="198"/>
      <c r="IP447" s="198"/>
      <c r="IQ447" s="198"/>
      <c r="IR447" s="198"/>
      <c r="IS447" s="198"/>
      <c r="IT447" s="198"/>
      <c r="IU447" s="198"/>
      <c r="IV447" s="198"/>
      <c r="IW447" s="198"/>
      <c r="IX447" s="198"/>
      <c r="IY447" s="198"/>
      <c r="IZ447" s="198"/>
      <c r="JA447" s="198"/>
      <c r="JB447" s="198"/>
      <c r="JC447" s="198"/>
      <c r="JD447" s="198"/>
      <c r="JE447" s="198"/>
      <c r="JF447" s="198"/>
      <c r="JG447" s="198"/>
      <c r="JH447" s="198"/>
      <c r="JI447" s="198"/>
      <c r="JJ447" s="198"/>
      <c r="JK447" s="198"/>
      <c r="JL447" s="198"/>
      <c r="JM447" s="198"/>
      <c r="JN447" s="198"/>
      <c r="JO447" s="198"/>
      <c r="JP447" s="198"/>
      <c r="JQ447" s="198"/>
      <c r="JR447" s="198"/>
      <c r="JS447" s="198"/>
      <c r="JT447" s="198"/>
      <c r="JU447" s="198"/>
      <c r="JV447" s="198"/>
      <c r="JW447" s="198"/>
      <c r="JX447" s="198"/>
      <c r="JY447" s="198"/>
      <c r="JZ447" s="198"/>
      <c r="KA447" s="198"/>
      <c r="KB447" s="198"/>
      <c r="KC447" s="198"/>
      <c r="KD447" s="198"/>
      <c r="KE447" s="198"/>
      <c r="KF447" s="198"/>
      <c r="KG447" s="198"/>
      <c r="KH447" s="198"/>
      <c r="KI447" s="198"/>
      <c r="KJ447" s="198"/>
      <c r="KK447" s="198"/>
      <c r="KL447" s="198"/>
      <c r="KM447" s="198"/>
      <c r="KN447" s="198"/>
      <c r="KO447" s="198"/>
      <c r="KP447" s="198"/>
      <c r="KQ447" s="198"/>
      <c r="KR447" s="198"/>
      <c r="KS447" s="198"/>
      <c r="KT447" s="198"/>
      <c r="KU447" s="198"/>
      <c r="KV447" s="198"/>
      <c r="KW447" s="198"/>
      <c r="KX447" s="198"/>
      <c r="KY447" s="198"/>
      <c r="KZ447" s="198"/>
    </row>
    <row r="448" spans="2:312" x14ac:dyDescent="0.3">
      <c r="B448" s="198"/>
      <c r="C448" s="198"/>
      <c r="D448" s="198"/>
      <c r="E448" s="198"/>
      <c r="F448" s="198"/>
      <c r="G448" s="198"/>
      <c r="H448" s="198"/>
      <c r="I448" s="198"/>
      <c r="J448" s="198"/>
      <c r="K448" s="198"/>
      <c r="L448" s="198"/>
      <c r="M448" s="198"/>
      <c r="N448" s="198"/>
      <c r="O448" s="198"/>
      <c r="P448" s="198"/>
      <c r="Q448" s="202"/>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c r="AS448" s="198"/>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c r="BV448" s="198"/>
      <c r="BW448" s="198"/>
      <c r="BX448" s="198"/>
      <c r="BY448" s="198"/>
      <c r="BZ448" s="198"/>
      <c r="CA448" s="198"/>
      <c r="CB448" s="198"/>
      <c r="CC448" s="198"/>
      <c r="CD448" s="198"/>
      <c r="CE448" s="198"/>
      <c r="CF448" s="198"/>
      <c r="CG448" s="198"/>
      <c r="CH448" s="198"/>
      <c r="CI448" s="198"/>
      <c r="CJ448" s="198"/>
      <c r="CK448" s="198"/>
      <c r="CL448" s="198"/>
      <c r="CM448" s="198"/>
      <c r="CN448" s="198"/>
      <c r="CO448" s="198"/>
      <c r="CP448" s="198"/>
      <c r="CQ448" s="198"/>
      <c r="CR448" s="198"/>
      <c r="CS448" s="198"/>
      <c r="CT448" s="198"/>
      <c r="CU448" s="198"/>
      <c r="CV448" s="198"/>
      <c r="CW448" s="198"/>
      <c r="CX448" s="198"/>
      <c r="CY448" s="198"/>
      <c r="CZ448" s="198"/>
      <c r="DA448" s="198"/>
      <c r="DB448" s="198"/>
      <c r="DC448" s="198"/>
      <c r="DD448" s="198"/>
      <c r="DE448" s="198"/>
      <c r="DF448" s="198"/>
      <c r="DG448" s="198"/>
      <c r="DH448" s="198"/>
      <c r="DI448" s="198"/>
      <c r="DJ448" s="198"/>
      <c r="DK448" s="198"/>
      <c r="DL448" s="198"/>
      <c r="DM448" s="198"/>
      <c r="DN448" s="198"/>
      <c r="DO448" s="198"/>
      <c r="DP448" s="198"/>
      <c r="DQ448" s="198"/>
      <c r="DR448" s="198"/>
      <c r="DS448" s="198"/>
      <c r="DT448" s="198"/>
      <c r="DU448" s="198"/>
      <c r="DV448" s="198"/>
      <c r="DW448" s="198"/>
      <c r="DX448" s="198"/>
      <c r="DY448" s="198"/>
      <c r="DZ448" s="198"/>
      <c r="EA448" s="198"/>
      <c r="EB448" s="198"/>
      <c r="EC448" s="198"/>
      <c r="ED448" s="198"/>
      <c r="EE448" s="198"/>
      <c r="EF448" s="198"/>
      <c r="EG448" s="198"/>
      <c r="EH448" s="198"/>
      <c r="EI448" s="198"/>
      <c r="EJ448" s="198"/>
      <c r="EK448" s="198"/>
      <c r="EL448" s="198"/>
      <c r="EM448" s="198"/>
      <c r="EN448" s="198"/>
      <c r="EO448" s="198"/>
      <c r="EP448" s="198"/>
      <c r="EQ448" s="198"/>
      <c r="ER448" s="198"/>
      <c r="ES448" s="198"/>
      <c r="ET448" s="198"/>
      <c r="EU448" s="198"/>
      <c r="EV448" s="198"/>
      <c r="EW448" s="198"/>
      <c r="EX448" s="198"/>
      <c r="EY448" s="198"/>
      <c r="EZ448" s="198"/>
      <c r="FA448" s="198"/>
      <c r="FB448" s="198"/>
      <c r="FC448" s="198"/>
      <c r="FD448" s="198"/>
      <c r="FE448" s="198"/>
      <c r="FF448" s="198"/>
      <c r="FG448" s="198"/>
      <c r="FH448" s="198"/>
      <c r="FI448" s="198"/>
      <c r="FJ448" s="198"/>
      <c r="FK448" s="198"/>
      <c r="FL448" s="198"/>
      <c r="FM448" s="198"/>
      <c r="FN448" s="198"/>
      <c r="FO448" s="198"/>
      <c r="FP448" s="198"/>
      <c r="FQ448" s="198"/>
      <c r="FR448" s="198"/>
      <c r="FS448" s="198"/>
      <c r="FT448" s="198"/>
      <c r="FU448" s="198"/>
      <c r="FV448" s="198"/>
      <c r="FW448" s="198"/>
      <c r="FX448" s="198"/>
      <c r="FY448" s="198"/>
      <c r="FZ448" s="198"/>
      <c r="GA448" s="198"/>
      <c r="GB448" s="198"/>
      <c r="GC448" s="198"/>
      <c r="GD448" s="198"/>
      <c r="GE448" s="198"/>
      <c r="GF448" s="198"/>
      <c r="GG448" s="198"/>
      <c r="GH448" s="198"/>
      <c r="GI448" s="198"/>
      <c r="GJ448" s="198"/>
      <c r="GK448" s="198"/>
      <c r="GL448" s="198"/>
      <c r="GM448" s="198"/>
      <c r="GN448" s="198"/>
      <c r="GO448" s="198"/>
      <c r="GP448" s="198"/>
      <c r="GQ448" s="198"/>
      <c r="GR448" s="198"/>
      <c r="GS448" s="198"/>
      <c r="GT448" s="198"/>
      <c r="GU448" s="198"/>
      <c r="GV448" s="198"/>
      <c r="GW448" s="198"/>
      <c r="GX448" s="198"/>
      <c r="GY448" s="198"/>
      <c r="GZ448" s="198"/>
      <c r="HA448" s="198"/>
      <c r="HB448" s="198"/>
      <c r="HC448" s="198"/>
      <c r="HD448" s="198"/>
      <c r="HE448" s="198"/>
      <c r="HF448" s="198"/>
      <c r="HG448" s="198"/>
      <c r="HH448" s="198"/>
      <c r="HI448" s="198"/>
      <c r="HJ448" s="198"/>
      <c r="HK448" s="198"/>
      <c r="HL448" s="198"/>
      <c r="HM448" s="198"/>
      <c r="HN448" s="198"/>
      <c r="HO448" s="198"/>
      <c r="HP448" s="198"/>
      <c r="HQ448" s="198"/>
      <c r="HR448" s="198"/>
      <c r="HS448" s="198"/>
      <c r="HT448" s="198"/>
      <c r="HU448" s="198"/>
      <c r="HV448" s="198"/>
      <c r="HW448" s="198"/>
      <c r="HX448" s="198"/>
      <c r="HY448" s="198"/>
      <c r="HZ448" s="198"/>
      <c r="IA448" s="198"/>
      <c r="IB448" s="198"/>
      <c r="IC448" s="198"/>
      <c r="ID448" s="198"/>
      <c r="IE448" s="198"/>
      <c r="IF448" s="198"/>
      <c r="IG448" s="198"/>
      <c r="IH448" s="198"/>
      <c r="II448" s="198"/>
      <c r="IJ448" s="198"/>
      <c r="IK448" s="198"/>
      <c r="IL448" s="198"/>
      <c r="IM448" s="198"/>
      <c r="IN448" s="198"/>
      <c r="IO448" s="198"/>
      <c r="IP448" s="198"/>
      <c r="IQ448" s="198"/>
      <c r="IR448" s="198"/>
      <c r="IS448" s="198"/>
      <c r="IT448" s="198"/>
      <c r="IU448" s="198"/>
      <c r="IV448" s="198"/>
      <c r="IW448" s="198"/>
      <c r="IX448" s="198"/>
      <c r="IY448" s="198"/>
      <c r="IZ448" s="198"/>
      <c r="JA448" s="198"/>
      <c r="JB448" s="198"/>
      <c r="JC448" s="198"/>
      <c r="JD448" s="198"/>
      <c r="JE448" s="198"/>
      <c r="JF448" s="198"/>
      <c r="JG448" s="198"/>
      <c r="JH448" s="198"/>
      <c r="JI448" s="198"/>
      <c r="JJ448" s="198"/>
      <c r="JK448" s="198"/>
      <c r="JL448" s="198"/>
      <c r="JM448" s="198"/>
      <c r="JN448" s="198"/>
      <c r="JO448" s="198"/>
      <c r="JP448" s="198"/>
      <c r="JQ448" s="198"/>
      <c r="JR448" s="198"/>
      <c r="JS448" s="198"/>
      <c r="JT448" s="198"/>
      <c r="JU448" s="198"/>
      <c r="JV448" s="198"/>
      <c r="JW448" s="198"/>
      <c r="JX448" s="198"/>
      <c r="JY448" s="198"/>
      <c r="JZ448" s="198"/>
      <c r="KA448" s="198"/>
      <c r="KB448" s="198"/>
      <c r="KC448" s="198"/>
      <c r="KD448" s="198"/>
      <c r="KE448" s="198"/>
      <c r="KF448" s="198"/>
      <c r="KG448" s="198"/>
      <c r="KH448" s="198"/>
      <c r="KI448" s="198"/>
      <c r="KJ448" s="198"/>
      <c r="KK448" s="198"/>
      <c r="KL448" s="198"/>
      <c r="KM448" s="198"/>
      <c r="KN448" s="198"/>
      <c r="KO448" s="198"/>
      <c r="KP448" s="198"/>
      <c r="KQ448" s="198"/>
      <c r="KR448" s="198"/>
      <c r="KS448" s="198"/>
      <c r="KT448" s="198"/>
      <c r="KU448" s="198"/>
      <c r="KV448" s="198"/>
      <c r="KW448" s="198"/>
      <c r="KX448" s="198"/>
      <c r="KY448" s="198"/>
      <c r="KZ448" s="198"/>
    </row>
    <row r="449" spans="2:312" x14ac:dyDescent="0.3">
      <c r="B449" s="198"/>
      <c r="C449" s="198"/>
      <c r="D449" s="198"/>
      <c r="E449" s="198"/>
      <c r="F449" s="198"/>
      <c r="G449" s="198"/>
      <c r="H449" s="198"/>
      <c r="I449" s="198"/>
      <c r="J449" s="198"/>
      <c r="K449" s="198"/>
      <c r="L449" s="198"/>
      <c r="M449" s="198"/>
      <c r="N449" s="198"/>
      <c r="O449" s="198"/>
      <c r="P449" s="198"/>
      <c r="Q449" s="202"/>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c r="AS449" s="198"/>
      <c r="AT449" s="198"/>
      <c r="AU449" s="198"/>
      <c r="AV449" s="198"/>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c r="BV449" s="198"/>
      <c r="BW449" s="198"/>
      <c r="BX449" s="198"/>
      <c r="BY449" s="198"/>
      <c r="BZ449" s="198"/>
      <c r="CA449" s="198"/>
      <c r="CB449" s="198"/>
      <c r="CC449" s="198"/>
      <c r="CD449" s="198"/>
      <c r="CE449" s="198"/>
      <c r="CF449" s="198"/>
      <c r="CG449" s="198"/>
      <c r="CH449" s="198"/>
      <c r="CI449" s="198"/>
      <c r="CJ449" s="198"/>
      <c r="CK449" s="198"/>
      <c r="CL449" s="198"/>
      <c r="CM449" s="198"/>
      <c r="CN449" s="198"/>
      <c r="CO449" s="198"/>
      <c r="CP449" s="198"/>
      <c r="CQ449" s="198"/>
      <c r="CR449" s="198"/>
      <c r="CS449" s="198"/>
      <c r="CT449" s="198"/>
      <c r="CU449" s="198"/>
      <c r="CV449" s="198"/>
      <c r="CW449" s="198"/>
      <c r="CX449" s="198"/>
      <c r="CY449" s="198"/>
      <c r="CZ449" s="198"/>
      <c r="DA449" s="198"/>
      <c r="DB449" s="198"/>
      <c r="DC449" s="198"/>
      <c r="DD449" s="198"/>
      <c r="DE449" s="198"/>
      <c r="DF449" s="198"/>
      <c r="DG449" s="198"/>
      <c r="DH449" s="198"/>
      <c r="DI449" s="198"/>
      <c r="DJ449" s="198"/>
      <c r="DK449" s="198"/>
      <c r="DL449" s="198"/>
      <c r="DM449" s="198"/>
      <c r="DN449" s="198"/>
      <c r="DO449" s="198"/>
      <c r="DP449" s="198"/>
      <c r="DQ449" s="198"/>
      <c r="DR449" s="198"/>
      <c r="DS449" s="198"/>
      <c r="DT449" s="198"/>
      <c r="DU449" s="198"/>
      <c r="DV449" s="198"/>
      <c r="DW449" s="198"/>
      <c r="DX449" s="198"/>
      <c r="DY449" s="198"/>
      <c r="DZ449" s="198"/>
      <c r="EA449" s="198"/>
      <c r="EB449" s="198"/>
      <c r="EC449" s="198"/>
      <c r="ED449" s="198"/>
      <c r="EE449" s="198"/>
      <c r="EF449" s="198"/>
      <c r="EG449" s="198"/>
      <c r="EH449" s="198"/>
      <c r="EI449" s="198"/>
      <c r="EJ449" s="198"/>
      <c r="EK449" s="198"/>
      <c r="EL449" s="198"/>
      <c r="EM449" s="198"/>
      <c r="EN449" s="198"/>
      <c r="EO449" s="198"/>
      <c r="EP449" s="198"/>
      <c r="EQ449" s="198"/>
      <c r="ER449" s="198"/>
      <c r="ES449" s="198"/>
      <c r="ET449" s="198"/>
      <c r="EU449" s="198"/>
      <c r="EV449" s="198"/>
      <c r="EW449" s="198"/>
      <c r="EX449" s="198"/>
      <c r="EY449" s="198"/>
      <c r="EZ449" s="198"/>
      <c r="FA449" s="198"/>
      <c r="FB449" s="198"/>
      <c r="FC449" s="198"/>
      <c r="FD449" s="198"/>
      <c r="FE449" s="198"/>
      <c r="FF449" s="198"/>
      <c r="FG449" s="198"/>
      <c r="FH449" s="198"/>
      <c r="FI449" s="198"/>
      <c r="FJ449" s="198"/>
      <c r="FK449" s="198"/>
      <c r="FL449" s="198"/>
      <c r="FM449" s="198"/>
      <c r="FN449" s="198"/>
      <c r="FO449" s="198"/>
      <c r="FP449" s="198"/>
      <c r="FQ449" s="198"/>
      <c r="FR449" s="198"/>
      <c r="FS449" s="198"/>
      <c r="FT449" s="198"/>
      <c r="FU449" s="198"/>
      <c r="FV449" s="198"/>
      <c r="FW449" s="198"/>
      <c r="FX449" s="198"/>
      <c r="FY449" s="198"/>
      <c r="FZ449" s="198"/>
      <c r="GA449" s="198"/>
      <c r="GB449" s="198"/>
      <c r="GC449" s="198"/>
      <c r="GD449" s="198"/>
      <c r="GE449" s="198"/>
      <c r="GF449" s="198"/>
      <c r="GG449" s="198"/>
      <c r="GH449" s="198"/>
      <c r="GI449" s="198"/>
      <c r="GJ449" s="198"/>
      <c r="GK449" s="198"/>
      <c r="GL449" s="198"/>
      <c r="GM449" s="198"/>
      <c r="GN449" s="198"/>
      <c r="GO449" s="198"/>
      <c r="GP449" s="198"/>
      <c r="GQ449" s="198"/>
      <c r="GR449" s="198"/>
      <c r="GS449" s="198"/>
      <c r="GT449" s="198"/>
      <c r="GU449" s="198"/>
      <c r="GV449" s="198"/>
      <c r="GW449" s="198"/>
      <c r="GX449" s="198"/>
      <c r="GY449" s="198"/>
      <c r="GZ449" s="198"/>
      <c r="HA449" s="198"/>
      <c r="HB449" s="198"/>
      <c r="HC449" s="198"/>
      <c r="HD449" s="198"/>
      <c r="HE449" s="198"/>
      <c r="HF449" s="198"/>
      <c r="HG449" s="198"/>
      <c r="HH449" s="198"/>
      <c r="HI449" s="198"/>
      <c r="HJ449" s="198"/>
      <c r="HK449" s="198"/>
      <c r="HL449" s="198"/>
      <c r="HM449" s="198"/>
      <c r="HN449" s="198"/>
      <c r="HO449" s="198"/>
      <c r="HP449" s="198"/>
      <c r="HQ449" s="198"/>
      <c r="HR449" s="198"/>
      <c r="HS449" s="198"/>
      <c r="HT449" s="198"/>
      <c r="HU449" s="198"/>
      <c r="HV449" s="198"/>
      <c r="HW449" s="198"/>
      <c r="HX449" s="198"/>
      <c r="HY449" s="198"/>
      <c r="HZ449" s="198"/>
      <c r="IA449" s="198"/>
      <c r="IB449" s="198"/>
      <c r="IC449" s="198"/>
      <c r="ID449" s="198"/>
      <c r="IE449" s="198"/>
      <c r="IF449" s="198"/>
      <c r="IG449" s="198"/>
      <c r="IH449" s="198"/>
      <c r="II449" s="198"/>
      <c r="IJ449" s="198"/>
      <c r="IK449" s="198"/>
      <c r="IL449" s="198"/>
      <c r="IM449" s="198"/>
      <c r="IN449" s="198"/>
      <c r="IO449" s="198"/>
      <c r="IP449" s="198"/>
      <c r="IQ449" s="198"/>
      <c r="IR449" s="198"/>
      <c r="IS449" s="198"/>
      <c r="IT449" s="198"/>
      <c r="IU449" s="198"/>
      <c r="IV449" s="198"/>
      <c r="IW449" s="198"/>
      <c r="IX449" s="198"/>
      <c r="IY449" s="198"/>
      <c r="IZ449" s="198"/>
      <c r="JA449" s="198"/>
      <c r="JB449" s="198"/>
      <c r="JC449" s="198"/>
      <c r="JD449" s="198"/>
      <c r="JE449" s="198"/>
      <c r="JF449" s="198"/>
      <c r="JG449" s="198"/>
      <c r="JH449" s="198"/>
      <c r="JI449" s="198"/>
      <c r="JJ449" s="198"/>
      <c r="JK449" s="198"/>
      <c r="JL449" s="198"/>
      <c r="JM449" s="198"/>
      <c r="JN449" s="198"/>
      <c r="JO449" s="198"/>
      <c r="JP449" s="198"/>
      <c r="JQ449" s="198"/>
      <c r="JR449" s="198"/>
      <c r="JS449" s="198"/>
      <c r="JT449" s="198"/>
      <c r="JU449" s="198"/>
      <c r="JV449" s="198"/>
      <c r="JW449" s="198"/>
      <c r="JX449" s="198"/>
      <c r="JY449" s="198"/>
      <c r="JZ449" s="198"/>
      <c r="KA449" s="198"/>
      <c r="KB449" s="198"/>
      <c r="KC449" s="198"/>
      <c r="KD449" s="198"/>
      <c r="KE449" s="198"/>
      <c r="KF449" s="198"/>
      <c r="KG449" s="198"/>
      <c r="KH449" s="198"/>
      <c r="KI449" s="198"/>
      <c r="KJ449" s="198"/>
      <c r="KK449" s="198"/>
      <c r="KL449" s="198"/>
      <c r="KM449" s="198"/>
      <c r="KN449" s="198"/>
      <c r="KO449" s="198"/>
      <c r="KP449" s="198"/>
      <c r="KQ449" s="198"/>
      <c r="KR449" s="198"/>
      <c r="KS449" s="198"/>
      <c r="KT449" s="198"/>
      <c r="KU449" s="198"/>
      <c r="KV449" s="198"/>
      <c r="KW449" s="198"/>
      <c r="KX449" s="198"/>
      <c r="KY449" s="198"/>
      <c r="KZ449" s="198"/>
    </row>
    <row r="450" spans="2:312" x14ac:dyDescent="0.3">
      <c r="B450" s="198"/>
      <c r="C450" s="198"/>
      <c r="D450" s="198"/>
      <c r="E450" s="198"/>
      <c r="F450" s="198"/>
      <c r="G450" s="198"/>
      <c r="H450" s="198"/>
      <c r="I450" s="198"/>
      <c r="J450" s="198"/>
      <c r="K450" s="198"/>
      <c r="L450" s="198"/>
      <c r="M450" s="198"/>
      <c r="N450" s="198"/>
      <c r="O450" s="198"/>
      <c r="P450" s="198"/>
      <c r="Q450" s="202"/>
      <c r="R450" s="198"/>
      <c r="S450" s="198"/>
      <c r="T450" s="198"/>
      <c r="U450" s="198"/>
      <c r="V450" s="198"/>
      <c r="W450" s="198"/>
      <c r="X450" s="198"/>
      <c r="Y450" s="198"/>
      <c r="Z450" s="198"/>
      <c r="AA450" s="198"/>
      <c r="AB450" s="198"/>
      <c r="AC450" s="198"/>
      <c r="AD450" s="198"/>
      <c r="AE450" s="198"/>
      <c r="AF450" s="198"/>
      <c r="AG450" s="198"/>
      <c r="AH450" s="198"/>
      <c r="AI450" s="198"/>
      <c r="AJ450" s="198"/>
      <c r="AK450" s="198"/>
      <c r="AL450" s="198"/>
      <c r="AM450" s="198"/>
      <c r="AN450" s="198"/>
      <c r="AO450" s="198"/>
      <c r="AP450" s="198"/>
      <c r="AQ450" s="198"/>
      <c r="AR450" s="198"/>
      <c r="AS450" s="198"/>
      <c r="AT450" s="198"/>
      <c r="AU450" s="198"/>
      <c r="AV450" s="198"/>
      <c r="AW450" s="198"/>
      <c r="AX450" s="198"/>
      <c r="AY450" s="198"/>
      <c r="AZ450" s="198"/>
      <c r="BA450" s="198"/>
      <c r="BB450" s="198"/>
      <c r="BC450" s="198"/>
      <c r="BD450" s="198"/>
      <c r="BE450" s="198"/>
      <c r="BF450" s="198"/>
      <c r="BG450" s="198"/>
      <c r="BH450" s="198"/>
      <c r="BI450" s="198"/>
      <c r="BJ450" s="198"/>
      <c r="BK450" s="198"/>
      <c r="BL450" s="198"/>
      <c r="BM450" s="198"/>
      <c r="BN450" s="198"/>
      <c r="BO450" s="198"/>
      <c r="BP450" s="198"/>
      <c r="BQ450" s="198"/>
      <c r="BR450" s="198"/>
      <c r="BS450" s="198"/>
      <c r="BT450" s="198"/>
      <c r="BU450" s="198"/>
      <c r="BV450" s="198"/>
      <c r="BW450" s="198"/>
      <c r="BX450" s="198"/>
      <c r="BY450" s="198"/>
      <c r="BZ450" s="198"/>
      <c r="CA450" s="198"/>
      <c r="CB450" s="198"/>
      <c r="CC450" s="198"/>
      <c r="CD450" s="198"/>
      <c r="CE450" s="198"/>
      <c r="CF450" s="198"/>
      <c r="CG450" s="198"/>
      <c r="CH450" s="198"/>
      <c r="CI450" s="198"/>
      <c r="CJ450" s="198"/>
      <c r="CK450" s="198"/>
      <c r="CL450" s="198"/>
      <c r="CM450" s="198"/>
      <c r="CN450" s="198"/>
      <c r="CO450" s="198"/>
      <c r="CP450" s="198"/>
      <c r="CQ450" s="198"/>
      <c r="CR450" s="198"/>
      <c r="CS450" s="198"/>
      <c r="CT450" s="198"/>
      <c r="CU450" s="198"/>
      <c r="CV450" s="198"/>
      <c r="CW450" s="198"/>
      <c r="CX450" s="198"/>
      <c r="CY450" s="198"/>
      <c r="CZ450" s="198"/>
      <c r="DA450" s="198"/>
      <c r="DB450" s="198"/>
      <c r="DC450" s="198"/>
      <c r="DD450" s="198"/>
      <c r="DE450" s="198"/>
      <c r="DF450" s="198"/>
      <c r="DG450" s="198"/>
      <c r="DH450" s="198"/>
      <c r="DI450" s="198"/>
      <c r="DJ450" s="198"/>
      <c r="DK450" s="198"/>
      <c r="DL450" s="198"/>
      <c r="DM450" s="198"/>
      <c r="DN450" s="198"/>
      <c r="DO450" s="198"/>
      <c r="DP450" s="198"/>
      <c r="DQ450" s="198"/>
      <c r="DR450" s="198"/>
      <c r="DS450" s="198"/>
      <c r="DT450" s="198"/>
      <c r="DU450" s="198"/>
      <c r="DV450" s="198"/>
      <c r="DW450" s="198"/>
      <c r="DX450" s="198"/>
      <c r="DY450" s="198"/>
      <c r="DZ450" s="198"/>
      <c r="EA450" s="198"/>
      <c r="EB450" s="198"/>
      <c r="EC450" s="198"/>
      <c r="ED450" s="198"/>
      <c r="EE450" s="198"/>
      <c r="EF450" s="198"/>
      <c r="EG450" s="198"/>
      <c r="EH450" s="198"/>
      <c r="EI450" s="198"/>
      <c r="EJ450" s="198"/>
      <c r="EK450" s="198"/>
      <c r="EL450" s="198"/>
      <c r="EM450" s="198"/>
      <c r="EN450" s="198"/>
      <c r="EO450" s="198"/>
      <c r="EP450" s="198"/>
      <c r="EQ450" s="198"/>
      <c r="ER450" s="198"/>
      <c r="ES450" s="198"/>
      <c r="ET450" s="198"/>
      <c r="EU450" s="198"/>
      <c r="EV450" s="198"/>
      <c r="EW450" s="198"/>
      <c r="EX450" s="198"/>
      <c r="EY450" s="198"/>
      <c r="EZ450" s="198"/>
      <c r="FA450" s="198"/>
      <c r="FB450" s="198"/>
      <c r="FC450" s="198"/>
      <c r="FD450" s="198"/>
      <c r="FE450" s="198"/>
      <c r="FF450" s="198"/>
      <c r="FG450" s="198"/>
      <c r="FH450" s="198"/>
      <c r="FI450" s="198"/>
      <c r="FJ450" s="198"/>
      <c r="FK450" s="198"/>
      <c r="FL450" s="198"/>
      <c r="FM450" s="198"/>
      <c r="FN450" s="198"/>
      <c r="FO450" s="198"/>
      <c r="FP450" s="198"/>
      <c r="FQ450" s="198"/>
      <c r="FR450" s="198"/>
      <c r="FS450" s="198"/>
      <c r="FT450" s="198"/>
      <c r="FU450" s="198"/>
      <c r="FV450" s="198"/>
      <c r="FW450" s="198"/>
      <c r="FX450" s="198"/>
      <c r="FY450" s="198"/>
      <c r="FZ450" s="198"/>
      <c r="GA450" s="198"/>
      <c r="GB450" s="198"/>
      <c r="GC450" s="198"/>
      <c r="GD450" s="198"/>
      <c r="GE450" s="198"/>
      <c r="GF450" s="198"/>
      <c r="GG450" s="198"/>
      <c r="GH450" s="198"/>
      <c r="GI450" s="198"/>
      <c r="GJ450" s="198"/>
      <c r="GK450" s="198"/>
      <c r="GL450" s="198"/>
      <c r="GM450" s="198"/>
      <c r="GN450" s="198"/>
      <c r="GO450" s="198"/>
      <c r="GP450" s="198"/>
      <c r="GQ450" s="198"/>
      <c r="GR450" s="198"/>
      <c r="GS450" s="198"/>
      <c r="GT450" s="198"/>
      <c r="GU450" s="198"/>
      <c r="GV450" s="198"/>
      <c r="GW450" s="198"/>
      <c r="GX450" s="198"/>
      <c r="GY450" s="198"/>
      <c r="GZ450" s="198"/>
      <c r="HA450" s="198"/>
      <c r="HB450" s="198"/>
      <c r="HC450" s="198"/>
      <c r="HD450" s="198"/>
      <c r="HE450" s="198"/>
      <c r="HF450" s="198"/>
      <c r="HG450" s="198"/>
      <c r="HH450" s="198"/>
      <c r="HI450" s="198"/>
      <c r="HJ450" s="198"/>
      <c r="HK450" s="198"/>
      <c r="HL450" s="198"/>
      <c r="HM450" s="198"/>
      <c r="HN450" s="198"/>
      <c r="HO450" s="198"/>
      <c r="HP450" s="198"/>
      <c r="HQ450" s="198"/>
      <c r="HR450" s="198"/>
      <c r="HS450" s="198"/>
      <c r="HT450" s="198"/>
      <c r="HU450" s="198"/>
      <c r="HV450" s="198"/>
      <c r="HW450" s="198"/>
      <c r="HX450" s="198"/>
      <c r="HY450" s="198"/>
      <c r="HZ450" s="198"/>
      <c r="IA450" s="198"/>
      <c r="IB450" s="198"/>
      <c r="IC450" s="198"/>
      <c r="ID450" s="198"/>
      <c r="IE450" s="198"/>
      <c r="IF450" s="198"/>
      <c r="IG450" s="198"/>
      <c r="IH450" s="198"/>
      <c r="II450" s="198"/>
      <c r="IJ450" s="198"/>
      <c r="IK450" s="198"/>
      <c r="IL450" s="198"/>
      <c r="IM450" s="198"/>
      <c r="IN450" s="198"/>
      <c r="IO450" s="198"/>
      <c r="IP450" s="198"/>
      <c r="IQ450" s="198"/>
      <c r="IR450" s="198"/>
      <c r="IS450" s="198"/>
      <c r="IT450" s="198"/>
      <c r="IU450" s="198"/>
      <c r="IV450" s="198"/>
      <c r="IW450" s="198"/>
      <c r="IX450" s="198"/>
      <c r="IY450" s="198"/>
      <c r="IZ450" s="198"/>
      <c r="JA450" s="198"/>
      <c r="JB450" s="198"/>
      <c r="JC450" s="198"/>
      <c r="JD450" s="198"/>
      <c r="JE450" s="198"/>
      <c r="JF450" s="198"/>
      <c r="JG450" s="198"/>
      <c r="JH450" s="198"/>
      <c r="JI450" s="198"/>
      <c r="JJ450" s="198"/>
      <c r="JK450" s="198"/>
      <c r="JL450" s="198"/>
      <c r="JM450" s="198"/>
      <c r="JN450" s="198"/>
      <c r="JO450" s="198"/>
      <c r="JP450" s="198"/>
      <c r="JQ450" s="198"/>
      <c r="JR450" s="198"/>
      <c r="JS450" s="198"/>
      <c r="JT450" s="198"/>
      <c r="JU450" s="198"/>
      <c r="JV450" s="198"/>
      <c r="JW450" s="198"/>
      <c r="JX450" s="198"/>
      <c r="JY450" s="198"/>
      <c r="JZ450" s="198"/>
      <c r="KA450" s="198"/>
      <c r="KB450" s="198"/>
      <c r="KC450" s="198"/>
      <c r="KD450" s="198"/>
      <c r="KE450" s="198"/>
      <c r="KF450" s="198"/>
      <c r="KG450" s="198"/>
      <c r="KH450" s="198"/>
      <c r="KI450" s="198"/>
      <c r="KJ450" s="198"/>
      <c r="KK450" s="198"/>
      <c r="KL450" s="198"/>
      <c r="KM450" s="198"/>
      <c r="KN450" s="198"/>
      <c r="KO450" s="198"/>
      <c r="KP450" s="198"/>
      <c r="KQ450" s="198"/>
      <c r="KR450" s="198"/>
      <c r="KS450" s="198"/>
      <c r="KT450" s="198"/>
      <c r="KU450" s="198"/>
      <c r="KV450" s="198"/>
      <c r="KW450" s="198"/>
      <c r="KX450" s="198"/>
      <c r="KY450" s="198"/>
      <c r="KZ450" s="198"/>
    </row>
    <row r="451" spans="2:312" x14ac:dyDescent="0.3">
      <c r="B451" s="198"/>
      <c r="C451" s="198"/>
      <c r="D451" s="198"/>
      <c r="E451" s="198"/>
      <c r="F451" s="198"/>
      <c r="G451" s="198"/>
      <c r="H451" s="198"/>
      <c r="I451" s="198"/>
      <c r="J451" s="198"/>
      <c r="K451" s="198"/>
      <c r="L451" s="198"/>
      <c r="M451" s="198"/>
      <c r="N451" s="198"/>
      <c r="O451" s="198"/>
      <c r="P451" s="198"/>
      <c r="Q451" s="202"/>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c r="AR451" s="198"/>
      <c r="AS451" s="198"/>
      <c r="AT451" s="198"/>
      <c r="AU451" s="198"/>
      <c r="AV451" s="198"/>
      <c r="AW451" s="198"/>
      <c r="AX451" s="198"/>
      <c r="AY451" s="198"/>
      <c r="AZ451" s="198"/>
      <c r="BA451" s="198"/>
      <c r="BB451" s="198"/>
      <c r="BC451" s="198"/>
      <c r="BD451" s="198"/>
      <c r="BE451" s="198"/>
      <c r="BF451" s="198"/>
      <c r="BG451" s="198"/>
      <c r="BH451" s="198"/>
      <c r="BI451" s="198"/>
      <c r="BJ451" s="198"/>
      <c r="BK451" s="198"/>
      <c r="BL451" s="198"/>
      <c r="BM451" s="198"/>
      <c r="BN451" s="198"/>
      <c r="BO451" s="198"/>
      <c r="BP451" s="198"/>
      <c r="BQ451" s="198"/>
      <c r="BR451" s="198"/>
      <c r="BS451" s="198"/>
      <c r="BT451" s="198"/>
      <c r="BU451" s="198"/>
      <c r="BV451" s="198"/>
      <c r="BW451" s="198"/>
      <c r="BX451" s="198"/>
      <c r="BY451" s="198"/>
      <c r="BZ451" s="198"/>
      <c r="CA451" s="198"/>
      <c r="CB451" s="198"/>
      <c r="CC451" s="198"/>
      <c r="CD451" s="198"/>
      <c r="CE451" s="198"/>
      <c r="CF451" s="198"/>
      <c r="CG451" s="198"/>
      <c r="CH451" s="198"/>
      <c r="CI451" s="198"/>
      <c r="CJ451" s="198"/>
      <c r="CK451" s="198"/>
      <c r="CL451" s="198"/>
      <c r="CM451" s="198"/>
      <c r="CN451" s="198"/>
      <c r="CO451" s="198"/>
      <c r="CP451" s="198"/>
      <c r="CQ451" s="198"/>
      <c r="CR451" s="198"/>
      <c r="CS451" s="198"/>
      <c r="CT451" s="198"/>
      <c r="CU451" s="198"/>
      <c r="CV451" s="198"/>
      <c r="CW451" s="198"/>
      <c r="CX451" s="198"/>
      <c r="CY451" s="198"/>
      <c r="CZ451" s="198"/>
      <c r="DA451" s="198"/>
      <c r="DB451" s="198"/>
      <c r="DC451" s="198"/>
      <c r="DD451" s="198"/>
      <c r="DE451" s="198"/>
      <c r="DF451" s="198"/>
      <c r="DG451" s="198"/>
      <c r="DH451" s="198"/>
      <c r="DI451" s="198"/>
      <c r="DJ451" s="198"/>
      <c r="DK451" s="198"/>
      <c r="DL451" s="198"/>
      <c r="DM451" s="198"/>
      <c r="DN451" s="198"/>
      <c r="DO451" s="198"/>
      <c r="DP451" s="198"/>
      <c r="DQ451" s="198"/>
      <c r="DR451" s="198"/>
      <c r="DS451" s="198"/>
      <c r="DT451" s="198"/>
      <c r="DU451" s="198"/>
      <c r="DV451" s="198"/>
      <c r="DW451" s="198"/>
      <c r="DX451" s="198"/>
      <c r="DY451" s="198"/>
      <c r="DZ451" s="198"/>
      <c r="EA451" s="198"/>
      <c r="EB451" s="198"/>
      <c r="EC451" s="198"/>
      <c r="ED451" s="198"/>
      <c r="EE451" s="198"/>
      <c r="EF451" s="198"/>
      <c r="EG451" s="198"/>
      <c r="EH451" s="198"/>
      <c r="EI451" s="198"/>
      <c r="EJ451" s="198"/>
      <c r="EK451" s="198"/>
      <c r="EL451" s="198"/>
      <c r="EM451" s="198"/>
      <c r="EN451" s="198"/>
      <c r="EO451" s="198"/>
      <c r="EP451" s="198"/>
      <c r="EQ451" s="198"/>
      <c r="ER451" s="198"/>
      <c r="ES451" s="198"/>
      <c r="ET451" s="198"/>
      <c r="EU451" s="198"/>
      <c r="EV451" s="198"/>
      <c r="EW451" s="198"/>
      <c r="EX451" s="198"/>
      <c r="EY451" s="198"/>
      <c r="EZ451" s="198"/>
      <c r="FA451" s="198"/>
      <c r="FB451" s="198"/>
      <c r="FC451" s="198"/>
      <c r="FD451" s="198"/>
      <c r="FE451" s="198"/>
      <c r="FF451" s="198"/>
      <c r="FG451" s="198"/>
      <c r="FH451" s="198"/>
      <c r="FI451" s="198"/>
      <c r="FJ451" s="198"/>
      <c r="FK451" s="198"/>
      <c r="FL451" s="198"/>
      <c r="FM451" s="198"/>
      <c r="FN451" s="198"/>
      <c r="FO451" s="198"/>
      <c r="FP451" s="198"/>
      <c r="FQ451" s="198"/>
      <c r="FR451" s="198"/>
      <c r="FS451" s="198"/>
      <c r="FT451" s="198"/>
      <c r="FU451" s="198"/>
      <c r="FV451" s="198"/>
      <c r="FW451" s="198"/>
      <c r="FX451" s="198"/>
      <c r="FY451" s="198"/>
      <c r="FZ451" s="198"/>
      <c r="GA451" s="198"/>
      <c r="GB451" s="198"/>
      <c r="GC451" s="198"/>
      <c r="GD451" s="198"/>
      <c r="GE451" s="198"/>
      <c r="GF451" s="198"/>
      <c r="GG451" s="198"/>
      <c r="GH451" s="198"/>
      <c r="GI451" s="198"/>
      <c r="GJ451" s="198"/>
      <c r="GK451" s="198"/>
      <c r="GL451" s="198"/>
      <c r="GM451" s="198"/>
      <c r="GN451" s="198"/>
      <c r="GO451" s="198"/>
      <c r="GP451" s="198"/>
      <c r="GQ451" s="198"/>
      <c r="GR451" s="198"/>
      <c r="GS451" s="198"/>
      <c r="GT451" s="198"/>
      <c r="GU451" s="198"/>
      <c r="GV451" s="198"/>
      <c r="GW451" s="198"/>
      <c r="GX451" s="198"/>
      <c r="GY451" s="198"/>
      <c r="GZ451" s="198"/>
      <c r="HA451" s="198"/>
      <c r="HB451" s="198"/>
      <c r="HC451" s="198"/>
      <c r="HD451" s="198"/>
      <c r="HE451" s="198"/>
      <c r="HF451" s="198"/>
      <c r="HG451" s="198"/>
      <c r="HH451" s="198"/>
      <c r="HI451" s="198"/>
      <c r="HJ451" s="198"/>
      <c r="HK451" s="198"/>
      <c r="HL451" s="198"/>
      <c r="HM451" s="198"/>
      <c r="HN451" s="198"/>
      <c r="HO451" s="198"/>
      <c r="HP451" s="198"/>
      <c r="HQ451" s="198"/>
      <c r="HR451" s="198"/>
      <c r="HS451" s="198"/>
      <c r="HT451" s="198"/>
      <c r="HU451" s="198"/>
      <c r="HV451" s="198"/>
      <c r="HW451" s="198"/>
      <c r="HX451" s="198"/>
      <c r="HY451" s="198"/>
      <c r="HZ451" s="198"/>
      <c r="IA451" s="198"/>
      <c r="IB451" s="198"/>
      <c r="IC451" s="198"/>
      <c r="ID451" s="198"/>
      <c r="IE451" s="198"/>
      <c r="IF451" s="198"/>
      <c r="IG451" s="198"/>
      <c r="IH451" s="198"/>
      <c r="II451" s="198"/>
      <c r="IJ451" s="198"/>
      <c r="IK451" s="198"/>
      <c r="IL451" s="198"/>
      <c r="IM451" s="198"/>
      <c r="IN451" s="198"/>
      <c r="IO451" s="198"/>
      <c r="IP451" s="198"/>
      <c r="IQ451" s="198"/>
      <c r="IR451" s="198"/>
      <c r="IS451" s="198"/>
      <c r="IT451" s="198"/>
      <c r="IU451" s="198"/>
      <c r="IV451" s="198"/>
      <c r="IW451" s="198"/>
      <c r="IX451" s="198"/>
      <c r="IY451" s="198"/>
      <c r="IZ451" s="198"/>
      <c r="JA451" s="198"/>
      <c r="JB451" s="198"/>
      <c r="JC451" s="198"/>
      <c r="JD451" s="198"/>
      <c r="JE451" s="198"/>
      <c r="JF451" s="198"/>
      <c r="JG451" s="198"/>
      <c r="JH451" s="198"/>
      <c r="JI451" s="198"/>
      <c r="JJ451" s="198"/>
      <c r="JK451" s="198"/>
      <c r="JL451" s="198"/>
      <c r="JM451" s="198"/>
      <c r="JN451" s="198"/>
      <c r="JO451" s="198"/>
      <c r="JP451" s="198"/>
      <c r="JQ451" s="198"/>
      <c r="JR451" s="198"/>
      <c r="JS451" s="198"/>
      <c r="JT451" s="198"/>
      <c r="JU451" s="198"/>
      <c r="JV451" s="198"/>
      <c r="JW451" s="198"/>
      <c r="JX451" s="198"/>
      <c r="JY451" s="198"/>
      <c r="JZ451" s="198"/>
      <c r="KA451" s="198"/>
      <c r="KB451" s="198"/>
      <c r="KC451" s="198"/>
      <c r="KD451" s="198"/>
      <c r="KE451" s="198"/>
      <c r="KF451" s="198"/>
      <c r="KG451" s="198"/>
      <c r="KH451" s="198"/>
      <c r="KI451" s="198"/>
      <c r="KJ451" s="198"/>
      <c r="KK451" s="198"/>
      <c r="KL451" s="198"/>
      <c r="KM451" s="198"/>
      <c r="KN451" s="198"/>
      <c r="KO451" s="198"/>
      <c r="KP451" s="198"/>
      <c r="KQ451" s="198"/>
      <c r="KR451" s="198"/>
      <c r="KS451" s="198"/>
      <c r="KT451" s="198"/>
      <c r="KU451" s="198"/>
      <c r="KV451" s="198"/>
      <c r="KW451" s="198"/>
      <c r="KX451" s="198"/>
      <c r="KY451" s="198"/>
      <c r="KZ451" s="198"/>
    </row>
    <row r="452" spans="2:312" x14ac:dyDescent="0.3">
      <c r="B452" s="198"/>
      <c r="C452" s="198"/>
      <c r="D452" s="198"/>
      <c r="E452" s="198"/>
      <c r="F452" s="198"/>
      <c r="G452" s="198"/>
      <c r="H452" s="198"/>
      <c r="I452" s="198"/>
      <c r="J452" s="198"/>
      <c r="K452" s="198"/>
      <c r="L452" s="198"/>
      <c r="M452" s="198"/>
      <c r="N452" s="198"/>
      <c r="O452" s="198"/>
      <c r="P452" s="198"/>
      <c r="Q452" s="202"/>
      <c r="R452" s="198"/>
      <c r="S452" s="198"/>
      <c r="T452" s="198"/>
      <c r="U452" s="198"/>
      <c r="V452" s="198"/>
      <c r="W452" s="198"/>
      <c r="X452" s="198"/>
      <c r="Y452" s="198"/>
      <c r="Z452" s="198"/>
      <c r="AA452" s="198"/>
      <c r="AB452" s="198"/>
      <c r="AC452" s="198"/>
      <c r="AD452" s="198"/>
      <c r="AE452" s="198"/>
      <c r="AF452" s="198"/>
      <c r="AG452" s="198"/>
      <c r="AH452" s="198"/>
      <c r="AI452" s="198"/>
      <c r="AJ452" s="198"/>
      <c r="AK452" s="198"/>
      <c r="AL452" s="198"/>
      <c r="AM452" s="198"/>
      <c r="AN452" s="198"/>
      <c r="AO452" s="198"/>
      <c r="AP452" s="198"/>
      <c r="AQ452" s="198"/>
      <c r="AR452" s="198"/>
      <c r="AS452" s="198"/>
      <c r="AT452" s="198"/>
      <c r="AU452" s="198"/>
      <c r="AV452" s="198"/>
      <c r="AW452" s="198"/>
      <c r="AX452" s="198"/>
      <c r="AY452" s="198"/>
      <c r="AZ452" s="198"/>
      <c r="BA452" s="198"/>
      <c r="BB452" s="198"/>
      <c r="BC452" s="198"/>
      <c r="BD452" s="198"/>
      <c r="BE452" s="198"/>
      <c r="BF452" s="198"/>
      <c r="BG452" s="198"/>
      <c r="BH452" s="198"/>
      <c r="BI452" s="198"/>
      <c r="BJ452" s="198"/>
      <c r="BK452" s="198"/>
      <c r="BL452" s="198"/>
      <c r="BM452" s="198"/>
      <c r="BN452" s="198"/>
      <c r="BO452" s="198"/>
      <c r="BP452" s="198"/>
      <c r="BQ452" s="198"/>
      <c r="BR452" s="198"/>
      <c r="BS452" s="198"/>
      <c r="BT452" s="198"/>
      <c r="BU452" s="198"/>
      <c r="BV452" s="198"/>
      <c r="BW452" s="198"/>
      <c r="BX452" s="198"/>
      <c r="BY452" s="198"/>
      <c r="BZ452" s="198"/>
      <c r="CA452" s="198"/>
      <c r="CB452" s="198"/>
      <c r="CC452" s="198"/>
      <c r="CD452" s="198"/>
      <c r="CE452" s="198"/>
      <c r="CF452" s="198"/>
      <c r="CG452" s="198"/>
      <c r="CH452" s="198"/>
      <c r="CI452" s="198"/>
      <c r="CJ452" s="198"/>
      <c r="CK452" s="198"/>
      <c r="CL452" s="198"/>
      <c r="CM452" s="198"/>
      <c r="CN452" s="198"/>
      <c r="CO452" s="198"/>
      <c r="CP452" s="198"/>
      <c r="CQ452" s="198"/>
      <c r="CR452" s="198"/>
      <c r="CS452" s="198"/>
      <c r="CT452" s="198"/>
      <c r="CU452" s="198"/>
      <c r="CV452" s="198"/>
      <c r="CW452" s="198"/>
      <c r="CX452" s="198"/>
      <c r="CY452" s="198"/>
      <c r="CZ452" s="198"/>
      <c r="DA452" s="198"/>
      <c r="DB452" s="198"/>
      <c r="DC452" s="198"/>
      <c r="DD452" s="198"/>
      <c r="DE452" s="198"/>
      <c r="DF452" s="198"/>
      <c r="DG452" s="198"/>
      <c r="DH452" s="198"/>
      <c r="DI452" s="198"/>
      <c r="DJ452" s="198"/>
      <c r="DK452" s="198"/>
      <c r="DL452" s="198"/>
      <c r="DM452" s="198"/>
      <c r="DN452" s="198"/>
      <c r="DO452" s="198"/>
      <c r="DP452" s="198"/>
      <c r="DQ452" s="198"/>
      <c r="DR452" s="198"/>
      <c r="DS452" s="198"/>
      <c r="DT452" s="198"/>
      <c r="DU452" s="198"/>
      <c r="DV452" s="198"/>
      <c r="DW452" s="198"/>
      <c r="DX452" s="198"/>
      <c r="DY452" s="198"/>
      <c r="DZ452" s="198"/>
      <c r="EA452" s="198"/>
      <c r="EB452" s="198"/>
      <c r="EC452" s="198"/>
      <c r="ED452" s="198"/>
      <c r="EE452" s="198"/>
      <c r="EF452" s="198"/>
      <c r="EG452" s="198"/>
      <c r="EH452" s="198"/>
      <c r="EI452" s="198"/>
      <c r="EJ452" s="198"/>
      <c r="EK452" s="198"/>
      <c r="EL452" s="198"/>
      <c r="EM452" s="198"/>
      <c r="EN452" s="198"/>
      <c r="EO452" s="198"/>
      <c r="EP452" s="198"/>
      <c r="EQ452" s="198"/>
      <c r="ER452" s="198"/>
      <c r="ES452" s="198"/>
      <c r="ET452" s="198"/>
      <c r="EU452" s="198"/>
      <c r="EV452" s="198"/>
      <c r="EW452" s="198"/>
      <c r="EX452" s="198"/>
      <c r="EY452" s="198"/>
      <c r="EZ452" s="198"/>
      <c r="FA452" s="198"/>
      <c r="FB452" s="198"/>
      <c r="FC452" s="198"/>
      <c r="FD452" s="198"/>
      <c r="FE452" s="198"/>
      <c r="FF452" s="198"/>
      <c r="FG452" s="198"/>
      <c r="FH452" s="198"/>
      <c r="FI452" s="198"/>
      <c r="FJ452" s="198"/>
      <c r="FK452" s="198"/>
      <c r="FL452" s="198"/>
      <c r="FM452" s="198"/>
      <c r="FN452" s="198"/>
      <c r="FO452" s="198"/>
      <c r="FP452" s="198"/>
      <c r="FQ452" s="198"/>
      <c r="FR452" s="198"/>
      <c r="FS452" s="198"/>
      <c r="FT452" s="198"/>
      <c r="FU452" s="198"/>
      <c r="FV452" s="198"/>
      <c r="FW452" s="198"/>
      <c r="FX452" s="198"/>
      <c r="FY452" s="198"/>
      <c r="FZ452" s="198"/>
      <c r="GA452" s="198"/>
      <c r="GB452" s="198"/>
      <c r="GC452" s="198"/>
      <c r="GD452" s="198"/>
      <c r="GE452" s="198"/>
      <c r="GF452" s="198"/>
      <c r="GG452" s="198"/>
      <c r="GH452" s="198"/>
      <c r="GI452" s="198"/>
      <c r="GJ452" s="198"/>
      <c r="GK452" s="198"/>
      <c r="GL452" s="198"/>
      <c r="GM452" s="198"/>
      <c r="GN452" s="198"/>
      <c r="GO452" s="198"/>
      <c r="GP452" s="198"/>
      <c r="GQ452" s="198"/>
      <c r="GR452" s="198"/>
      <c r="GS452" s="198"/>
      <c r="GT452" s="198"/>
      <c r="GU452" s="198"/>
      <c r="GV452" s="198"/>
      <c r="GW452" s="198"/>
      <c r="GX452" s="198"/>
      <c r="GY452" s="198"/>
      <c r="GZ452" s="198"/>
      <c r="HA452" s="198"/>
      <c r="HB452" s="198"/>
      <c r="HC452" s="198"/>
      <c r="HD452" s="198"/>
      <c r="HE452" s="198"/>
      <c r="HF452" s="198"/>
      <c r="HG452" s="198"/>
      <c r="HH452" s="198"/>
      <c r="HI452" s="198"/>
      <c r="HJ452" s="198"/>
      <c r="HK452" s="198"/>
      <c r="HL452" s="198"/>
      <c r="HM452" s="198"/>
      <c r="HN452" s="198"/>
      <c r="HO452" s="198"/>
      <c r="HP452" s="198"/>
      <c r="HQ452" s="198"/>
      <c r="HR452" s="198"/>
      <c r="HS452" s="198"/>
      <c r="HT452" s="198"/>
      <c r="HU452" s="198"/>
      <c r="HV452" s="198"/>
      <c r="HW452" s="198"/>
      <c r="HX452" s="198"/>
      <c r="HY452" s="198"/>
      <c r="HZ452" s="198"/>
      <c r="IA452" s="198"/>
      <c r="IB452" s="198"/>
      <c r="IC452" s="198"/>
      <c r="ID452" s="198"/>
      <c r="IE452" s="198"/>
      <c r="IF452" s="198"/>
      <c r="IG452" s="198"/>
      <c r="IH452" s="198"/>
      <c r="II452" s="198"/>
      <c r="IJ452" s="198"/>
      <c r="IK452" s="198"/>
      <c r="IL452" s="198"/>
      <c r="IM452" s="198"/>
      <c r="IN452" s="198"/>
      <c r="IO452" s="198"/>
      <c r="IP452" s="198"/>
      <c r="IQ452" s="198"/>
      <c r="IR452" s="198"/>
      <c r="IS452" s="198"/>
      <c r="IT452" s="198"/>
      <c r="IU452" s="198"/>
      <c r="IV452" s="198"/>
      <c r="IW452" s="198"/>
      <c r="IX452" s="198"/>
      <c r="IY452" s="198"/>
      <c r="IZ452" s="198"/>
      <c r="JA452" s="198"/>
      <c r="JB452" s="198"/>
      <c r="JC452" s="198"/>
      <c r="JD452" s="198"/>
      <c r="JE452" s="198"/>
      <c r="JF452" s="198"/>
      <c r="JG452" s="198"/>
      <c r="JH452" s="198"/>
      <c r="JI452" s="198"/>
      <c r="JJ452" s="198"/>
      <c r="JK452" s="198"/>
      <c r="JL452" s="198"/>
      <c r="JM452" s="198"/>
      <c r="JN452" s="198"/>
      <c r="JO452" s="198"/>
      <c r="JP452" s="198"/>
      <c r="JQ452" s="198"/>
      <c r="JR452" s="198"/>
      <c r="JS452" s="198"/>
      <c r="JT452" s="198"/>
      <c r="JU452" s="198"/>
      <c r="JV452" s="198"/>
      <c r="JW452" s="198"/>
      <c r="JX452" s="198"/>
      <c r="JY452" s="198"/>
      <c r="JZ452" s="198"/>
      <c r="KA452" s="198"/>
      <c r="KB452" s="198"/>
      <c r="KC452" s="198"/>
      <c r="KD452" s="198"/>
      <c r="KE452" s="198"/>
      <c r="KF452" s="198"/>
      <c r="KG452" s="198"/>
      <c r="KH452" s="198"/>
      <c r="KI452" s="198"/>
      <c r="KJ452" s="198"/>
      <c r="KK452" s="198"/>
      <c r="KL452" s="198"/>
      <c r="KM452" s="198"/>
      <c r="KN452" s="198"/>
      <c r="KO452" s="198"/>
      <c r="KP452" s="198"/>
      <c r="KQ452" s="198"/>
      <c r="KR452" s="198"/>
      <c r="KS452" s="198"/>
      <c r="KT452" s="198"/>
      <c r="KU452" s="198"/>
      <c r="KV452" s="198"/>
      <c r="KW452" s="198"/>
      <c r="KX452" s="198"/>
      <c r="KY452" s="198"/>
      <c r="KZ452" s="198"/>
    </row>
    <row r="453" spans="2:312" x14ac:dyDescent="0.3">
      <c r="B453" s="198"/>
      <c r="C453" s="198"/>
      <c r="D453" s="198"/>
      <c r="E453" s="198"/>
      <c r="F453" s="198"/>
      <c r="G453" s="198"/>
      <c r="H453" s="198"/>
      <c r="I453" s="198"/>
      <c r="J453" s="198"/>
      <c r="K453" s="198"/>
      <c r="L453" s="198"/>
      <c r="M453" s="198"/>
      <c r="N453" s="198"/>
      <c r="O453" s="198"/>
      <c r="P453" s="198"/>
      <c r="Q453" s="202"/>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c r="AR453" s="198"/>
      <c r="AS453" s="198"/>
      <c r="AT453" s="198"/>
      <c r="AU453" s="198"/>
      <c r="AV453" s="198"/>
      <c r="AW453" s="198"/>
      <c r="AX453" s="198"/>
      <c r="AY453" s="198"/>
      <c r="AZ453" s="198"/>
      <c r="BA453" s="198"/>
      <c r="BB453" s="198"/>
      <c r="BC453" s="198"/>
      <c r="BD453" s="198"/>
      <c r="BE453" s="198"/>
      <c r="BF453" s="198"/>
      <c r="BG453" s="198"/>
      <c r="BH453" s="198"/>
      <c r="BI453" s="198"/>
      <c r="BJ453" s="198"/>
      <c r="BK453" s="198"/>
      <c r="BL453" s="198"/>
      <c r="BM453" s="198"/>
      <c r="BN453" s="198"/>
      <c r="BO453" s="198"/>
      <c r="BP453" s="198"/>
      <c r="BQ453" s="198"/>
      <c r="BR453" s="198"/>
      <c r="BS453" s="198"/>
      <c r="BT453" s="198"/>
      <c r="BU453" s="198"/>
      <c r="BV453" s="198"/>
      <c r="BW453" s="198"/>
      <c r="BX453" s="198"/>
      <c r="BY453" s="198"/>
      <c r="BZ453" s="198"/>
      <c r="CA453" s="198"/>
      <c r="CB453" s="198"/>
      <c r="CC453" s="198"/>
      <c r="CD453" s="198"/>
      <c r="CE453" s="198"/>
      <c r="CF453" s="198"/>
      <c r="CG453" s="198"/>
      <c r="CH453" s="198"/>
      <c r="CI453" s="198"/>
      <c r="CJ453" s="198"/>
      <c r="CK453" s="198"/>
      <c r="CL453" s="198"/>
      <c r="CM453" s="198"/>
      <c r="CN453" s="198"/>
      <c r="CO453" s="198"/>
      <c r="CP453" s="198"/>
      <c r="CQ453" s="198"/>
      <c r="CR453" s="198"/>
      <c r="CS453" s="198"/>
      <c r="CT453" s="198"/>
      <c r="CU453" s="198"/>
      <c r="CV453" s="198"/>
      <c r="CW453" s="198"/>
      <c r="CX453" s="198"/>
      <c r="CY453" s="198"/>
      <c r="CZ453" s="198"/>
      <c r="DA453" s="198"/>
      <c r="DB453" s="198"/>
      <c r="DC453" s="198"/>
      <c r="DD453" s="198"/>
      <c r="DE453" s="198"/>
      <c r="DF453" s="198"/>
      <c r="DG453" s="198"/>
      <c r="DH453" s="198"/>
      <c r="DI453" s="198"/>
      <c r="DJ453" s="198"/>
      <c r="DK453" s="198"/>
      <c r="DL453" s="198"/>
      <c r="DM453" s="198"/>
      <c r="DN453" s="198"/>
      <c r="DO453" s="198"/>
      <c r="DP453" s="198"/>
      <c r="DQ453" s="198"/>
      <c r="DR453" s="198"/>
      <c r="DS453" s="198"/>
      <c r="DT453" s="198"/>
      <c r="DU453" s="198"/>
      <c r="DV453" s="198"/>
      <c r="DW453" s="198"/>
      <c r="DX453" s="198"/>
      <c r="DY453" s="198"/>
      <c r="DZ453" s="198"/>
      <c r="EA453" s="198"/>
      <c r="EB453" s="198"/>
      <c r="EC453" s="198"/>
      <c r="ED453" s="198"/>
      <c r="EE453" s="198"/>
      <c r="EF453" s="198"/>
      <c r="EG453" s="198"/>
      <c r="EH453" s="198"/>
      <c r="EI453" s="198"/>
      <c r="EJ453" s="198"/>
      <c r="EK453" s="198"/>
      <c r="EL453" s="198"/>
      <c r="EM453" s="198"/>
      <c r="EN453" s="198"/>
      <c r="EO453" s="198"/>
      <c r="EP453" s="198"/>
      <c r="EQ453" s="198"/>
      <c r="ER453" s="198"/>
      <c r="ES453" s="198"/>
      <c r="ET453" s="198"/>
      <c r="EU453" s="198"/>
      <c r="EV453" s="198"/>
      <c r="EW453" s="198"/>
      <c r="EX453" s="198"/>
      <c r="EY453" s="198"/>
      <c r="EZ453" s="198"/>
      <c r="FA453" s="198"/>
      <c r="FB453" s="198"/>
      <c r="FC453" s="198"/>
      <c r="FD453" s="198"/>
      <c r="FE453" s="198"/>
      <c r="FF453" s="198"/>
      <c r="FG453" s="198"/>
      <c r="FH453" s="198"/>
      <c r="FI453" s="198"/>
      <c r="FJ453" s="198"/>
      <c r="FK453" s="198"/>
      <c r="FL453" s="198"/>
      <c r="FM453" s="198"/>
      <c r="FN453" s="198"/>
      <c r="FO453" s="198"/>
      <c r="FP453" s="198"/>
      <c r="FQ453" s="198"/>
      <c r="FR453" s="198"/>
      <c r="FS453" s="198"/>
      <c r="FT453" s="198"/>
      <c r="FU453" s="198"/>
      <c r="FV453" s="198"/>
      <c r="FW453" s="198"/>
      <c r="FX453" s="198"/>
      <c r="FY453" s="198"/>
      <c r="FZ453" s="198"/>
      <c r="GA453" s="198"/>
      <c r="GB453" s="198"/>
      <c r="GC453" s="198"/>
      <c r="GD453" s="198"/>
      <c r="GE453" s="198"/>
      <c r="GF453" s="198"/>
      <c r="GG453" s="198"/>
      <c r="GH453" s="198"/>
      <c r="GI453" s="198"/>
      <c r="GJ453" s="198"/>
      <c r="GK453" s="198"/>
      <c r="GL453" s="198"/>
      <c r="GM453" s="198"/>
      <c r="GN453" s="198"/>
      <c r="GO453" s="198"/>
      <c r="GP453" s="198"/>
      <c r="GQ453" s="198"/>
      <c r="GR453" s="198"/>
      <c r="GS453" s="198"/>
      <c r="GT453" s="198"/>
      <c r="GU453" s="198"/>
      <c r="GV453" s="198"/>
      <c r="GW453" s="198"/>
      <c r="GX453" s="198"/>
      <c r="GY453" s="198"/>
      <c r="GZ453" s="198"/>
      <c r="HA453" s="198"/>
      <c r="HB453" s="198"/>
      <c r="HC453" s="198"/>
      <c r="HD453" s="198"/>
      <c r="HE453" s="198"/>
      <c r="HF453" s="198"/>
      <c r="HG453" s="198"/>
      <c r="HH453" s="198"/>
      <c r="HI453" s="198"/>
      <c r="HJ453" s="198"/>
      <c r="HK453" s="198"/>
      <c r="HL453" s="198"/>
      <c r="HM453" s="198"/>
      <c r="HN453" s="198"/>
      <c r="HO453" s="198"/>
      <c r="HP453" s="198"/>
      <c r="HQ453" s="198"/>
      <c r="HR453" s="198"/>
      <c r="HS453" s="198"/>
      <c r="HT453" s="198"/>
      <c r="HU453" s="198"/>
      <c r="HV453" s="198"/>
      <c r="HW453" s="198"/>
      <c r="HX453" s="198"/>
      <c r="HY453" s="198"/>
      <c r="HZ453" s="198"/>
      <c r="IA453" s="198"/>
      <c r="IB453" s="198"/>
      <c r="IC453" s="198"/>
      <c r="ID453" s="198"/>
      <c r="IE453" s="198"/>
      <c r="IF453" s="198"/>
      <c r="IG453" s="198"/>
      <c r="IH453" s="198"/>
      <c r="II453" s="198"/>
      <c r="IJ453" s="198"/>
      <c r="IK453" s="198"/>
      <c r="IL453" s="198"/>
      <c r="IM453" s="198"/>
      <c r="IN453" s="198"/>
      <c r="IO453" s="198"/>
      <c r="IP453" s="198"/>
      <c r="IQ453" s="198"/>
      <c r="IR453" s="198"/>
      <c r="IS453" s="198"/>
      <c r="IT453" s="198"/>
      <c r="IU453" s="198"/>
      <c r="IV453" s="198"/>
      <c r="IW453" s="198"/>
      <c r="IX453" s="198"/>
      <c r="IY453" s="198"/>
      <c r="IZ453" s="198"/>
      <c r="JA453" s="198"/>
      <c r="JB453" s="198"/>
      <c r="JC453" s="198"/>
      <c r="JD453" s="198"/>
      <c r="JE453" s="198"/>
      <c r="JF453" s="198"/>
      <c r="JG453" s="198"/>
      <c r="JH453" s="198"/>
      <c r="JI453" s="198"/>
      <c r="JJ453" s="198"/>
      <c r="JK453" s="198"/>
      <c r="JL453" s="198"/>
      <c r="JM453" s="198"/>
      <c r="JN453" s="198"/>
      <c r="JO453" s="198"/>
      <c r="JP453" s="198"/>
      <c r="JQ453" s="198"/>
      <c r="JR453" s="198"/>
      <c r="JS453" s="198"/>
      <c r="JT453" s="198"/>
      <c r="JU453" s="198"/>
      <c r="JV453" s="198"/>
      <c r="JW453" s="198"/>
      <c r="JX453" s="198"/>
      <c r="JY453" s="198"/>
      <c r="JZ453" s="198"/>
      <c r="KA453" s="198"/>
      <c r="KB453" s="198"/>
      <c r="KC453" s="198"/>
      <c r="KD453" s="198"/>
      <c r="KE453" s="198"/>
      <c r="KF453" s="198"/>
      <c r="KG453" s="198"/>
      <c r="KH453" s="198"/>
      <c r="KI453" s="198"/>
      <c r="KJ453" s="198"/>
      <c r="KK453" s="198"/>
      <c r="KL453" s="198"/>
      <c r="KM453" s="198"/>
      <c r="KN453" s="198"/>
      <c r="KO453" s="198"/>
      <c r="KP453" s="198"/>
      <c r="KQ453" s="198"/>
      <c r="KR453" s="198"/>
      <c r="KS453" s="198"/>
      <c r="KT453" s="198"/>
      <c r="KU453" s="198"/>
      <c r="KV453" s="198"/>
      <c r="KW453" s="198"/>
      <c r="KX453" s="198"/>
      <c r="KY453" s="198"/>
      <c r="KZ453" s="198"/>
    </row>
    <row r="454" spans="2:312" x14ac:dyDescent="0.3">
      <c r="B454" s="198"/>
      <c r="C454" s="198"/>
      <c r="D454" s="198"/>
      <c r="E454" s="198"/>
      <c r="F454" s="198"/>
      <c r="G454" s="198"/>
      <c r="H454" s="198"/>
      <c r="I454" s="198"/>
      <c r="J454" s="198"/>
      <c r="K454" s="198"/>
      <c r="L454" s="198"/>
      <c r="M454" s="198"/>
      <c r="N454" s="198"/>
      <c r="O454" s="198"/>
      <c r="P454" s="198"/>
      <c r="Q454" s="202"/>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c r="AS454" s="198"/>
      <c r="AT454" s="198"/>
      <c r="AU454" s="198"/>
      <c r="AV454" s="198"/>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c r="CO454" s="198"/>
      <c r="CP454" s="198"/>
      <c r="CQ454" s="198"/>
      <c r="CR454" s="198"/>
      <c r="CS454" s="198"/>
      <c r="CT454" s="198"/>
      <c r="CU454" s="198"/>
      <c r="CV454" s="198"/>
      <c r="CW454" s="198"/>
      <c r="CX454" s="198"/>
      <c r="CY454" s="198"/>
      <c r="CZ454" s="198"/>
      <c r="DA454" s="198"/>
      <c r="DB454" s="198"/>
      <c r="DC454" s="198"/>
      <c r="DD454" s="198"/>
      <c r="DE454" s="198"/>
      <c r="DF454" s="198"/>
      <c r="DG454" s="198"/>
      <c r="DH454" s="198"/>
      <c r="DI454" s="198"/>
      <c r="DJ454" s="198"/>
      <c r="DK454" s="198"/>
      <c r="DL454" s="198"/>
      <c r="DM454" s="198"/>
      <c r="DN454" s="198"/>
      <c r="DO454" s="198"/>
      <c r="DP454" s="198"/>
      <c r="DQ454" s="198"/>
      <c r="DR454" s="198"/>
      <c r="DS454" s="198"/>
      <c r="DT454" s="198"/>
      <c r="DU454" s="198"/>
      <c r="DV454" s="198"/>
      <c r="DW454" s="198"/>
      <c r="DX454" s="198"/>
      <c r="DY454" s="198"/>
      <c r="DZ454" s="198"/>
      <c r="EA454" s="198"/>
      <c r="EB454" s="198"/>
      <c r="EC454" s="198"/>
      <c r="ED454" s="198"/>
      <c r="EE454" s="198"/>
      <c r="EF454" s="198"/>
      <c r="EG454" s="198"/>
      <c r="EH454" s="198"/>
      <c r="EI454" s="198"/>
      <c r="EJ454" s="198"/>
      <c r="EK454" s="198"/>
      <c r="EL454" s="198"/>
      <c r="EM454" s="198"/>
      <c r="EN454" s="198"/>
      <c r="EO454" s="198"/>
      <c r="EP454" s="198"/>
      <c r="EQ454" s="198"/>
      <c r="ER454" s="198"/>
      <c r="ES454" s="198"/>
      <c r="ET454" s="198"/>
      <c r="EU454" s="198"/>
      <c r="EV454" s="198"/>
      <c r="EW454" s="198"/>
      <c r="EX454" s="198"/>
      <c r="EY454" s="198"/>
      <c r="EZ454" s="198"/>
      <c r="FA454" s="198"/>
      <c r="FB454" s="198"/>
      <c r="FC454" s="198"/>
      <c r="FD454" s="198"/>
      <c r="FE454" s="198"/>
      <c r="FF454" s="198"/>
      <c r="FG454" s="198"/>
      <c r="FH454" s="198"/>
      <c r="FI454" s="198"/>
      <c r="FJ454" s="198"/>
      <c r="FK454" s="198"/>
      <c r="FL454" s="198"/>
      <c r="FM454" s="198"/>
      <c r="FN454" s="198"/>
      <c r="FO454" s="198"/>
      <c r="FP454" s="198"/>
      <c r="FQ454" s="198"/>
      <c r="FR454" s="198"/>
      <c r="FS454" s="198"/>
      <c r="FT454" s="198"/>
      <c r="FU454" s="198"/>
      <c r="FV454" s="198"/>
      <c r="FW454" s="198"/>
      <c r="FX454" s="198"/>
      <c r="FY454" s="198"/>
      <c r="FZ454" s="198"/>
      <c r="GA454" s="198"/>
      <c r="GB454" s="198"/>
      <c r="GC454" s="198"/>
      <c r="GD454" s="198"/>
      <c r="GE454" s="198"/>
      <c r="GF454" s="198"/>
      <c r="GG454" s="198"/>
      <c r="GH454" s="198"/>
      <c r="GI454" s="198"/>
      <c r="GJ454" s="198"/>
      <c r="GK454" s="198"/>
      <c r="GL454" s="198"/>
      <c r="GM454" s="198"/>
      <c r="GN454" s="198"/>
      <c r="GO454" s="198"/>
      <c r="GP454" s="198"/>
      <c r="GQ454" s="198"/>
      <c r="GR454" s="198"/>
      <c r="GS454" s="198"/>
      <c r="GT454" s="198"/>
      <c r="GU454" s="198"/>
      <c r="GV454" s="198"/>
      <c r="GW454" s="198"/>
      <c r="GX454" s="198"/>
      <c r="GY454" s="198"/>
      <c r="GZ454" s="198"/>
      <c r="HA454" s="198"/>
      <c r="HB454" s="198"/>
      <c r="HC454" s="198"/>
      <c r="HD454" s="198"/>
      <c r="HE454" s="198"/>
      <c r="HF454" s="198"/>
      <c r="HG454" s="198"/>
      <c r="HH454" s="198"/>
      <c r="HI454" s="198"/>
      <c r="HJ454" s="198"/>
      <c r="HK454" s="198"/>
      <c r="HL454" s="198"/>
      <c r="HM454" s="198"/>
      <c r="HN454" s="198"/>
      <c r="HO454" s="198"/>
      <c r="HP454" s="198"/>
      <c r="HQ454" s="198"/>
      <c r="HR454" s="198"/>
      <c r="HS454" s="198"/>
      <c r="HT454" s="198"/>
      <c r="HU454" s="198"/>
      <c r="HV454" s="198"/>
      <c r="HW454" s="198"/>
      <c r="HX454" s="198"/>
      <c r="HY454" s="198"/>
      <c r="HZ454" s="198"/>
      <c r="IA454" s="198"/>
      <c r="IB454" s="198"/>
      <c r="IC454" s="198"/>
      <c r="ID454" s="198"/>
      <c r="IE454" s="198"/>
      <c r="IF454" s="198"/>
      <c r="IG454" s="198"/>
      <c r="IH454" s="198"/>
      <c r="II454" s="198"/>
      <c r="IJ454" s="198"/>
      <c r="IK454" s="198"/>
      <c r="IL454" s="198"/>
      <c r="IM454" s="198"/>
      <c r="IN454" s="198"/>
      <c r="IO454" s="198"/>
      <c r="IP454" s="198"/>
      <c r="IQ454" s="198"/>
      <c r="IR454" s="198"/>
      <c r="IS454" s="198"/>
      <c r="IT454" s="198"/>
      <c r="IU454" s="198"/>
      <c r="IV454" s="198"/>
      <c r="IW454" s="198"/>
      <c r="IX454" s="198"/>
      <c r="IY454" s="198"/>
      <c r="IZ454" s="198"/>
      <c r="JA454" s="198"/>
      <c r="JB454" s="198"/>
      <c r="JC454" s="198"/>
      <c r="JD454" s="198"/>
      <c r="JE454" s="198"/>
      <c r="JF454" s="198"/>
      <c r="JG454" s="198"/>
      <c r="JH454" s="198"/>
      <c r="JI454" s="198"/>
      <c r="JJ454" s="198"/>
      <c r="JK454" s="198"/>
      <c r="JL454" s="198"/>
      <c r="JM454" s="198"/>
      <c r="JN454" s="198"/>
      <c r="JO454" s="198"/>
      <c r="JP454" s="198"/>
      <c r="JQ454" s="198"/>
      <c r="JR454" s="198"/>
      <c r="JS454" s="198"/>
      <c r="JT454" s="198"/>
      <c r="JU454" s="198"/>
      <c r="JV454" s="198"/>
      <c r="JW454" s="198"/>
      <c r="JX454" s="198"/>
      <c r="JY454" s="198"/>
      <c r="JZ454" s="198"/>
      <c r="KA454" s="198"/>
      <c r="KB454" s="198"/>
      <c r="KC454" s="198"/>
      <c r="KD454" s="198"/>
      <c r="KE454" s="198"/>
      <c r="KF454" s="198"/>
      <c r="KG454" s="198"/>
      <c r="KH454" s="198"/>
      <c r="KI454" s="198"/>
      <c r="KJ454" s="198"/>
      <c r="KK454" s="198"/>
      <c r="KL454" s="198"/>
      <c r="KM454" s="198"/>
      <c r="KN454" s="198"/>
      <c r="KO454" s="198"/>
      <c r="KP454" s="198"/>
      <c r="KQ454" s="198"/>
      <c r="KR454" s="198"/>
      <c r="KS454" s="198"/>
      <c r="KT454" s="198"/>
      <c r="KU454" s="198"/>
      <c r="KV454" s="198"/>
      <c r="KW454" s="198"/>
      <c r="KX454" s="198"/>
      <c r="KY454" s="198"/>
      <c r="KZ454" s="198"/>
    </row>
    <row r="455" spans="2:312" x14ac:dyDescent="0.3">
      <c r="B455" s="198"/>
      <c r="C455" s="198"/>
      <c r="D455" s="198"/>
      <c r="E455" s="198"/>
      <c r="F455" s="198"/>
      <c r="G455" s="198"/>
      <c r="H455" s="198"/>
      <c r="I455" s="198"/>
      <c r="J455" s="198"/>
      <c r="K455" s="198"/>
      <c r="L455" s="198"/>
      <c r="M455" s="198"/>
      <c r="N455" s="198"/>
      <c r="O455" s="198"/>
      <c r="P455" s="198"/>
      <c r="Q455" s="202"/>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c r="BV455" s="198"/>
      <c r="BW455" s="198"/>
      <c r="BX455" s="198"/>
      <c r="BY455" s="198"/>
      <c r="BZ455" s="198"/>
      <c r="CA455" s="198"/>
      <c r="CB455" s="198"/>
      <c r="CC455" s="198"/>
      <c r="CD455" s="198"/>
      <c r="CE455" s="198"/>
      <c r="CF455" s="198"/>
      <c r="CG455" s="198"/>
      <c r="CH455" s="198"/>
      <c r="CI455" s="198"/>
      <c r="CJ455" s="198"/>
      <c r="CK455" s="198"/>
      <c r="CL455" s="198"/>
      <c r="CM455" s="198"/>
      <c r="CN455" s="198"/>
      <c r="CO455" s="198"/>
      <c r="CP455" s="198"/>
      <c r="CQ455" s="198"/>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DZ455" s="198"/>
      <c r="EA455" s="198"/>
      <c r="EB455" s="198"/>
      <c r="EC455" s="198"/>
      <c r="ED455" s="198"/>
      <c r="EE455" s="198"/>
      <c r="EF455" s="198"/>
      <c r="EG455" s="198"/>
      <c r="EH455" s="198"/>
      <c r="EI455" s="198"/>
      <c r="EJ455" s="198"/>
      <c r="EK455" s="198"/>
      <c r="EL455" s="198"/>
      <c r="EM455" s="198"/>
      <c r="EN455" s="198"/>
      <c r="EO455" s="198"/>
      <c r="EP455" s="198"/>
      <c r="EQ455" s="198"/>
      <c r="ER455" s="198"/>
      <c r="ES455" s="198"/>
      <c r="ET455" s="198"/>
      <c r="EU455" s="198"/>
      <c r="EV455" s="198"/>
      <c r="EW455" s="198"/>
      <c r="EX455" s="198"/>
      <c r="EY455" s="198"/>
      <c r="EZ455" s="198"/>
      <c r="FA455" s="198"/>
      <c r="FB455" s="198"/>
      <c r="FC455" s="198"/>
      <c r="FD455" s="198"/>
      <c r="FE455" s="198"/>
      <c r="FF455" s="198"/>
      <c r="FG455" s="198"/>
      <c r="FH455" s="198"/>
      <c r="FI455" s="198"/>
      <c r="FJ455" s="198"/>
      <c r="FK455" s="198"/>
      <c r="FL455" s="198"/>
      <c r="FM455" s="198"/>
      <c r="FN455" s="198"/>
      <c r="FO455" s="198"/>
      <c r="FP455" s="198"/>
      <c r="FQ455" s="198"/>
      <c r="FR455" s="198"/>
      <c r="FS455" s="198"/>
      <c r="FT455" s="198"/>
      <c r="FU455" s="198"/>
      <c r="FV455" s="198"/>
      <c r="FW455" s="198"/>
      <c r="FX455" s="198"/>
      <c r="FY455" s="198"/>
      <c r="FZ455" s="198"/>
      <c r="GA455" s="198"/>
      <c r="GB455" s="198"/>
      <c r="GC455" s="198"/>
      <c r="GD455" s="198"/>
      <c r="GE455" s="198"/>
      <c r="GF455" s="198"/>
      <c r="GG455" s="198"/>
      <c r="GH455" s="198"/>
      <c r="GI455" s="198"/>
      <c r="GJ455" s="198"/>
      <c r="GK455" s="198"/>
      <c r="GL455" s="198"/>
      <c r="GM455" s="198"/>
      <c r="GN455" s="198"/>
      <c r="GO455" s="198"/>
      <c r="GP455" s="198"/>
      <c r="GQ455" s="198"/>
      <c r="GR455" s="198"/>
      <c r="GS455" s="198"/>
      <c r="GT455" s="198"/>
      <c r="GU455" s="198"/>
      <c r="GV455" s="198"/>
      <c r="GW455" s="198"/>
      <c r="GX455" s="198"/>
      <c r="GY455" s="198"/>
      <c r="GZ455" s="198"/>
      <c r="HA455" s="198"/>
      <c r="HB455" s="198"/>
      <c r="HC455" s="198"/>
      <c r="HD455" s="198"/>
      <c r="HE455" s="198"/>
      <c r="HF455" s="198"/>
      <c r="HG455" s="198"/>
      <c r="HH455" s="198"/>
      <c r="HI455" s="198"/>
      <c r="HJ455" s="198"/>
      <c r="HK455" s="198"/>
      <c r="HL455" s="198"/>
      <c r="HM455" s="198"/>
      <c r="HN455" s="198"/>
      <c r="HO455" s="198"/>
      <c r="HP455" s="198"/>
      <c r="HQ455" s="198"/>
      <c r="HR455" s="198"/>
      <c r="HS455" s="198"/>
      <c r="HT455" s="198"/>
      <c r="HU455" s="198"/>
      <c r="HV455" s="198"/>
      <c r="HW455" s="198"/>
      <c r="HX455" s="198"/>
      <c r="HY455" s="198"/>
      <c r="HZ455" s="198"/>
      <c r="IA455" s="198"/>
      <c r="IB455" s="198"/>
      <c r="IC455" s="198"/>
      <c r="ID455" s="198"/>
      <c r="IE455" s="198"/>
      <c r="IF455" s="198"/>
      <c r="IG455" s="198"/>
      <c r="IH455" s="198"/>
      <c r="II455" s="198"/>
      <c r="IJ455" s="198"/>
      <c r="IK455" s="198"/>
      <c r="IL455" s="198"/>
      <c r="IM455" s="198"/>
      <c r="IN455" s="198"/>
      <c r="IO455" s="198"/>
      <c r="IP455" s="198"/>
      <c r="IQ455" s="198"/>
      <c r="IR455" s="198"/>
      <c r="IS455" s="198"/>
      <c r="IT455" s="198"/>
      <c r="IU455" s="198"/>
      <c r="IV455" s="198"/>
      <c r="IW455" s="198"/>
      <c r="IX455" s="198"/>
      <c r="IY455" s="198"/>
      <c r="IZ455" s="198"/>
      <c r="JA455" s="198"/>
      <c r="JB455" s="198"/>
      <c r="JC455" s="198"/>
      <c r="JD455" s="198"/>
      <c r="JE455" s="198"/>
      <c r="JF455" s="198"/>
      <c r="JG455" s="198"/>
      <c r="JH455" s="198"/>
      <c r="JI455" s="198"/>
      <c r="JJ455" s="198"/>
      <c r="JK455" s="198"/>
      <c r="JL455" s="198"/>
      <c r="JM455" s="198"/>
      <c r="JN455" s="198"/>
      <c r="JO455" s="198"/>
      <c r="JP455" s="198"/>
      <c r="JQ455" s="198"/>
      <c r="JR455" s="198"/>
      <c r="JS455" s="198"/>
      <c r="JT455" s="198"/>
      <c r="JU455" s="198"/>
      <c r="JV455" s="198"/>
      <c r="JW455" s="198"/>
      <c r="JX455" s="198"/>
      <c r="JY455" s="198"/>
      <c r="JZ455" s="198"/>
      <c r="KA455" s="198"/>
      <c r="KB455" s="198"/>
      <c r="KC455" s="198"/>
      <c r="KD455" s="198"/>
      <c r="KE455" s="198"/>
      <c r="KF455" s="198"/>
      <c r="KG455" s="198"/>
      <c r="KH455" s="198"/>
      <c r="KI455" s="198"/>
      <c r="KJ455" s="198"/>
      <c r="KK455" s="198"/>
      <c r="KL455" s="198"/>
      <c r="KM455" s="198"/>
      <c r="KN455" s="198"/>
      <c r="KO455" s="198"/>
      <c r="KP455" s="198"/>
      <c r="KQ455" s="198"/>
      <c r="KR455" s="198"/>
      <c r="KS455" s="198"/>
      <c r="KT455" s="198"/>
      <c r="KU455" s="198"/>
      <c r="KV455" s="198"/>
      <c r="KW455" s="198"/>
      <c r="KX455" s="198"/>
      <c r="KY455" s="198"/>
      <c r="KZ455" s="198"/>
    </row>
    <row r="456" spans="2:312" x14ac:dyDescent="0.3">
      <c r="B456" s="198"/>
      <c r="C456" s="198"/>
      <c r="D456" s="198"/>
      <c r="E456" s="198"/>
      <c r="F456" s="198"/>
      <c r="G456" s="198"/>
      <c r="H456" s="198"/>
      <c r="I456" s="198"/>
      <c r="J456" s="198"/>
      <c r="K456" s="198"/>
      <c r="L456" s="198"/>
      <c r="M456" s="198"/>
      <c r="N456" s="198"/>
      <c r="O456" s="198"/>
      <c r="P456" s="198"/>
      <c r="Q456" s="202"/>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c r="BV456" s="198"/>
      <c r="BW456" s="198"/>
      <c r="BX456" s="198"/>
      <c r="BY456" s="198"/>
      <c r="BZ456" s="198"/>
      <c r="CA456" s="198"/>
      <c r="CB456" s="198"/>
      <c r="CC456" s="198"/>
      <c r="CD456" s="198"/>
      <c r="CE456" s="198"/>
      <c r="CF456" s="198"/>
      <c r="CG456" s="198"/>
      <c r="CH456" s="198"/>
      <c r="CI456" s="198"/>
      <c r="CJ456" s="198"/>
      <c r="CK456" s="198"/>
      <c r="CL456" s="198"/>
      <c r="CM456" s="198"/>
      <c r="CN456" s="198"/>
      <c r="CO456" s="198"/>
      <c r="CP456" s="198"/>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DZ456" s="198"/>
      <c r="EA456" s="198"/>
      <c r="EB456" s="198"/>
      <c r="EC456" s="198"/>
      <c r="ED456" s="198"/>
      <c r="EE456" s="198"/>
      <c r="EF456" s="198"/>
      <c r="EG456" s="198"/>
      <c r="EH456" s="198"/>
      <c r="EI456" s="198"/>
      <c r="EJ456" s="198"/>
      <c r="EK456" s="198"/>
      <c r="EL456" s="198"/>
      <c r="EM456" s="198"/>
      <c r="EN456" s="198"/>
      <c r="EO456" s="198"/>
      <c r="EP456" s="198"/>
      <c r="EQ456" s="198"/>
      <c r="ER456" s="198"/>
      <c r="ES456" s="198"/>
      <c r="ET456" s="198"/>
      <c r="EU456" s="198"/>
      <c r="EV456" s="198"/>
      <c r="EW456" s="198"/>
      <c r="EX456" s="198"/>
      <c r="EY456" s="198"/>
      <c r="EZ456" s="198"/>
      <c r="FA456" s="198"/>
      <c r="FB456" s="198"/>
      <c r="FC456" s="198"/>
      <c r="FD456" s="198"/>
      <c r="FE456" s="198"/>
      <c r="FF456" s="198"/>
      <c r="FG456" s="198"/>
      <c r="FH456" s="198"/>
      <c r="FI456" s="198"/>
      <c r="FJ456" s="198"/>
      <c r="FK456" s="198"/>
      <c r="FL456" s="198"/>
      <c r="FM456" s="198"/>
      <c r="FN456" s="198"/>
      <c r="FO456" s="198"/>
      <c r="FP456" s="198"/>
      <c r="FQ456" s="198"/>
      <c r="FR456" s="198"/>
      <c r="FS456" s="198"/>
      <c r="FT456" s="198"/>
      <c r="FU456" s="198"/>
      <c r="FV456" s="198"/>
      <c r="FW456" s="198"/>
      <c r="FX456" s="198"/>
      <c r="FY456" s="198"/>
      <c r="FZ456" s="198"/>
      <c r="GA456" s="198"/>
      <c r="GB456" s="198"/>
      <c r="GC456" s="198"/>
      <c r="GD456" s="198"/>
      <c r="GE456" s="198"/>
      <c r="GF456" s="198"/>
      <c r="GG456" s="198"/>
      <c r="GH456" s="198"/>
      <c r="GI456" s="198"/>
      <c r="GJ456" s="198"/>
      <c r="GK456" s="198"/>
      <c r="GL456" s="198"/>
      <c r="GM456" s="198"/>
      <c r="GN456" s="198"/>
      <c r="GO456" s="198"/>
      <c r="GP456" s="198"/>
      <c r="GQ456" s="198"/>
      <c r="GR456" s="198"/>
      <c r="GS456" s="198"/>
      <c r="GT456" s="198"/>
      <c r="GU456" s="198"/>
      <c r="GV456" s="198"/>
      <c r="GW456" s="198"/>
      <c r="GX456" s="198"/>
      <c r="GY456" s="198"/>
      <c r="GZ456" s="198"/>
      <c r="HA456" s="198"/>
      <c r="HB456" s="198"/>
      <c r="HC456" s="198"/>
      <c r="HD456" s="198"/>
      <c r="HE456" s="198"/>
      <c r="HF456" s="198"/>
      <c r="HG456" s="198"/>
      <c r="HH456" s="198"/>
      <c r="HI456" s="198"/>
      <c r="HJ456" s="198"/>
      <c r="HK456" s="198"/>
      <c r="HL456" s="198"/>
      <c r="HM456" s="198"/>
      <c r="HN456" s="198"/>
      <c r="HO456" s="198"/>
      <c r="HP456" s="198"/>
      <c r="HQ456" s="198"/>
      <c r="HR456" s="198"/>
      <c r="HS456" s="198"/>
      <c r="HT456" s="198"/>
      <c r="HU456" s="198"/>
      <c r="HV456" s="198"/>
      <c r="HW456" s="198"/>
      <c r="HX456" s="198"/>
      <c r="HY456" s="198"/>
      <c r="HZ456" s="198"/>
      <c r="IA456" s="198"/>
      <c r="IB456" s="198"/>
      <c r="IC456" s="198"/>
      <c r="ID456" s="198"/>
      <c r="IE456" s="198"/>
      <c r="IF456" s="198"/>
      <c r="IG456" s="198"/>
      <c r="IH456" s="198"/>
      <c r="II456" s="198"/>
      <c r="IJ456" s="198"/>
      <c r="IK456" s="198"/>
      <c r="IL456" s="198"/>
      <c r="IM456" s="198"/>
      <c r="IN456" s="198"/>
      <c r="IO456" s="198"/>
      <c r="IP456" s="198"/>
      <c r="IQ456" s="198"/>
      <c r="IR456" s="198"/>
      <c r="IS456" s="198"/>
      <c r="IT456" s="198"/>
      <c r="IU456" s="198"/>
      <c r="IV456" s="198"/>
      <c r="IW456" s="198"/>
      <c r="IX456" s="198"/>
      <c r="IY456" s="198"/>
      <c r="IZ456" s="198"/>
      <c r="JA456" s="198"/>
      <c r="JB456" s="198"/>
      <c r="JC456" s="198"/>
      <c r="JD456" s="198"/>
      <c r="JE456" s="198"/>
      <c r="JF456" s="198"/>
      <c r="JG456" s="198"/>
      <c r="JH456" s="198"/>
      <c r="JI456" s="198"/>
      <c r="JJ456" s="198"/>
      <c r="JK456" s="198"/>
      <c r="JL456" s="198"/>
      <c r="JM456" s="198"/>
      <c r="JN456" s="198"/>
      <c r="JO456" s="198"/>
      <c r="JP456" s="198"/>
      <c r="JQ456" s="198"/>
      <c r="JR456" s="198"/>
      <c r="JS456" s="198"/>
      <c r="JT456" s="198"/>
      <c r="JU456" s="198"/>
      <c r="JV456" s="198"/>
      <c r="JW456" s="198"/>
      <c r="JX456" s="198"/>
      <c r="JY456" s="198"/>
      <c r="JZ456" s="198"/>
      <c r="KA456" s="198"/>
      <c r="KB456" s="198"/>
      <c r="KC456" s="198"/>
      <c r="KD456" s="198"/>
      <c r="KE456" s="198"/>
      <c r="KF456" s="198"/>
      <c r="KG456" s="198"/>
      <c r="KH456" s="198"/>
      <c r="KI456" s="198"/>
      <c r="KJ456" s="198"/>
      <c r="KK456" s="198"/>
      <c r="KL456" s="198"/>
      <c r="KM456" s="198"/>
      <c r="KN456" s="198"/>
      <c r="KO456" s="198"/>
      <c r="KP456" s="198"/>
      <c r="KQ456" s="198"/>
      <c r="KR456" s="198"/>
      <c r="KS456" s="198"/>
      <c r="KT456" s="198"/>
      <c r="KU456" s="198"/>
      <c r="KV456" s="198"/>
      <c r="KW456" s="198"/>
      <c r="KX456" s="198"/>
      <c r="KY456" s="198"/>
      <c r="KZ456" s="198"/>
    </row>
    <row r="457" spans="2:312" x14ac:dyDescent="0.3">
      <c r="B457" s="198"/>
      <c r="C457" s="198"/>
      <c r="D457" s="198"/>
      <c r="E457" s="198"/>
      <c r="F457" s="198"/>
      <c r="G457" s="198"/>
      <c r="H457" s="198"/>
      <c r="I457" s="198"/>
      <c r="J457" s="198"/>
      <c r="K457" s="198"/>
      <c r="L457" s="198"/>
      <c r="M457" s="198"/>
      <c r="N457" s="198"/>
      <c r="O457" s="198"/>
      <c r="P457" s="198"/>
      <c r="Q457" s="202"/>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c r="BV457" s="198"/>
      <c r="BW457" s="198"/>
      <c r="BX457" s="198"/>
      <c r="BY457" s="198"/>
      <c r="BZ457" s="198"/>
      <c r="CA457" s="198"/>
      <c r="CB457" s="198"/>
      <c r="CC457" s="198"/>
      <c r="CD457" s="198"/>
      <c r="CE457" s="198"/>
      <c r="CF457" s="198"/>
      <c r="CG457" s="198"/>
      <c r="CH457" s="198"/>
      <c r="CI457" s="198"/>
      <c r="CJ457" s="198"/>
      <c r="CK457" s="198"/>
      <c r="CL457" s="198"/>
      <c r="CM457" s="198"/>
      <c r="CN457" s="198"/>
      <c r="CO457" s="198"/>
      <c r="CP457" s="198"/>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DZ457" s="198"/>
      <c r="EA457" s="198"/>
      <c r="EB457" s="198"/>
      <c r="EC457" s="198"/>
      <c r="ED457" s="198"/>
      <c r="EE457" s="198"/>
      <c r="EF457" s="198"/>
      <c r="EG457" s="198"/>
      <c r="EH457" s="198"/>
      <c r="EI457" s="198"/>
      <c r="EJ457" s="198"/>
      <c r="EK457" s="198"/>
      <c r="EL457" s="198"/>
      <c r="EM457" s="198"/>
      <c r="EN457" s="198"/>
      <c r="EO457" s="198"/>
      <c r="EP457" s="198"/>
      <c r="EQ457" s="198"/>
      <c r="ER457" s="198"/>
      <c r="ES457" s="198"/>
      <c r="ET457" s="198"/>
      <c r="EU457" s="198"/>
      <c r="EV457" s="198"/>
      <c r="EW457" s="198"/>
      <c r="EX457" s="198"/>
      <c r="EY457" s="198"/>
      <c r="EZ457" s="198"/>
      <c r="FA457" s="198"/>
      <c r="FB457" s="198"/>
      <c r="FC457" s="198"/>
      <c r="FD457" s="198"/>
      <c r="FE457" s="198"/>
      <c r="FF457" s="198"/>
      <c r="FG457" s="198"/>
      <c r="FH457" s="198"/>
      <c r="FI457" s="198"/>
      <c r="FJ457" s="198"/>
      <c r="FK457" s="198"/>
      <c r="FL457" s="198"/>
      <c r="FM457" s="198"/>
      <c r="FN457" s="198"/>
      <c r="FO457" s="198"/>
      <c r="FP457" s="198"/>
      <c r="FQ457" s="198"/>
      <c r="FR457" s="198"/>
      <c r="FS457" s="198"/>
      <c r="FT457" s="198"/>
      <c r="FU457" s="198"/>
      <c r="FV457" s="198"/>
      <c r="FW457" s="198"/>
      <c r="FX457" s="198"/>
      <c r="FY457" s="198"/>
      <c r="FZ457" s="198"/>
      <c r="GA457" s="198"/>
      <c r="GB457" s="198"/>
      <c r="GC457" s="198"/>
      <c r="GD457" s="198"/>
      <c r="GE457" s="198"/>
      <c r="GF457" s="198"/>
      <c r="GG457" s="198"/>
      <c r="GH457" s="198"/>
      <c r="GI457" s="198"/>
      <c r="GJ457" s="198"/>
      <c r="GK457" s="198"/>
      <c r="GL457" s="198"/>
      <c r="GM457" s="198"/>
      <c r="GN457" s="198"/>
      <c r="GO457" s="198"/>
      <c r="GP457" s="198"/>
      <c r="GQ457" s="198"/>
      <c r="GR457" s="198"/>
      <c r="GS457" s="198"/>
      <c r="GT457" s="198"/>
      <c r="GU457" s="198"/>
      <c r="GV457" s="198"/>
      <c r="GW457" s="198"/>
      <c r="GX457" s="198"/>
      <c r="GY457" s="198"/>
      <c r="GZ457" s="198"/>
      <c r="HA457" s="198"/>
      <c r="HB457" s="198"/>
      <c r="HC457" s="198"/>
      <c r="HD457" s="198"/>
      <c r="HE457" s="198"/>
      <c r="HF457" s="198"/>
      <c r="HG457" s="198"/>
      <c r="HH457" s="198"/>
      <c r="HI457" s="198"/>
      <c r="HJ457" s="198"/>
      <c r="HK457" s="198"/>
      <c r="HL457" s="198"/>
      <c r="HM457" s="198"/>
      <c r="HN457" s="198"/>
      <c r="HO457" s="198"/>
      <c r="HP457" s="198"/>
      <c r="HQ457" s="198"/>
      <c r="HR457" s="198"/>
      <c r="HS457" s="198"/>
      <c r="HT457" s="198"/>
      <c r="HU457" s="198"/>
      <c r="HV457" s="198"/>
      <c r="HW457" s="198"/>
      <c r="HX457" s="198"/>
      <c r="HY457" s="198"/>
      <c r="HZ457" s="198"/>
      <c r="IA457" s="198"/>
      <c r="IB457" s="198"/>
      <c r="IC457" s="198"/>
      <c r="ID457" s="198"/>
      <c r="IE457" s="198"/>
      <c r="IF457" s="198"/>
      <c r="IG457" s="198"/>
      <c r="IH457" s="198"/>
      <c r="II457" s="198"/>
      <c r="IJ457" s="198"/>
      <c r="IK457" s="198"/>
      <c r="IL457" s="198"/>
      <c r="IM457" s="198"/>
      <c r="IN457" s="198"/>
      <c r="IO457" s="198"/>
      <c r="IP457" s="198"/>
      <c r="IQ457" s="198"/>
      <c r="IR457" s="198"/>
      <c r="IS457" s="198"/>
      <c r="IT457" s="198"/>
      <c r="IU457" s="198"/>
      <c r="IV457" s="198"/>
      <c r="IW457" s="198"/>
      <c r="IX457" s="198"/>
      <c r="IY457" s="198"/>
      <c r="IZ457" s="198"/>
      <c r="JA457" s="198"/>
      <c r="JB457" s="198"/>
      <c r="JC457" s="198"/>
      <c r="JD457" s="198"/>
      <c r="JE457" s="198"/>
      <c r="JF457" s="198"/>
      <c r="JG457" s="198"/>
      <c r="JH457" s="198"/>
      <c r="JI457" s="198"/>
      <c r="JJ457" s="198"/>
      <c r="JK457" s="198"/>
      <c r="JL457" s="198"/>
      <c r="JM457" s="198"/>
      <c r="JN457" s="198"/>
      <c r="JO457" s="198"/>
      <c r="JP457" s="198"/>
      <c r="JQ457" s="198"/>
      <c r="JR457" s="198"/>
      <c r="JS457" s="198"/>
      <c r="JT457" s="198"/>
      <c r="JU457" s="198"/>
      <c r="JV457" s="198"/>
      <c r="JW457" s="198"/>
      <c r="JX457" s="198"/>
      <c r="JY457" s="198"/>
      <c r="JZ457" s="198"/>
      <c r="KA457" s="198"/>
      <c r="KB457" s="198"/>
      <c r="KC457" s="198"/>
      <c r="KD457" s="198"/>
      <c r="KE457" s="198"/>
      <c r="KF457" s="198"/>
      <c r="KG457" s="198"/>
      <c r="KH457" s="198"/>
      <c r="KI457" s="198"/>
      <c r="KJ457" s="198"/>
      <c r="KK457" s="198"/>
      <c r="KL457" s="198"/>
      <c r="KM457" s="198"/>
      <c r="KN457" s="198"/>
      <c r="KO457" s="198"/>
      <c r="KP457" s="198"/>
      <c r="KQ457" s="198"/>
      <c r="KR457" s="198"/>
      <c r="KS457" s="198"/>
      <c r="KT457" s="198"/>
      <c r="KU457" s="198"/>
      <c r="KV457" s="198"/>
      <c r="KW457" s="198"/>
      <c r="KX457" s="198"/>
      <c r="KY457" s="198"/>
      <c r="KZ457" s="198"/>
    </row>
    <row r="458" spans="2:312" x14ac:dyDescent="0.3">
      <c r="B458" s="198"/>
      <c r="C458" s="198"/>
      <c r="D458" s="198"/>
      <c r="E458" s="198"/>
      <c r="F458" s="198"/>
      <c r="G458" s="198"/>
      <c r="H458" s="198"/>
      <c r="I458" s="198"/>
      <c r="J458" s="198"/>
      <c r="K458" s="198"/>
      <c r="L458" s="198"/>
      <c r="M458" s="198"/>
      <c r="N458" s="198"/>
      <c r="O458" s="198"/>
      <c r="P458" s="198"/>
      <c r="Q458" s="202"/>
      <c r="R458" s="198"/>
      <c r="S458" s="198"/>
      <c r="T458" s="198"/>
      <c r="U458" s="198"/>
      <c r="V458" s="198"/>
      <c r="W458" s="198"/>
      <c r="X458" s="198"/>
      <c r="Y458" s="198"/>
      <c r="Z458" s="198"/>
      <c r="AA458" s="198"/>
      <c r="AB458" s="198"/>
      <c r="AC458" s="198"/>
      <c r="AD458" s="198"/>
      <c r="AE458" s="198"/>
      <c r="AF458" s="198"/>
      <c r="AG458" s="198"/>
      <c r="AH458" s="198"/>
      <c r="AI458" s="198"/>
      <c r="AJ458" s="198"/>
      <c r="AK458" s="198"/>
      <c r="AL458" s="198"/>
      <c r="AM458" s="198"/>
      <c r="AN458" s="198"/>
      <c r="AO458" s="198"/>
      <c r="AP458" s="198"/>
      <c r="AQ458" s="198"/>
      <c r="AR458" s="198"/>
      <c r="AS458" s="198"/>
      <c r="AT458" s="198"/>
      <c r="AU458" s="198"/>
      <c r="AV458" s="198"/>
      <c r="AW458" s="198"/>
      <c r="AX458" s="198"/>
      <c r="AY458" s="198"/>
      <c r="AZ458" s="198"/>
      <c r="BA458" s="198"/>
      <c r="BB458" s="198"/>
      <c r="BC458" s="198"/>
      <c r="BD458" s="198"/>
      <c r="BE458" s="198"/>
      <c r="BF458" s="198"/>
      <c r="BG458" s="198"/>
      <c r="BH458" s="198"/>
      <c r="BI458" s="198"/>
      <c r="BJ458" s="198"/>
      <c r="BK458" s="198"/>
      <c r="BL458" s="198"/>
      <c r="BM458" s="198"/>
      <c r="BN458" s="198"/>
      <c r="BO458" s="198"/>
      <c r="BP458" s="198"/>
      <c r="BQ458" s="198"/>
      <c r="BR458" s="198"/>
      <c r="BS458" s="198"/>
      <c r="BT458" s="198"/>
      <c r="BU458" s="198"/>
      <c r="BV458" s="198"/>
      <c r="BW458" s="198"/>
      <c r="BX458" s="198"/>
      <c r="BY458" s="198"/>
      <c r="BZ458" s="198"/>
      <c r="CA458" s="198"/>
      <c r="CB458" s="198"/>
      <c r="CC458" s="198"/>
      <c r="CD458" s="198"/>
      <c r="CE458" s="198"/>
      <c r="CF458" s="198"/>
      <c r="CG458" s="198"/>
      <c r="CH458" s="198"/>
      <c r="CI458" s="198"/>
      <c r="CJ458" s="198"/>
      <c r="CK458" s="198"/>
      <c r="CL458" s="198"/>
      <c r="CM458" s="198"/>
      <c r="CN458" s="198"/>
      <c r="CO458" s="198"/>
      <c r="CP458" s="198"/>
      <c r="CQ458" s="198"/>
      <c r="CR458" s="198"/>
      <c r="CS458" s="198"/>
      <c r="CT458" s="198"/>
      <c r="CU458" s="198"/>
      <c r="CV458" s="198"/>
      <c r="CW458" s="198"/>
      <c r="CX458" s="198"/>
      <c r="CY458" s="198"/>
      <c r="CZ458" s="198"/>
      <c r="DA458" s="198"/>
      <c r="DB458" s="198"/>
      <c r="DC458" s="198"/>
      <c r="DD458" s="198"/>
      <c r="DE458" s="198"/>
      <c r="DF458" s="198"/>
      <c r="DG458" s="198"/>
      <c r="DH458" s="198"/>
      <c r="DI458" s="198"/>
      <c r="DJ458" s="198"/>
      <c r="DK458" s="198"/>
      <c r="DL458" s="198"/>
      <c r="DM458" s="198"/>
      <c r="DN458" s="198"/>
      <c r="DO458" s="198"/>
      <c r="DP458" s="198"/>
      <c r="DQ458" s="198"/>
      <c r="DR458" s="198"/>
      <c r="DS458" s="198"/>
      <c r="DT458" s="198"/>
      <c r="DU458" s="198"/>
      <c r="DV458" s="198"/>
      <c r="DW458" s="198"/>
      <c r="DX458" s="198"/>
      <c r="DY458" s="198"/>
      <c r="DZ458" s="198"/>
      <c r="EA458" s="198"/>
      <c r="EB458" s="198"/>
      <c r="EC458" s="198"/>
      <c r="ED458" s="198"/>
      <c r="EE458" s="198"/>
      <c r="EF458" s="198"/>
      <c r="EG458" s="198"/>
      <c r="EH458" s="198"/>
      <c r="EI458" s="198"/>
      <c r="EJ458" s="198"/>
      <c r="EK458" s="198"/>
      <c r="EL458" s="198"/>
      <c r="EM458" s="198"/>
      <c r="EN458" s="198"/>
      <c r="EO458" s="198"/>
      <c r="EP458" s="198"/>
      <c r="EQ458" s="198"/>
      <c r="ER458" s="198"/>
      <c r="ES458" s="198"/>
      <c r="ET458" s="198"/>
      <c r="EU458" s="198"/>
      <c r="EV458" s="198"/>
      <c r="EW458" s="198"/>
      <c r="EX458" s="198"/>
      <c r="EY458" s="198"/>
      <c r="EZ458" s="198"/>
      <c r="FA458" s="198"/>
      <c r="FB458" s="198"/>
      <c r="FC458" s="198"/>
      <c r="FD458" s="198"/>
      <c r="FE458" s="198"/>
      <c r="FF458" s="198"/>
      <c r="FG458" s="198"/>
      <c r="FH458" s="198"/>
      <c r="FI458" s="198"/>
      <c r="FJ458" s="198"/>
      <c r="FK458" s="198"/>
      <c r="FL458" s="198"/>
      <c r="FM458" s="198"/>
      <c r="FN458" s="198"/>
      <c r="FO458" s="198"/>
      <c r="FP458" s="198"/>
      <c r="FQ458" s="198"/>
      <c r="FR458" s="198"/>
      <c r="FS458" s="198"/>
      <c r="FT458" s="198"/>
      <c r="FU458" s="198"/>
      <c r="FV458" s="198"/>
      <c r="FW458" s="198"/>
      <c r="FX458" s="198"/>
      <c r="FY458" s="198"/>
      <c r="FZ458" s="198"/>
      <c r="GA458" s="198"/>
      <c r="GB458" s="198"/>
      <c r="GC458" s="198"/>
      <c r="GD458" s="198"/>
      <c r="GE458" s="198"/>
      <c r="GF458" s="198"/>
      <c r="GG458" s="198"/>
      <c r="GH458" s="198"/>
      <c r="GI458" s="198"/>
      <c r="GJ458" s="198"/>
      <c r="GK458" s="198"/>
      <c r="GL458" s="198"/>
      <c r="GM458" s="198"/>
      <c r="GN458" s="198"/>
      <c r="GO458" s="198"/>
      <c r="GP458" s="198"/>
      <c r="GQ458" s="198"/>
      <c r="GR458" s="198"/>
      <c r="GS458" s="198"/>
      <c r="GT458" s="198"/>
      <c r="GU458" s="198"/>
      <c r="GV458" s="198"/>
      <c r="GW458" s="198"/>
      <c r="GX458" s="198"/>
      <c r="GY458" s="198"/>
      <c r="GZ458" s="198"/>
      <c r="HA458" s="198"/>
      <c r="HB458" s="198"/>
      <c r="HC458" s="198"/>
      <c r="HD458" s="198"/>
      <c r="HE458" s="198"/>
      <c r="HF458" s="198"/>
      <c r="HG458" s="198"/>
      <c r="HH458" s="198"/>
      <c r="HI458" s="198"/>
      <c r="HJ458" s="198"/>
      <c r="HK458" s="198"/>
      <c r="HL458" s="198"/>
      <c r="HM458" s="198"/>
      <c r="HN458" s="198"/>
      <c r="HO458" s="198"/>
      <c r="HP458" s="198"/>
      <c r="HQ458" s="198"/>
      <c r="HR458" s="198"/>
      <c r="HS458" s="198"/>
      <c r="HT458" s="198"/>
      <c r="HU458" s="198"/>
      <c r="HV458" s="198"/>
      <c r="HW458" s="198"/>
      <c r="HX458" s="198"/>
      <c r="HY458" s="198"/>
      <c r="HZ458" s="198"/>
      <c r="IA458" s="198"/>
      <c r="IB458" s="198"/>
      <c r="IC458" s="198"/>
      <c r="ID458" s="198"/>
      <c r="IE458" s="198"/>
      <c r="IF458" s="198"/>
      <c r="IG458" s="198"/>
      <c r="IH458" s="198"/>
      <c r="II458" s="198"/>
      <c r="IJ458" s="198"/>
      <c r="IK458" s="198"/>
      <c r="IL458" s="198"/>
      <c r="IM458" s="198"/>
      <c r="IN458" s="198"/>
      <c r="IO458" s="198"/>
      <c r="IP458" s="198"/>
      <c r="IQ458" s="198"/>
      <c r="IR458" s="198"/>
      <c r="IS458" s="198"/>
      <c r="IT458" s="198"/>
      <c r="IU458" s="198"/>
      <c r="IV458" s="198"/>
      <c r="IW458" s="198"/>
      <c r="IX458" s="198"/>
      <c r="IY458" s="198"/>
      <c r="IZ458" s="198"/>
      <c r="JA458" s="198"/>
      <c r="JB458" s="198"/>
      <c r="JC458" s="198"/>
      <c r="JD458" s="198"/>
      <c r="JE458" s="198"/>
      <c r="JF458" s="198"/>
      <c r="JG458" s="198"/>
      <c r="JH458" s="198"/>
      <c r="JI458" s="198"/>
      <c r="JJ458" s="198"/>
      <c r="JK458" s="198"/>
      <c r="JL458" s="198"/>
      <c r="JM458" s="198"/>
      <c r="JN458" s="198"/>
      <c r="JO458" s="198"/>
      <c r="JP458" s="198"/>
      <c r="JQ458" s="198"/>
      <c r="JR458" s="198"/>
      <c r="JS458" s="198"/>
      <c r="JT458" s="198"/>
      <c r="JU458" s="198"/>
      <c r="JV458" s="198"/>
      <c r="JW458" s="198"/>
      <c r="JX458" s="198"/>
      <c r="JY458" s="198"/>
      <c r="JZ458" s="198"/>
      <c r="KA458" s="198"/>
      <c r="KB458" s="198"/>
      <c r="KC458" s="198"/>
      <c r="KD458" s="198"/>
      <c r="KE458" s="198"/>
      <c r="KF458" s="198"/>
      <c r="KG458" s="198"/>
      <c r="KH458" s="198"/>
      <c r="KI458" s="198"/>
      <c r="KJ458" s="198"/>
      <c r="KK458" s="198"/>
      <c r="KL458" s="198"/>
      <c r="KM458" s="198"/>
      <c r="KN458" s="198"/>
      <c r="KO458" s="198"/>
      <c r="KP458" s="198"/>
      <c r="KQ458" s="198"/>
      <c r="KR458" s="198"/>
      <c r="KS458" s="198"/>
      <c r="KT458" s="198"/>
      <c r="KU458" s="198"/>
      <c r="KV458" s="198"/>
      <c r="KW458" s="198"/>
      <c r="KX458" s="198"/>
      <c r="KY458" s="198"/>
      <c r="KZ458" s="198"/>
    </row>
    <row r="459" spans="2:312" x14ac:dyDescent="0.3">
      <c r="B459" s="198"/>
      <c r="C459" s="198"/>
      <c r="D459" s="198"/>
      <c r="E459" s="198"/>
      <c r="F459" s="198"/>
      <c r="G459" s="198"/>
      <c r="H459" s="198"/>
      <c r="I459" s="198"/>
      <c r="J459" s="198"/>
      <c r="K459" s="198"/>
      <c r="L459" s="198"/>
      <c r="M459" s="198"/>
      <c r="N459" s="198"/>
      <c r="O459" s="198"/>
      <c r="P459" s="198"/>
      <c r="Q459" s="202"/>
      <c r="R459" s="198"/>
      <c r="S459" s="198"/>
      <c r="T459" s="198"/>
      <c r="U459" s="198"/>
      <c r="V459" s="198"/>
      <c r="W459" s="198"/>
      <c r="X459" s="198"/>
      <c r="Y459" s="198"/>
      <c r="Z459" s="198"/>
      <c r="AA459" s="198"/>
      <c r="AB459" s="198"/>
      <c r="AC459" s="198"/>
      <c r="AD459" s="198"/>
      <c r="AE459" s="198"/>
      <c r="AF459" s="198"/>
      <c r="AG459" s="198"/>
      <c r="AH459" s="198"/>
      <c r="AI459" s="198"/>
      <c r="AJ459" s="198"/>
      <c r="AK459" s="198"/>
      <c r="AL459" s="198"/>
      <c r="AM459" s="198"/>
      <c r="AN459" s="198"/>
      <c r="AO459" s="198"/>
      <c r="AP459" s="198"/>
      <c r="AQ459" s="198"/>
      <c r="AR459" s="198"/>
      <c r="AS459" s="198"/>
      <c r="AT459" s="198"/>
      <c r="AU459" s="198"/>
      <c r="AV459" s="198"/>
      <c r="AW459" s="198"/>
      <c r="AX459" s="198"/>
      <c r="AY459" s="198"/>
      <c r="AZ459" s="198"/>
      <c r="BA459" s="198"/>
      <c r="BB459" s="198"/>
      <c r="BC459" s="198"/>
      <c r="BD459" s="198"/>
      <c r="BE459" s="198"/>
      <c r="BF459" s="198"/>
      <c r="BG459" s="198"/>
      <c r="BH459" s="198"/>
      <c r="BI459" s="198"/>
      <c r="BJ459" s="198"/>
      <c r="BK459" s="198"/>
      <c r="BL459" s="198"/>
      <c r="BM459" s="198"/>
      <c r="BN459" s="198"/>
      <c r="BO459" s="198"/>
      <c r="BP459" s="198"/>
      <c r="BQ459" s="198"/>
      <c r="BR459" s="198"/>
      <c r="BS459" s="198"/>
      <c r="BT459" s="198"/>
      <c r="BU459" s="198"/>
      <c r="BV459" s="198"/>
      <c r="BW459" s="198"/>
      <c r="BX459" s="198"/>
      <c r="BY459" s="198"/>
      <c r="BZ459" s="198"/>
      <c r="CA459" s="198"/>
      <c r="CB459" s="198"/>
      <c r="CC459" s="198"/>
      <c r="CD459" s="198"/>
      <c r="CE459" s="198"/>
      <c r="CF459" s="198"/>
      <c r="CG459" s="198"/>
      <c r="CH459" s="198"/>
      <c r="CI459" s="198"/>
      <c r="CJ459" s="198"/>
      <c r="CK459" s="198"/>
      <c r="CL459" s="198"/>
      <c r="CM459" s="198"/>
      <c r="CN459" s="198"/>
      <c r="CO459" s="198"/>
      <c r="CP459" s="198"/>
      <c r="CQ459" s="198"/>
      <c r="CR459" s="198"/>
      <c r="CS459" s="198"/>
      <c r="CT459" s="198"/>
      <c r="CU459" s="198"/>
      <c r="CV459" s="198"/>
      <c r="CW459" s="198"/>
      <c r="CX459" s="198"/>
      <c r="CY459" s="198"/>
      <c r="CZ459" s="198"/>
      <c r="DA459" s="198"/>
      <c r="DB459" s="198"/>
      <c r="DC459" s="198"/>
      <c r="DD459" s="198"/>
      <c r="DE459" s="198"/>
      <c r="DF459" s="198"/>
      <c r="DG459" s="198"/>
      <c r="DH459" s="198"/>
      <c r="DI459" s="198"/>
      <c r="DJ459" s="198"/>
      <c r="DK459" s="198"/>
      <c r="DL459" s="198"/>
      <c r="DM459" s="198"/>
      <c r="DN459" s="198"/>
      <c r="DO459" s="198"/>
      <c r="DP459" s="198"/>
      <c r="DQ459" s="198"/>
      <c r="DR459" s="198"/>
      <c r="DS459" s="198"/>
      <c r="DT459" s="198"/>
      <c r="DU459" s="198"/>
      <c r="DV459" s="198"/>
      <c r="DW459" s="198"/>
      <c r="DX459" s="198"/>
      <c r="DY459" s="198"/>
      <c r="DZ459" s="198"/>
      <c r="EA459" s="198"/>
      <c r="EB459" s="198"/>
      <c r="EC459" s="198"/>
      <c r="ED459" s="198"/>
      <c r="EE459" s="198"/>
      <c r="EF459" s="198"/>
      <c r="EG459" s="198"/>
      <c r="EH459" s="198"/>
      <c r="EI459" s="198"/>
      <c r="EJ459" s="198"/>
      <c r="EK459" s="198"/>
      <c r="EL459" s="198"/>
      <c r="EM459" s="198"/>
      <c r="EN459" s="198"/>
      <c r="EO459" s="198"/>
      <c r="EP459" s="198"/>
      <c r="EQ459" s="198"/>
      <c r="ER459" s="198"/>
      <c r="ES459" s="198"/>
      <c r="ET459" s="198"/>
      <c r="EU459" s="198"/>
      <c r="EV459" s="198"/>
      <c r="EW459" s="198"/>
      <c r="EX459" s="198"/>
      <c r="EY459" s="198"/>
      <c r="EZ459" s="198"/>
      <c r="FA459" s="198"/>
      <c r="FB459" s="198"/>
      <c r="FC459" s="198"/>
      <c r="FD459" s="198"/>
      <c r="FE459" s="198"/>
      <c r="FF459" s="198"/>
      <c r="FG459" s="198"/>
      <c r="FH459" s="198"/>
      <c r="FI459" s="198"/>
      <c r="FJ459" s="198"/>
      <c r="FK459" s="198"/>
      <c r="FL459" s="198"/>
      <c r="FM459" s="198"/>
      <c r="FN459" s="198"/>
      <c r="FO459" s="198"/>
      <c r="FP459" s="198"/>
      <c r="FQ459" s="198"/>
      <c r="FR459" s="198"/>
      <c r="FS459" s="198"/>
      <c r="FT459" s="198"/>
      <c r="FU459" s="198"/>
      <c r="FV459" s="198"/>
      <c r="FW459" s="198"/>
      <c r="FX459" s="198"/>
      <c r="FY459" s="198"/>
      <c r="FZ459" s="198"/>
      <c r="GA459" s="198"/>
      <c r="GB459" s="198"/>
      <c r="GC459" s="198"/>
      <c r="GD459" s="198"/>
      <c r="GE459" s="198"/>
      <c r="GF459" s="198"/>
      <c r="GG459" s="198"/>
      <c r="GH459" s="198"/>
      <c r="GI459" s="198"/>
      <c r="GJ459" s="198"/>
      <c r="GK459" s="198"/>
      <c r="GL459" s="198"/>
      <c r="GM459" s="198"/>
      <c r="GN459" s="198"/>
      <c r="GO459" s="198"/>
      <c r="GP459" s="198"/>
      <c r="GQ459" s="198"/>
      <c r="GR459" s="198"/>
      <c r="GS459" s="198"/>
      <c r="GT459" s="198"/>
      <c r="GU459" s="198"/>
      <c r="GV459" s="198"/>
      <c r="GW459" s="198"/>
      <c r="GX459" s="198"/>
      <c r="GY459" s="198"/>
      <c r="GZ459" s="198"/>
      <c r="HA459" s="198"/>
      <c r="HB459" s="198"/>
      <c r="HC459" s="198"/>
      <c r="HD459" s="198"/>
      <c r="HE459" s="198"/>
      <c r="HF459" s="198"/>
      <c r="HG459" s="198"/>
      <c r="HH459" s="198"/>
      <c r="HI459" s="198"/>
      <c r="HJ459" s="198"/>
      <c r="HK459" s="198"/>
      <c r="HL459" s="198"/>
      <c r="HM459" s="198"/>
      <c r="HN459" s="198"/>
      <c r="HO459" s="198"/>
      <c r="HP459" s="198"/>
      <c r="HQ459" s="198"/>
      <c r="HR459" s="198"/>
      <c r="HS459" s="198"/>
      <c r="HT459" s="198"/>
      <c r="HU459" s="198"/>
      <c r="HV459" s="198"/>
      <c r="HW459" s="198"/>
      <c r="HX459" s="198"/>
      <c r="HY459" s="198"/>
      <c r="HZ459" s="198"/>
      <c r="IA459" s="198"/>
      <c r="IB459" s="198"/>
      <c r="IC459" s="198"/>
      <c r="ID459" s="198"/>
      <c r="IE459" s="198"/>
      <c r="IF459" s="198"/>
      <c r="IG459" s="198"/>
      <c r="IH459" s="198"/>
      <c r="II459" s="198"/>
      <c r="IJ459" s="198"/>
      <c r="IK459" s="198"/>
      <c r="IL459" s="198"/>
      <c r="IM459" s="198"/>
      <c r="IN459" s="198"/>
      <c r="IO459" s="198"/>
      <c r="IP459" s="198"/>
      <c r="IQ459" s="198"/>
      <c r="IR459" s="198"/>
      <c r="IS459" s="198"/>
      <c r="IT459" s="198"/>
      <c r="IU459" s="198"/>
      <c r="IV459" s="198"/>
      <c r="IW459" s="198"/>
      <c r="IX459" s="198"/>
      <c r="IY459" s="198"/>
      <c r="IZ459" s="198"/>
      <c r="JA459" s="198"/>
      <c r="JB459" s="198"/>
      <c r="JC459" s="198"/>
      <c r="JD459" s="198"/>
      <c r="JE459" s="198"/>
      <c r="JF459" s="198"/>
      <c r="JG459" s="198"/>
      <c r="JH459" s="198"/>
      <c r="JI459" s="198"/>
      <c r="JJ459" s="198"/>
      <c r="JK459" s="198"/>
      <c r="JL459" s="198"/>
      <c r="JM459" s="198"/>
      <c r="JN459" s="198"/>
      <c r="JO459" s="198"/>
      <c r="JP459" s="198"/>
      <c r="JQ459" s="198"/>
      <c r="JR459" s="198"/>
      <c r="JS459" s="198"/>
      <c r="JT459" s="198"/>
      <c r="JU459" s="198"/>
      <c r="JV459" s="198"/>
      <c r="JW459" s="198"/>
      <c r="JX459" s="198"/>
      <c r="JY459" s="198"/>
      <c r="JZ459" s="198"/>
      <c r="KA459" s="198"/>
      <c r="KB459" s="198"/>
      <c r="KC459" s="198"/>
      <c r="KD459" s="198"/>
      <c r="KE459" s="198"/>
      <c r="KF459" s="198"/>
      <c r="KG459" s="198"/>
      <c r="KH459" s="198"/>
      <c r="KI459" s="198"/>
      <c r="KJ459" s="198"/>
      <c r="KK459" s="198"/>
      <c r="KL459" s="198"/>
      <c r="KM459" s="198"/>
      <c r="KN459" s="198"/>
      <c r="KO459" s="198"/>
      <c r="KP459" s="198"/>
      <c r="KQ459" s="198"/>
      <c r="KR459" s="198"/>
      <c r="KS459" s="198"/>
      <c r="KT459" s="198"/>
      <c r="KU459" s="198"/>
      <c r="KV459" s="198"/>
      <c r="KW459" s="198"/>
      <c r="KX459" s="198"/>
      <c r="KY459" s="198"/>
      <c r="KZ459" s="198"/>
    </row>
    <row r="460" spans="2:312" x14ac:dyDescent="0.3">
      <c r="B460" s="198"/>
      <c r="C460" s="198"/>
      <c r="D460" s="198"/>
      <c r="E460" s="198"/>
      <c r="F460" s="198"/>
      <c r="G460" s="198"/>
      <c r="H460" s="198"/>
      <c r="I460" s="198"/>
      <c r="J460" s="198"/>
      <c r="K460" s="198"/>
      <c r="L460" s="198"/>
      <c r="M460" s="198"/>
      <c r="N460" s="198"/>
      <c r="O460" s="198"/>
      <c r="P460" s="198"/>
      <c r="Q460" s="202"/>
      <c r="R460" s="198"/>
      <c r="S460" s="198"/>
      <c r="T460" s="198"/>
      <c r="U460" s="198"/>
      <c r="V460" s="198"/>
      <c r="W460" s="198"/>
      <c r="X460" s="198"/>
      <c r="Y460" s="198"/>
      <c r="Z460" s="198"/>
      <c r="AA460" s="198"/>
      <c r="AB460" s="198"/>
      <c r="AC460" s="198"/>
      <c r="AD460" s="198"/>
      <c r="AE460" s="198"/>
      <c r="AF460" s="198"/>
      <c r="AG460" s="198"/>
      <c r="AH460" s="198"/>
      <c r="AI460" s="198"/>
      <c r="AJ460" s="198"/>
      <c r="AK460" s="198"/>
      <c r="AL460" s="198"/>
      <c r="AM460" s="198"/>
      <c r="AN460" s="198"/>
      <c r="AO460" s="198"/>
      <c r="AP460" s="198"/>
      <c r="AQ460" s="198"/>
      <c r="AR460" s="198"/>
      <c r="AS460" s="198"/>
      <c r="AT460" s="198"/>
      <c r="AU460" s="198"/>
      <c r="AV460" s="198"/>
      <c r="AW460" s="198"/>
      <c r="AX460" s="198"/>
      <c r="AY460" s="198"/>
      <c r="AZ460" s="198"/>
      <c r="BA460" s="198"/>
      <c r="BB460" s="198"/>
      <c r="BC460" s="198"/>
      <c r="BD460" s="198"/>
      <c r="BE460" s="198"/>
      <c r="BF460" s="198"/>
      <c r="BG460" s="198"/>
      <c r="BH460" s="198"/>
      <c r="BI460" s="198"/>
      <c r="BJ460" s="198"/>
      <c r="BK460" s="198"/>
      <c r="BL460" s="198"/>
      <c r="BM460" s="198"/>
      <c r="BN460" s="198"/>
      <c r="BO460" s="198"/>
      <c r="BP460" s="198"/>
      <c r="BQ460" s="198"/>
      <c r="BR460" s="198"/>
      <c r="BS460" s="198"/>
      <c r="BT460" s="198"/>
      <c r="BU460" s="198"/>
      <c r="BV460" s="198"/>
      <c r="BW460" s="198"/>
      <c r="BX460" s="198"/>
      <c r="BY460" s="198"/>
      <c r="BZ460" s="198"/>
      <c r="CA460" s="198"/>
      <c r="CB460" s="198"/>
      <c r="CC460" s="198"/>
      <c r="CD460" s="198"/>
      <c r="CE460" s="198"/>
      <c r="CF460" s="198"/>
      <c r="CG460" s="198"/>
      <c r="CH460" s="198"/>
      <c r="CI460" s="198"/>
      <c r="CJ460" s="198"/>
      <c r="CK460" s="198"/>
      <c r="CL460" s="198"/>
      <c r="CM460" s="198"/>
      <c r="CN460" s="198"/>
      <c r="CO460" s="198"/>
      <c r="CP460" s="198"/>
      <c r="CQ460" s="198"/>
      <c r="CR460" s="198"/>
      <c r="CS460" s="198"/>
      <c r="CT460" s="198"/>
      <c r="CU460" s="198"/>
      <c r="CV460" s="198"/>
      <c r="CW460" s="198"/>
      <c r="CX460" s="198"/>
      <c r="CY460" s="198"/>
      <c r="CZ460" s="198"/>
      <c r="DA460" s="198"/>
      <c r="DB460" s="198"/>
      <c r="DC460" s="198"/>
      <c r="DD460" s="198"/>
      <c r="DE460" s="198"/>
      <c r="DF460" s="198"/>
      <c r="DG460" s="198"/>
      <c r="DH460" s="198"/>
      <c r="DI460" s="198"/>
      <c r="DJ460" s="198"/>
      <c r="DK460" s="198"/>
      <c r="DL460" s="198"/>
      <c r="DM460" s="198"/>
      <c r="DN460" s="198"/>
      <c r="DO460" s="198"/>
      <c r="DP460" s="198"/>
      <c r="DQ460" s="198"/>
      <c r="DR460" s="198"/>
      <c r="DS460" s="198"/>
      <c r="DT460" s="198"/>
      <c r="DU460" s="198"/>
      <c r="DV460" s="198"/>
      <c r="DW460" s="198"/>
      <c r="DX460" s="198"/>
      <c r="DY460" s="198"/>
      <c r="DZ460" s="198"/>
      <c r="EA460" s="198"/>
      <c r="EB460" s="198"/>
      <c r="EC460" s="198"/>
      <c r="ED460" s="198"/>
      <c r="EE460" s="198"/>
      <c r="EF460" s="198"/>
      <c r="EG460" s="198"/>
      <c r="EH460" s="198"/>
      <c r="EI460" s="198"/>
      <c r="EJ460" s="198"/>
      <c r="EK460" s="198"/>
      <c r="EL460" s="198"/>
      <c r="EM460" s="198"/>
      <c r="EN460" s="198"/>
      <c r="EO460" s="198"/>
      <c r="EP460" s="198"/>
      <c r="EQ460" s="198"/>
      <c r="ER460" s="198"/>
      <c r="ES460" s="198"/>
      <c r="ET460" s="198"/>
      <c r="EU460" s="198"/>
      <c r="EV460" s="198"/>
      <c r="EW460" s="198"/>
      <c r="EX460" s="198"/>
      <c r="EY460" s="198"/>
      <c r="EZ460" s="198"/>
      <c r="FA460" s="198"/>
      <c r="FB460" s="198"/>
      <c r="FC460" s="198"/>
      <c r="FD460" s="198"/>
      <c r="FE460" s="198"/>
      <c r="FF460" s="198"/>
      <c r="FG460" s="198"/>
      <c r="FH460" s="198"/>
      <c r="FI460" s="198"/>
      <c r="FJ460" s="198"/>
      <c r="FK460" s="198"/>
      <c r="FL460" s="198"/>
      <c r="FM460" s="198"/>
      <c r="FN460" s="198"/>
      <c r="FO460" s="198"/>
      <c r="FP460" s="198"/>
      <c r="FQ460" s="198"/>
      <c r="FR460" s="198"/>
      <c r="FS460" s="198"/>
      <c r="FT460" s="198"/>
      <c r="FU460" s="198"/>
      <c r="FV460" s="198"/>
      <c r="FW460" s="198"/>
      <c r="FX460" s="198"/>
      <c r="FY460" s="198"/>
      <c r="FZ460" s="198"/>
      <c r="GA460" s="198"/>
      <c r="GB460" s="198"/>
      <c r="GC460" s="198"/>
      <c r="GD460" s="198"/>
      <c r="GE460" s="198"/>
      <c r="GF460" s="198"/>
      <c r="GG460" s="198"/>
      <c r="GH460" s="198"/>
      <c r="GI460" s="198"/>
      <c r="GJ460" s="198"/>
      <c r="GK460" s="198"/>
      <c r="GL460" s="198"/>
      <c r="GM460" s="198"/>
      <c r="GN460" s="198"/>
      <c r="GO460" s="198"/>
      <c r="GP460" s="198"/>
      <c r="GQ460" s="198"/>
      <c r="GR460" s="198"/>
      <c r="GS460" s="198"/>
      <c r="GT460" s="198"/>
      <c r="GU460" s="198"/>
      <c r="GV460" s="198"/>
      <c r="GW460" s="198"/>
      <c r="GX460" s="198"/>
      <c r="GY460" s="198"/>
      <c r="GZ460" s="198"/>
      <c r="HA460" s="198"/>
      <c r="HB460" s="198"/>
      <c r="HC460" s="198"/>
      <c r="HD460" s="198"/>
      <c r="HE460" s="198"/>
      <c r="HF460" s="198"/>
      <c r="HG460" s="198"/>
      <c r="HH460" s="198"/>
      <c r="HI460" s="198"/>
      <c r="HJ460" s="198"/>
      <c r="HK460" s="198"/>
      <c r="HL460" s="198"/>
      <c r="HM460" s="198"/>
      <c r="HN460" s="198"/>
      <c r="HO460" s="198"/>
      <c r="HP460" s="198"/>
      <c r="HQ460" s="198"/>
      <c r="HR460" s="198"/>
      <c r="HS460" s="198"/>
      <c r="HT460" s="198"/>
      <c r="HU460" s="198"/>
      <c r="HV460" s="198"/>
      <c r="HW460" s="198"/>
      <c r="HX460" s="198"/>
      <c r="HY460" s="198"/>
      <c r="HZ460" s="198"/>
      <c r="IA460" s="198"/>
      <c r="IB460" s="198"/>
      <c r="IC460" s="198"/>
      <c r="ID460" s="198"/>
      <c r="IE460" s="198"/>
      <c r="IF460" s="198"/>
      <c r="IG460" s="198"/>
      <c r="IH460" s="198"/>
      <c r="II460" s="198"/>
      <c r="IJ460" s="198"/>
      <c r="IK460" s="198"/>
      <c r="IL460" s="198"/>
      <c r="IM460" s="198"/>
      <c r="IN460" s="198"/>
      <c r="IO460" s="198"/>
      <c r="IP460" s="198"/>
      <c r="IQ460" s="198"/>
      <c r="IR460" s="198"/>
      <c r="IS460" s="198"/>
      <c r="IT460" s="198"/>
      <c r="IU460" s="198"/>
      <c r="IV460" s="198"/>
      <c r="IW460" s="198"/>
      <c r="IX460" s="198"/>
      <c r="IY460" s="198"/>
      <c r="IZ460" s="198"/>
      <c r="JA460" s="198"/>
      <c r="JB460" s="198"/>
      <c r="JC460" s="198"/>
      <c r="JD460" s="198"/>
      <c r="JE460" s="198"/>
      <c r="JF460" s="198"/>
      <c r="JG460" s="198"/>
      <c r="JH460" s="198"/>
      <c r="JI460" s="198"/>
      <c r="JJ460" s="198"/>
      <c r="JK460" s="198"/>
      <c r="JL460" s="198"/>
      <c r="JM460" s="198"/>
      <c r="JN460" s="198"/>
      <c r="JO460" s="198"/>
      <c r="JP460" s="198"/>
      <c r="JQ460" s="198"/>
      <c r="JR460" s="198"/>
      <c r="JS460" s="198"/>
      <c r="JT460" s="198"/>
      <c r="JU460" s="198"/>
      <c r="JV460" s="198"/>
      <c r="JW460" s="198"/>
      <c r="JX460" s="198"/>
      <c r="JY460" s="198"/>
      <c r="JZ460" s="198"/>
      <c r="KA460" s="198"/>
      <c r="KB460" s="198"/>
      <c r="KC460" s="198"/>
      <c r="KD460" s="198"/>
      <c r="KE460" s="198"/>
      <c r="KF460" s="198"/>
      <c r="KG460" s="198"/>
      <c r="KH460" s="198"/>
      <c r="KI460" s="198"/>
      <c r="KJ460" s="198"/>
      <c r="KK460" s="198"/>
      <c r="KL460" s="198"/>
      <c r="KM460" s="198"/>
      <c r="KN460" s="198"/>
      <c r="KO460" s="198"/>
      <c r="KP460" s="198"/>
      <c r="KQ460" s="198"/>
      <c r="KR460" s="198"/>
      <c r="KS460" s="198"/>
      <c r="KT460" s="198"/>
      <c r="KU460" s="198"/>
      <c r="KV460" s="198"/>
      <c r="KW460" s="198"/>
      <c r="KX460" s="198"/>
      <c r="KY460" s="198"/>
      <c r="KZ460" s="198"/>
    </row>
    <row r="461" spans="2:312" x14ac:dyDescent="0.3">
      <c r="B461" s="198"/>
      <c r="C461" s="198"/>
      <c r="D461" s="198"/>
      <c r="E461" s="198"/>
      <c r="F461" s="198"/>
      <c r="G461" s="198"/>
      <c r="H461" s="198"/>
      <c r="I461" s="198"/>
      <c r="J461" s="198"/>
      <c r="K461" s="198"/>
      <c r="L461" s="198"/>
      <c r="M461" s="198"/>
      <c r="N461" s="198"/>
      <c r="O461" s="198"/>
      <c r="P461" s="198"/>
      <c r="Q461" s="202"/>
      <c r="R461" s="198"/>
      <c r="S461" s="198"/>
      <c r="T461" s="198"/>
      <c r="U461" s="198"/>
      <c r="V461" s="198"/>
      <c r="W461" s="198"/>
      <c r="X461" s="198"/>
      <c r="Y461" s="198"/>
      <c r="Z461" s="198"/>
      <c r="AA461" s="198"/>
      <c r="AB461" s="198"/>
      <c r="AC461" s="198"/>
      <c r="AD461" s="198"/>
      <c r="AE461" s="198"/>
      <c r="AF461" s="198"/>
      <c r="AG461" s="198"/>
      <c r="AH461" s="198"/>
      <c r="AI461" s="198"/>
      <c r="AJ461" s="198"/>
      <c r="AK461" s="198"/>
      <c r="AL461" s="198"/>
      <c r="AM461" s="198"/>
      <c r="AN461" s="198"/>
      <c r="AO461" s="198"/>
      <c r="AP461" s="198"/>
      <c r="AQ461" s="198"/>
      <c r="AR461" s="198"/>
      <c r="AS461" s="198"/>
      <c r="AT461" s="198"/>
      <c r="AU461" s="198"/>
      <c r="AV461" s="198"/>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c r="BV461" s="198"/>
      <c r="BW461" s="198"/>
      <c r="BX461" s="198"/>
      <c r="BY461" s="198"/>
      <c r="BZ461" s="198"/>
      <c r="CA461" s="198"/>
      <c r="CB461" s="198"/>
      <c r="CC461" s="198"/>
      <c r="CD461" s="198"/>
      <c r="CE461" s="198"/>
      <c r="CF461" s="198"/>
      <c r="CG461" s="198"/>
      <c r="CH461" s="198"/>
      <c r="CI461" s="198"/>
      <c r="CJ461" s="198"/>
      <c r="CK461" s="198"/>
      <c r="CL461" s="198"/>
      <c r="CM461" s="198"/>
      <c r="CN461" s="198"/>
      <c r="CO461" s="198"/>
      <c r="CP461" s="198"/>
      <c r="CQ461" s="198"/>
      <c r="CR461" s="198"/>
      <c r="CS461" s="198"/>
      <c r="CT461" s="198"/>
      <c r="CU461" s="198"/>
      <c r="CV461" s="198"/>
      <c r="CW461" s="198"/>
      <c r="CX461" s="198"/>
      <c r="CY461" s="198"/>
      <c r="CZ461" s="198"/>
      <c r="DA461" s="198"/>
      <c r="DB461" s="198"/>
      <c r="DC461" s="198"/>
      <c r="DD461" s="198"/>
      <c r="DE461" s="198"/>
      <c r="DF461" s="198"/>
      <c r="DG461" s="198"/>
      <c r="DH461" s="198"/>
      <c r="DI461" s="198"/>
      <c r="DJ461" s="198"/>
      <c r="DK461" s="198"/>
      <c r="DL461" s="198"/>
      <c r="DM461" s="198"/>
      <c r="DN461" s="198"/>
      <c r="DO461" s="198"/>
      <c r="DP461" s="198"/>
      <c r="DQ461" s="198"/>
      <c r="DR461" s="198"/>
      <c r="DS461" s="198"/>
      <c r="DT461" s="198"/>
      <c r="DU461" s="198"/>
      <c r="DV461" s="198"/>
      <c r="DW461" s="198"/>
      <c r="DX461" s="198"/>
      <c r="DY461" s="198"/>
      <c r="DZ461" s="198"/>
      <c r="EA461" s="198"/>
      <c r="EB461" s="198"/>
      <c r="EC461" s="198"/>
      <c r="ED461" s="198"/>
      <c r="EE461" s="198"/>
      <c r="EF461" s="198"/>
      <c r="EG461" s="198"/>
      <c r="EH461" s="198"/>
      <c r="EI461" s="198"/>
      <c r="EJ461" s="198"/>
      <c r="EK461" s="198"/>
      <c r="EL461" s="198"/>
      <c r="EM461" s="198"/>
      <c r="EN461" s="198"/>
      <c r="EO461" s="198"/>
      <c r="EP461" s="198"/>
      <c r="EQ461" s="198"/>
      <c r="ER461" s="198"/>
      <c r="ES461" s="198"/>
      <c r="ET461" s="198"/>
      <c r="EU461" s="198"/>
      <c r="EV461" s="198"/>
      <c r="EW461" s="198"/>
      <c r="EX461" s="198"/>
      <c r="EY461" s="198"/>
      <c r="EZ461" s="198"/>
      <c r="FA461" s="198"/>
      <c r="FB461" s="198"/>
      <c r="FC461" s="198"/>
      <c r="FD461" s="198"/>
      <c r="FE461" s="198"/>
      <c r="FF461" s="198"/>
      <c r="FG461" s="198"/>
      <c r="FH461" s="198"/>
      <c r="FI461" s="198"/>
      <c r="FJ461" s="198"/>
      <c r="FK461" s="198"/>
      <c r="FL461" s="198"/>
      <c r="FM461" s="198"/>
      <c r="FN461" s="198"/>
      <c r="FO461" s="198"/>
      <c r="FP461" s="198"/>
      <c r="FQ461" s="198"/>
      <c r="FR461" s="198"/>
      <c r="FS461" s="198"/>
      <c r="FT461" s="198"/>
      <c r="FU461" s="198"/>
      <c r="FV461" s="198"/>
      <c r="FW461" s="198"/>
      <c r="FX461" s="198"/>
      <c r="FY461" s="198"/>
      <c r="FZ461" s="198"/>
      <c r="GA461" s="198"/>
      <c r="GB461" s="198"/>
      <c r="GC461" s="198"/>
      <c r="GD461" s="198"/>
      <c r="GE461" s="198"/>
      <c r="GF461" s="198"/>
      <c r="GG461" s="198"/>
      <c r="GH461" s="198"/>
      <c r="GI461" s="198"/>
      <c r="GJ461" s="198"/>
      <c r="GK461" s="198"/>
      <c r="GL461" s="198"/>
      <c r="GM461" s="198"/>
      <c r="GN461" s="198"/>
      <c r="GO461" s="198"/>
      <c r="GP461" s="198"/>
      <c r="GQ461" s="198"/>
      <c r="GR461" s="198"/>
      <c r="GS461" s="198"/>
      <c r="GT461" s="198"/>
      <c r="GU461" s="198"/>
      <c r="GV461" s="198"/>
      <c r="GW461" s="198"/>
      <c r="GX461" s="198"/>
      <c r="GY461" s="198"/>
      <c r="GZ461" s="198"/>
      <c r="HA461" s="198"/>
      <c r="HB461" s="198"/>
      <c r="HC461" s="198"/>
      <c r="HD461" s="198"/>
      <c r="HE461" s="198"/>
      <c r="HF461" s="198"/>
      <c r="HG461" s="198"/>
      <c r="HH461" s="198"/>
      <c r="HI461" s="198"/>
      <c r="HJ461" s="198"/>
      <c r="HK461" s="198"/>
      <c r="HL461" s="198"/>
      <c r="HM461" s="198"/>
      <c r="HN461" s="198"/>
      <c r="HO461" s="198"/>
      <c r="HP461" s="198"/>
      <c r="HQ461" s="198"/>
      <c r="HR461" s="198"/>
      <c r="HS461" s="198"/>
      <c r="HT461" s="198"/>
      <c r="HU461" s="198"/>
      <c r="HV461" s="198"/>
      <c r="HW461" s="198"/>
      <c r="HX461" s="198"/>
      <c r="HY461" s="198"/>
      <c r="HZ461" s="198"/>
      <c r="IA461" s="198"/>
      <c r="IB461" s="198"/>
      <c r="IC461" s="198"/>
      <c r="ID461" s="198"/>
      <c r="IE461" s="198"/>
      <c r="IF461" s="198"/>
      <c r="IG461" s="198"/>
      <c r="IH461" s="198"/>
      <c r="II461" s="198"/>
      <c r="IJ461" s="198"/>
      <c r="IK461" s="198"/>
      <c r="IL461" s="198"/>
      <c r="IM461" s="198"/>
      <c r="IN461" s="198"/>
      <c r="IO461" s="198"/>
      <c r="IP461" s="198"/>
      <c r="IQ461" s="198"/>
      <c r="IR461" s="198"/>
      <c r="IS461" s="198"/>
      <c r="IT461" s="198"/>
      <c r="IU461" s="198"/>
      <c r="IV461" s="198"/>
      <c r="IW461" s="198"/>
      <c r="IX461" s="198"/>
      <c r="IY461" s="198"/>
      <c r="IZ461" s="198"/>
      <c r="JA461" s="198"/>
      <c r="JB461" s="198"/>
      <c r="JC461" s="198"/>
      <c r="JD461" s="198"/>
      <c r="JE461" s="198"/>
      <c r="JF461" s="198"/>
      <c r="JG461" s="198"/>
      <c r="JH461" s="198"/>
      <c r="JI461" s="198"/>
      <c r="JJ461" s="198"/>
      <c r="JK461" s="198"/>
      <c r="JL461" s="198"/>
      <c r="JM461" s="198"/>
      <c r="JN461" s="198"/>
      <c r="JO461" s="198"/>
      <c r="JP461" s="198"/>
      <c r="JQ461" s="198"/>
      <c r="JR461" s="198"/>
      <c r="JS461" s="198"/>
      <c r="JT461" s="198"/>
      <c r="JU461" s="198"/>
      <c r="JV461" s="198"/>
      <c r="JW461" s="198"/>
      <c r="JX461" s="198"/>
      <c r="JY461" s="198"/>
      <c r="JZ461" s="198"/>
      <c r="KA461" s="198"/>
      <c r="KB461" s="198"/>
      <c r="KC461" s="198"/>
      <c r="KD461" s="198"/>
      <c r="KE461" s="198"/>
      <c r="KF461" s="198"/>
      <c r="KG461" s="198"/>
      <c r="KH461" s="198"/>
      <c r="KI461" s="198"/>
      <c r="KJ461" s="198"/>
      <c r="KK461" s="198"/>
      <c r="KL461" s="198"/>
      <c r="KM461" s="198"/>
      <c r="KN461" s="198"/>
      <c r="KO461" s="198"/>
      <c r="KP461" s="198"/>
      <c r="KQ461" s="198"/>
      <c r="KR461" s="198"/>
      <c r="KS461" s="198"/>
      <c r="KT461" s="198"/>
      <c r="KU461" s="198"/>
      <c r="KV461" s="198"/>
      <c r="KW461" s="198"/>
      <c r="KX461" s="198"/>
      <c r="KY461" s="198"/>
      <c r="KZ461" s="198"/>
    </row>
    <row r="462" spans="2:312" x14ac:dyDescent="0.3">
      <c r="B462" s="198"/>
      <c r="C462" s="198"/>
      <c r="D462" s="198"/>
      <c r="E462" s="198"/>
      <c r="F462" s="198"/>
      <c r="G462" s="198"/>
      <c r="H462" s="198"/>
      <c r="I462" s="198"/>
      <c r="J462" s="198"/>
      <c r="K462" s="198"/>
      <c r="L462" s="198"/>
      <c r="M462" s="198"/>
      <c r="N462" s="198"/>
      <c r="O462" s="198"/>
      <c r="P462" s="198"/>
      <c r="Q462" s="202"/>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98"/>
      <c r="AR462" s="198"/>
      <c r="AS462" s="198"/>
      <c r="AT462" s="198"/>
      <c r="AU462" s="198"/>
      <c r="AV462" s="198"/>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c r="BV462" s="198"/>
      <c r="BW462" s="198"/>
      <c r="BX462" s="198"/>
      <c r="BY462" s="198"/>
      <c r="BZ462" s="198"/>
      <c r="CA462" s="198"/>
      <c r="CB462" s="198"/>
      <c r="CC462" s="198"/>
      <c r="CD462" s="198"/>
      <c r="CE462" s="198"/>
      <c r="CF462" s="198"/>
      <c r="CG462" s="198"/>
      <c r="CH462" s="198"/>
      <c r="CI462" s="198"/>
      <c r="CJ462" s="198"/>
      <c r="CK462" s="198"/>
      <c r="CL462" s="198"/>
      <c r="CM462" s="198"/>
      <c r="CN462" s="198"/>
      <c r="CO462" s="198"/>
      <c r="CP462" s="198"/>
      <c r="CQ462" s="198"/>
      <c r="CR462" s="198"/>
      <c r="CS462" s="198"/>
      <c r="CT462" s="198"/>
      <c r="CU462" s="198"/>
      <c r="CV462" s="198"/>
      <c r="CW462" s="198"/>
      <c r="CX462" s="198"/>
      <c r="CY462" s="198"/>
      <c r="CZ462" s="198"/>
      <c r="DA462" s="198"/>
      <c r="DB462" s="198"/>
      <c r="DC462" s="198"/>
      <c r="DD462" s="198"/>
      <c r="DE462" s="198"/>
      <c r="DF462" s="198"/>
      <c r="DG462" s="198"/>
      <c r="DH462" s="198"/>
      <c r="DI462" s="198"/>
      <c r="DJ462" s="198"/>
      <c r="DK462" s="198"/>
      <c r="DL462" s="198"/>
      <c r="DM462" s="198"/>
      <c r="DN462" s="198"/>
      <c r="DO462" s="198"/>
      <c r="DP462" s="198"/>
      <c r="DQ462" s="198"/>
      <c r="DR462" s="198"/>
      <c r="DS462" s="198"/>
      <c r="DT462" s="198"/>
      <c r="DU462" s="198"/>
      <c r="DV462" s="198"/>
      <c r="DW462" s="198"/>
      <c r="DX462" s="198"/>
      <c r="DY462" s="198"/>
      <c r="DZ462" s="198"/>
      <c r="EA462" s="198"/>
      <c r="EB462" s="198"/>
      <c r="EC462" s="198"/>
      <c r="ED462" s="198"/>
      <c r="EE462" s="198"/>
      <c r="EF462" s="198"/>
      <c r="EG462" s="198"/>
      <c r="EH462" s="198"/>
      <c r="EI462" s="198"/>
      <c r="EJ462" s="198"/>
      <c r="EK462" s="198"/>
      <c r="EL462" s="198"/>
      <c r="EM462" s="198"/>
      <c r="EN462" s="198"/>
      <c r="EO462" s="198"/>
      <c r="EP462" s="198"/>
      <c r="EQ462" s="198"/>
      <c r="ER462" s="198"/>
      <c r="ES462" s="198"/>
      <c r="ET462" s="198"/>
      <c r="EU462" s="198"/>
      <c r="EV462" s="198"/>
      <c r="EW462" s="198"/>
      <c r="EX462" s="198"/>
      <c r="EY462" s="198"/>
      <c r="EZ462" s="198"/>
      <c r="FA462" s="198"/>
      <c r="FB462" s="198"/>
      <c r="FC462" s="198"/>
      <c r="FD462" s="198"/>
      <c r="FE462" s="198"/>
      <c r="FF462" s="198"/>
      <c r="FG462" s="198"/>
      <c r="FH462" s="198"/>
      <c r="FI462" s="198"/>
      <c r="FJ462" s="198"/>
      <c r="FK462" s="198"/>
      <c r="FL462" s="198"/>
      <c r="FM462" s="198"/>
      <c r="FN462" s="198"/>
      <c r="FO462" s="198"/>
      <c r="FP462" s="198"/>
      <c r="FQ462" s="198"/>
      <c r="FR462" s="198"/>
      <c r="FS462" s="198"/>
      <c r="FT462" s="198"/>
      <c r="FU462" s="198"/>
      <c r="FV462" s="198"/>
      <c r="FW462" s="198"/>
      <c r="FX462" s="198"/>
      <c r="FY462" s="198"/>
      <c r="FZ462" s="198"/>
      <c r="GA462" s="198"/>
      <c r="GB462" s="198"/>
      <c r="GC462" s="198"/>
      <c r="GD462" s="198"/>
      <c r="GE462" s="198"/>
      <c r="GF462" s="198"/>
      <c r="GG462" s="198"/>
      <c r="GH462" s="198"/>
      <c r="GI462" s="198"/>
      <c r="GJ462" s="198"/>
      <c r="GK462" s="198"/>
      <c r="GL462" s="198"/>
      <c r="GM462" s="198"/>
      <c r="GN462" s="198"/>
      <c r="GO462" s="198"/>
      <c r="GP462" s="198"/>
      <c r="GQ462" s="198"/>
      <c r="GR462" s="198"/>
      <c r="GS462" s="198"/>
      <c r="GT462" s="198"/>
      <c r="GU462" s="198"/>
      <c r="GV462" s="198"/>
      <c r="GW462" s="198"/>
      <c r="GX462" s="198"/>
      <c r="GY462" s="198"/>
      <c r="GZ462" s="198"/>
      <c r="HA462" s="198"/>
      <c r="HB462" s="198"/>
      <c r="HC462" s="198"/>
      <c r="HD462" s="198"/>
      <c r="HE462" s="198"/>
      <c r="HF462" s="198"/>
      <c r="HG462" s="198"/>
      <c r="HH462" s="198"/>
      <c r="HI462" s="198"/>
      <c r="HJ462" s="198"/>
      <c r="HK462" s="198"/>
      <c r="HL462" s="198"/>
      <c r="HM462" s="198"/>
      <c r="HN462" s="198"/>
      <c r="HO462" s="198"/>
      <c r="HP462" s="198"/>
      <c r="HQ462" s="198"/>
      <c r="HR462" s="198"/>
      <c r="HS462" s="198"/>
      <c r="HT462" s="198"/>
      <c r="HU462" s="198"/>
      <c r="HV462" s="198"/>
      <c r="HW462" s="198"/>
      <c r="HX462" s="198"/>
      <c r="HY462" s="198"/>
      <c r="HZ462" s="198"/>
      <c r="IA462" s="198"/>
      <c r="IB462" s="198"/>
      <c r="IC462" s="198"/>
      <c r="ID462" s="198"/>
      <c r="IE462" s="198"/>
      <c r="IF462" s="198"/>
      <c r="IG462" s="198"/>
      <c r="IH462" s="198"/>
      <c r="II462" s="198"/>
      <c r="IJ462" s="198"/>
      <c r="IK462" s="198"/>
      <c r="IL462" s="198"/>
      <c r="IM462" s="198"/>
      <c r="IN462" s="198"/>
      <c r="IO462" s="198"/>
      <c r="IP462" s="198"/>
      <c r="IQ462" s="198"/>
      <c r="IR462" s="198"/>
      <c r="IS462" s="198"/>
      <c r="IT462" s="198"/>
      <c r="IU462" s="198"/>
      <c r="IV462" s="198"/>
      <c r="IW462" s="198"/>
      <c r="IX462" s="198"/>
      <c r="IY462" s="198"/>
      <c r="IZ462" s="198"/>
      <c r="JA462" s="198"/>
      <c r="JB462" s="198"/>
      <c r="JC462" s="198"/>
      <c r="JD462" s="198"/>
      <c r="JE462" s="198"/>
      <c r="JF462" s="198"/>
      <c r="JG462" s="198"/>
      <c r="JH462" s="198"/>
      <c r="JI462" s="198"/>
      <c r="JJ462" s="198"/>
      <c r="JK462" s="198"/>
      <c r="JL462" s="198"/>
      <c r="JM462" s="198"/>
      <c r="JN462" s="198"/>
      <c r="JO462" s="198"/>
      <c r="JP462" s="198"/>
      <c r="JQ462" s="198"/>
      <c r="JR462" s="198"/>
      <c r="JS462" s="198"/>
      <c r="JT462" s="198"/>
      <c r="JU462" s="198"/>
      <c r="JV462" s="198"/>
      <c r="JW462" s="198"/>
      <c r="JX462" s="198"/>
      <c r="JY462" s="198"/>
      <c r="JZ462" s="198"/>
      <c r="KA462" s="198"/>
      <c r="KB462" s="198"/>
      <c r="KC462" s="198"/>
      <c r="KD462" s="198"/>
      <c r="KE462" s="198"/>
      <c r="KF462" s="198"/>
      <c r="KG462" s="198"/>
      <c r="KH462" s="198"/>
      <c r="KI462" s="198"/>
      <c r="KJ462" s="198"/>
      <c r="KK462" s="198"/>
      <c r="KL462" s="198"/>
      <c r="KM462" s="198"/>
      <c r="KN462" s="198"/>
      <c r="KO462" s="198"/>
      <c r="KP462" s="198"/>
      <c r="KQ462" s="198"/>
      <c r="KR462" s="198"/>
      <c r="KS462" s="198"/>
      <c r="KT462" s="198"/>
      <c r="KU462" s="198"/>
      <c r="KV462" s="198"/>
      <c r="KW462" s="198"/>
      <c r="KX462" s="198"/>
      <c r="KY462" s="198"/>
      <c r="KZ462" s="198"/>
    </row>
    <row r="463" spans="2:312" x14ac:dyDescent="0.3">
      <c r="B463" s="198"/>
      <c r="C463" s="198"/>
      <c r="D463" s="198"/>
      <c r="E463" s="198"/>
      <c r="F463" s="198"/>
      <c r="G463" s="198"/>
      <c r="H463" s="198"/>
      <c r="I463" s="198"/>
      <c r="J463" s="198"/>
      <c r="K463" s="198"/>
      <c r="L463" s="198"/>
      <c r="M463" s="198"/>
      <c r="N463" s="198"/>
      <c r="O463" s="198"/>
      <c r="P463" s="198"/>
      <c r="Q463" s="202"/>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98"/>
      <c r="AR463" s="198"/>
      <c r="AS463" s="198"/>
      <c r="AT463" s="198"/>
      <c r="AU463" s="198"/>
      <c r="AV463" s="198"/>
      <c r="AW463" s="198"/>
      <c r="AX463" s="198"/>
      <c r="AY463" s="198"/>
      <c r="AZ463" s="198"/>
      <c r="BA463" s="198"/>
      <c r="BB463" s="198"/>
      <c r="BC463" s="198"/>
      <c r="BD463" s="198"/>
      <c r="BE463" s="198"/>
      <c r="BF463" s="198"/>
      <c r="BG463" s="198"/>
      <c r="BH463" s="198"/>
      <c r="BI463" s="198"/>
      <c r="BJ463" s="198"/>
      <c r="BK463" s="198"/>
      <c r="BL463" s="198"/>
      <c r="BM463" s="198"/>
      <c r="BN463" s="198"/>
      <c r="BO463" s="198"/>
      <c r="BP463" s="198"/>
      <c r="BQ463" s="198"/>
      <c r="BR463" s="198"/>
      <c r="BS463" s="198"/>
      <c r="BT463" s="198"/>
      <c r="BU463" s="198"/>
      <c r="BV463" s="198"/>
      <c r="BW463" s="198"/>
      <c r="BX463" s="198"/>
      <c r="BY463" s="198"/>
      <c r="BZ463" s="198"/>
      <c r="CA463" s="198"/>
      <c r="CB463" s="198"/>
      <c r="CC463" s="198"/>
      <c r="CD463" s="198"/>
      <c r="CE463" s="198"/>
      <c r="CF463" s="198"/>
      <c r="CG463" s="198"/>
      <c r="CH463" s="198"/>
      <c r="CI463" s="198"/>
      <c r="CJ463" s="198"/>
      <c r="CK463" s="198"/>
      <c r="CL463" s="198"/>
      <c r="CM463" s="198"/>
      <c r="CN463" s="198"/>
      <c r="CO463" s="198"/>
      <c r="CP463" s="198"/>
      <c r="CQ463" s="198"/>
      <c r="CR463" s="198"/>
      <c r="CS463" s="198"/>
      <c r="CT463" s="198"/>
      <c r="CU463" s="198"/>
      <c r="CV463" s="198"/>
      <c r="CW463" s="198"/>
      <c r="CX463" s="198"/>
      <c r="CY463" s="198"/>
      <c r="CZ463" s="198"/>
      <c r="DA463" s="198"/>
      <c r="DB463" s="198"/>
      <c r="DC463" s="198"/>
      <c r="DD463" s="198"/>
      <c r="DE463" s="198"/>
      <c r="DF463" s="198"/>
      <c r="DG463" s="198"/>
      <c r="DH463" s="198"/>
      <c r="DI463" s="198"/>
      <c r="DJ463" s="198"/>
      <c r="DK463" s="198"/>
      <c r="DL463" s="198"/>
      <c r="DM463" s="198"/>
      <c r="DN463" s="198"/>
      <c r="DO463" s="198"/>
      <c r="DP463" s="198"/>
      <c r="DQ463" s="198"/>
      <c r="DR463" s="198"/>
      <c r="DS463" s="198"/>
      <c r="DT463" s="198"/>
      <c r="DU463" s="198"/>
      <c r="DV463" s="198"/>
      <c r="DW463" s="198"/>
      <c r="DX463" s="198"/>
      <c r="DY463" s="198"/>
      <c r="DZ463" s="198"/>
      <c r="EA463" s="198"/>
      <c r="EB463" s="198"/>
      <c r="EC463" s="198"/>
      <c r="ED463" s="198"/>
      <c r="EE463" s="198"/>
      <c r="EF463" s="198"/>
      <c r="EG463" s="198"/>
      <c r="EH463" s="198"/>
      <c r="EI463" s="198"/>
      <c r="EJ463" s="198"/>
      <c r="EK463" s="198"/>
      <c r="EL463" s="198"/>
      <c r="EM463" s="198"/>
      <c r="EN463" s="198"/>
      <c r="EO463" s="198"/>
      <c r="EP463" s="198"/>
      <c r="EQ463" s="198"/>
      <c r="ER463" s="198"/>
      <c r="ES463" s="198"/>
      <c r="ET463" s="198"/>
      <c r="EU463" s="198"/>
      <c r="EV463" s="198"/>
      <c r="EW463" s="198"/>
      <c r="EX463" s="198"/>
      <c r="EY463" s="198"/>
      <c r="EZ463" s="198"/>
      <c r="FA463" s="198"/>
      <c r="FB463" s="198"/>
      <c r="FC463" s="198"/>
      <c r="FD463" s="198"/>
      <c r="FE463" s="198"/>
      <c r="FF463" s="198"/>
      <c r="FG463" s="198"/>
      <c r="FH463" s="198"/>
      <c r="FI463" s="198"/>
      <c r="FJ463" s="198"/>
      <c r="FK463" s="198"/>
      <c r="FL463" s="198"/>
      <c r="FM463" s="198"/>
      <c r="FN463" s="198"/>
      <c r="FO463" s="198"/>
      <c r="FP463" s="198"/>
      <c r="FQ463" s="198"/>
      <c r="FR463" s="198"/>
      <c r="FS463" s="198"/>
      <c r="FT463" s="198"/>
      <c r="FU463" s="198"/>
      <c r="FV463" s="198"/>
      <c r="FW463" s="198"/>
      <c r="FX463" s="198"/>
      <c r="FY463" s="198"/>
      <c r="FZ463" s="198"/>
      <c r="GA463" s="198"/>
      <c r="GB463" s="198"/>
      <c r="GC463" s="198"/>
      <c r="GD463" s="198"/>
      <c r="GE463" s="198"/>
      <c r="GF463" s="198"/>
      <c r="GG463" s="198"/>
      <c r="GH463" s="198"/>
      <c r="GI463" s="198"/>
      <c r="GJ463" s="198"/>
      <c r="GK463" s="198"/>
      <c r="GL463" s="198"/>
      <c r="GM463" s="198"/>
      <c r="GN463" s="198"/>
      <c r="GO463" s="198"/>
      <c r="GP463" s="198"/>
      <c r="GQ463" s="198"/>
      <c r="GR463" s="198"/>
      <c r="GS463" s="198"/>
      <c r="GT463" s="198"/>
      <c r="GU463" s="198"/>
      <c r="GV463" s="198"/>
      <c r="GW463" s="198"/>
      <c r="GX463" s="198"/>
      <c r="GY463" s="198"/>
      <c r="GZ463" s="198"/>
      <c r="HA463" s="198"/>
      <c r="HB463" s="198"/>
      <c r="HC463" s="198"/>
      <c r="HD463" s="198"/>
      <c r="HE463" s="198"/>
      <c r="HF463" s="198"/>
      <c r="HG463" s="198"/>
      <c r="HH463" s="198"/>
      <c r="HI463" s="198"/>
      <c r="HJ463" s="198"/>
      <c r="HK463" s="198"/>
      <c r="HL463" s="198"/>
      <c r="HM463" s="198"/>
      <c r="HN463" s="198"/>
      <c r="HO463" s="198"/>
      <c r="HP463" s="198"/>
      <c r="HQ463" s="198"/>
      <c r="HR463" s="198"/>
      <c r="HS463" s="198"/>
      <c r="HT463" s="198"/>
      <c r="HU463" s="198"/>
      <c r="HV463" s="198"/>
      <c r="HW463" s="198"/>
      <c r="HX463" s="198"/>
      <c r="HY463" s="198"/>
      <c r="HZ463" s="198"/>
      <c r="IA463" s="198"/>
      <c r="IB463" s="198"/>
      <c r="IC463" s="198"/>
      <c r="ID463" s="198"/>
      <c r="IE463" s="198"/>
      <c r="IF463" s="198"/>
      <c r="IG463" s="198"/>
      <c r="IH463" s="198"/>
      <c r="II463" s="198"/>
      <c r="IJ463" s="198"/>
      <c r="IK463" s="198"/>
      <c r="IL463" s="198"/>
      <c r="IM463" s="198"/>
      <c r="IN463" s="198"/>
      <c r="IO463" s="198"/>
      <c r="IP463" s="198"/>
      <c r="IQ463" s="198"/>
      <c r="IR463" s="198"/>
      <c r="IS463" s="198"/>
      <c r="IT463" s="198"/>
      <c r="IU463" s="198"/>
      <c r="IV463" s="198"/>
      <c r="IW463" s="198"/>
      <c r="IX463" s="198"/>
      <c r="IY463" s="198"/>
      <c r="IZ463" s="198"/>
      <c r="JA463" s="198"/>
      <c r="JB463" s="198"/>
      <c r="JC463" s="198"/>
      <c r="JD463" s="198"/>
      <c r="JE463" s="198"/>
      <c r="JF463" s="198"/>
      <c r="JG463" s="198"/>
      <c r="JH463" s="198"/>
      <c r="JI463" s="198"/>
      <c r="JJ463" s="198"/>
      <c r="JK463" s="198"/>
      <c r="JL463" s="198"/>
      <c r="JM463" s="198"/>
      <c r="JN463" s="198"/>
      <c r="JO463" s="198"/>
      <c r="JP463" s="198"/>
      <c r="JQ463" s="198"/>
      <c r="JR463" s="198"/>
      <c r="JS463" s="198"/>
      <c r="JT463" s="198"/>
      <c r="JU463" s="198"/>
      <c r="JV463" s="198"/>
      <c r="JW463" s="198"/>
      <c r="JX463" s="198"/>
      <c r="JY463" s="198"/>
      <c r="JZ463" s="198"/>
      <c r="KA463" s="198"/>
      <c r="KB463" s="198"/>
      <c r="KC463" s="198"/>
      <c r="KD463" s="198"/>
      <c r="KE463" s="198"/>
      <c r="KF463" s="198"/>
      <c r="KG463" s="198"/>
      <c r="KH463" s="198"/>
      <c r="KI463" s="198"/>
      <c r="KJ463" s="198"/>
      <c r="KK463" s="198"/>
      <c r="KL463" s="198"/>
      <c r="KM463" s="198"/>
      <c r="KN463" s="198"/>
      <c r="KO463" s="198"/>
      <c r="KP463" s="198"/>
      <c r="KQ463" s="198"/>
      <c r="KR463" s="198"/>
      <c r="KS463" s="198"/>
      <c r="KT463" s="198"/>
      <c r="KU463" s="198"/>
      <c r="KV463" s="198"/>
      <c r="KW463" s="198"/>
      <c r="KX463" s="198"/>
      <c r="KY463" s="198"/>
      <c r="KZ463" s="198"/>
    </row>
    <row r="464" spans="2:312" x14ac:dyDescent="0.3">
      <c r="B464" s="198"/>
      <c r="C464" s="198"/>
      <c r="D464" s="198"/>
      <c r="E464" s="198"/>
      <c r="F464" s="198"/>
      <c r="G464" s="198"/>
      <c r="H464" s="198"/>
      <c r="I464" s="198"/>
      <c r="J464" s="198"/>
      <c r="K464" s="198"/>
      <c r="L464" s="198"/>
      <c r="M464" s="198"/>
      <c r="N464" s="198"/>
      <c r="O464" s="198"/>
      <c r="P464" s="198"/>
      <c r="Q464" s="202"/>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98"/>
      <c r="AR464" s="198"/>
      <c r="AS464" s="198"/>
      <c r="AT464" s="198"/>
      <c r="AU464" s="198"/>
      <c r="AV464" s="198"/>
      <c r="AW464" s="198"/>
      <c r="AX464" s="198"/>
      <c r="AY464" s="198"/>
      <c r="AZ464" s="198"/>
      <c r="BA464" s="198"/>
      <c r="BB464" s="198"/>
      <c r="BC464" s="198"/>
      <c r="BD464" s="198"/>
      <c r="BE464" s="198"/>
      <c r="BF464" s="198"/>
      <c r="BG464" s="198"/>
      <c r="BH464" s="198"/>
      <c r="BI464" s="198"/>
      <c r="BJ464" s="198"/>
      <c r="BK464" s="198"/>
      <c r="BL464" s="198"/>
      <c r="BM464" s="198"/>
      <c r="BN464" s="198"/>
      <c r="BO464" s="198"/>
      <c r="BP464" s="198"/>
      <c r="BQ464" s="198"/>
      <c r="BR464" s="198"/>
      <c r="BS464" s="198"/>
      <c r="BT464" s="198"/>
      <c r="BU464" s="198"/>
      <c r="BV464" s="198"/>
      <c r="BW464" s="198"/>
      <c r="BX464" s="198"/>
      <c r="BY464" s="198"/>
      <c r="BZ464" s="198"/>
      <c r="CA464" s="198"/>
      <c r="CB464" s="198"/>
      <c r="CC464" s="198"/>
      <c r="CD464" s="198"/>
      <c r="CE464" s="198"/>
      <c r="CF464" s="198"/>
      <c r="CG464" s="198"/>
      <c r="CH464" s="198"/>
      <c r="CI464" s="198"/>
      <c r="CJ464" s="198"/>
      <c r="CK464" s="198"/>
      <c r="CL464" s="198"/>
      <c r="CM464" s="198"/>
      <c r="CN464" s="198"/>
      <c r="CO464" s="198"/>
      <c r="CP464" s="198"/>
      <c r="CQ464" s="198"/>
      <c r="CR464" s="198"/>
      <c r="CS464" s="198"/>
      <c r="CT464" s="198"/>
      <c r="CU464" s="198"/>
      <c r="CV464" s="198"/>
      <c r="CW464" s="198"/>
      <c r="CX464" s="198"/>
      <c r="CY464" s="198"/>
      <c r="CZ464" s="198"/>
      <c r="DA464" s="198"/>
      <c r="DB464" s="198"/>
      <c r="DC464" s="198"/>
      <c r="DD464" s="198"/>
      <c r="DE464" s="198"/>
      <c r="DF464" s="198"/>
      <c r="DG464" s="198"/>
      <c r="DH464" s="198"/>
      <c r="DI464" s="198"/>
      <c r="DJ464" s="198"/>
      <c r="DK464" s="198"/>
      <c r="DL464" s="198"/>
      <c r="DM464" s="198"/>
      <c r="DN464" s="198"/>
      <c r="DO464" s="198"/>
      <c r="DP464" s="198"/>
      <c r="DQ464" s="198"/>
      <c r="DR464" s="198"/>
      <c r="DS464" s="198"/>
      <c r="DT464" s="198"/>
      <c r="DU464" s="198"/>
      <c r="DV464" s="198"/>
      <c r="DW464" s="198"/>
      <c r="DX464" s="198"/>
      <c r="DY464" s="198"/>
      <c r="DZ464" s="198"/>
      <c r="EA464" s="198"/>
      <c r="EB464" s="198"/>
      <c r="EC464" s="198"/>
      <c r="ED464" s="198"/>
      <c r="EE464" s="198"/>
      <c r="EF464" s="198"/>
      <c r="EG464" s="198"/>
      <c r="EH464" s="198"/>
      <c r="EI464" s="198"/>
      <c r="EJ464" s="198"/>
      <c r="EK464" s="198"/>
      <c r="EL464" s="198"/>
      <c r="EM464" s="198"/>
      <c r="EN464" s="198"/>
      <c r="EO464" s="198"/>
      <c r="EP464" s="198"/>
      <c r="EQ464" s="198"/>
      <c r="ER464" s="198"/>
      <c r="ES464" s="198"/>
      <c r="ET464" s="198"/>
      <c r="EU464" s="198"/>
      <c r="EV464" s="198"/>
      <c r="EW464" s="198"/>
      <c r="EX464" s="198"/>
      <c r="EY464" s="198"/>
      <c r="EZ464" s="198"/>
      <c r="FA464" s="198"/>
      <c r="FB464" s="198"/>
      <c r="FC464" s="198"/>
      <c r="FD464" s="198"/>
      <c r="FE464" s="198"/>
      <c r="FF464" s="198"/>
      <c r="FG464" s="198"/>
      <c r="FH464" s="198"/>
      <c r="FI464" s="198"/>
      <c r="FJ464" s="198"/>
      <c r="FK464" s="198"/>
      <c r="FL464" s="198"/>
      <c r="FM464" s="198"/>
      <c r="FN464" s="198"/>
      <c r="FO464" s="198"/>
      <c r="FP464" s="198"/>
      <c r="FQ464" s="198"/>
      <c r="FR464" s="198"/>
      <c r="FS464" s="198"/>
      <c r="FT464" s="198"/>
      <c r="FU464" s="198"/>
      <c r="FV464" s="198"/>
      <c r="FW464" s="198"/>
      <c r="FX464" s="198"/>
      <c r="FY464" s="198"/>
      <c r="FZ464" s="198"/>
      <c r="GA464" s="198"/>
      <c r="GB464" s="198"/>
      <c r="GC464" s="198"/>
      <c r="GD464" s="198"/>
      <c r="GE464" s="198"/>
      <c r="GF464" s="198"/>
      <c r="GG464" s="198"/>
      <c r="GH464" s="198"/>
      <c r="GI464" s="198"/>
      <c r="GJ464" s="198"/>
      <c r="GK464" s="198"/>
      <c r="GL464" s="198"/>
      <c r="GM464" s="198"/>
      <c r="GN464" s="198"/>
      <c r="GO464" s="198"/>
      <c r="GP464" s="198"/>
      <c r="GQ464" s="198"/>
      <c r="GR464" s="198"/>
      <c r="GS464" s="198"/>
      <c r="GT464" s="198"/>
      <c r="GU464" s="198"/>
      <c r="GV464" s="198"/>
      <c r="GW464" s="198"/>
      <c r="GX464" s="198"/>
      <c r="GY464" s="198"/>
      <c r="GZ464" s="198"/>
      <c r="HA464" s="198"/>
      <c r="HB464" s="198"/>
      <c r="HC464" s="198"/>
      <c r="HD464" s="198"/>
      <c r="HE464" s="198"/>
      <c r="HF464" s="198"/>
      <c r="HG464" s="198"/>
      <c r="HH464" s="198"/>
      <c r="HI464" s="198"/>
      <c r="HJ464" s="198"/>
      <c r="HK464" s="198"/>
      <c r="HL464" s="198"/>
      <c r="HM464" s="198"/>
      <c r="HN464" s="198"/>
      <c r="HO464" s="198"/>
      <c r="HP464" s="198"/>
      <c r="HQ464" s="198"/>
      <c r="HR464" s="198"/>
      <c r="HS464" s="198"/>
      <c r="HT464" s="198"/>
      <c r="HU464" s="198"/>
      <c r="HV464" s="198"/>
      <c r="HW464" s="198"/>
      <c r="HX464" s="198"/>
      <c r="HY464" s="198"/>
      <c r="HZ464" s="198"/>
      <c r="IA464" s="198"/>
      <c r="IB464" s="198"/>
      <c r="IC464" s="198"/>
      <c r="ID464" s="198"/>
      <c r="IE464" s="198"/>
      <c r="IF464" s="198"/>
      <c r="IG464" s="198"/>
      <c r="IH464" s="198"/>
      <c r="II464" s="198"/>
      <c r="IJ464" s="198"/>
      <c r="IK464" s="198"/>
      <c r="IL464" s="198"/>
      <c r="IM464" s="198"/>
      <c r="IN464" s="198"/>
      <c r="IO464" s="198"/>
      <c r="IP464" s="198"/>
      <c r="IQ464" s="198"/>
      <c r="IR464" s="198"/>
      <c r="IS464" s="198"/>
      <c r="IT464" s="198"/>
      <c r="IU464" s="198"/>
      <c r="IV464" s="198"/>
      <c r="IW464" s="198"/>
      <c r="IX464" s="198"/>
      <c r="IY464" s="198"/>
      <c r="IZ464" s="198"/>
      <c r="JA464" s="198"/>
      <c r="JB464" s="198"/>
      <c r="JC464" s="198"/>
      <c r="JD464" s="198"/>
      <c r="JE464" s="198"/>
      <c r="JF464" s="198"/>
      <c r="JG464" s="198"/>
      <c r="JH464" s="198"/>
      <c r="JI464" s="198"/>
      <c r="JJ464" s="198"/>
      <c r="JK464" s="198"/>
      <c r="JL464" s="198"/>
      <c r="JM464" s="198"/>
      <c r="JN464" s="198"/>
      <c r="JO464" s="198"/>
      <c r="JP464" s="198"/>
      <c r="JQ464" s="198"/>
      <c r="JR464" s="198"/>
      <c r="JS464" s="198"/>
      <c r="JT464" s="198"/>
      <c r="JU464" s="198"/>
      <c r="JV464" s="198"/>
      <c r="JW464" s="198"/>
      <c r="JX464" s="198"/>
      <c r="JY464" s="198"/>
      <c r="JZ464" s="198"/>
      <c r="KA464" s="198"/>
      <c r="KB464" s="198"/>
      <c r="KC464" s="198"/>
      <c r="KD464" s="198"/>
      <c r="KE464" s="198"/>
      <c r="KF464" s="198"/>
      <c r="KG464" s="198"/>
      <c r="KH464" s="198"/>
      <c r="KI464" s="198"/>
      <c r="KJ464" s="198"/>
      <c r="KK464" s="198"/>
      <c r="KL464" s="198"/>
      <c r="KM464" s="198"/>
      <c r="KN464" s="198"/>
      <c r="KO464" s="198"/>
      <c r="KP464" s="198"/>
      <c r="KQ464" s="198"/>
      <c r="KR464" s="198"/>
      <c r="KS464" s="198"/>
      <c r="KT464" s="198"/>
      <c r="KU464" s="198"/>
      <c r="KV464" s="198"/>
      <c r="KW464" s="198"/>
      <c r="KX464" s="198"/>
      <c r="KY464" s="198"/>
      <c r="KZ464" s="198"/>
    </row>
    <row r="465" spans="2:312" x14ac:dyDescent="0.3">
      <c r="B465" s="198"/>
      <c r="C465" s="198"/>
      <c r="D465" s="198"/>
      <c r="E465" s="198"/>
      <c r="F465" s="198"/>
      <c r="G465" s="198"/>
      <c r="H465" s="198"/>
      <c r="I465" s="198"/>
      <c r="J465" s="198"/>
      <c r="K465" s="198"/>
      <c r="L465" s="198"/>
      <c r="M465" s="198"/>
      <c r="N465" s="198"/>
      <c r="O465" s="198"/>
      <c r="P465" s="198"/>
      <c r="Q465" s="202"/>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c r="AS465" s="198"/>
      <c r="AT465" s="198"/>
      <c r="AU465" s="198"/>
      <c r="AV465" s="198"/>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c r="CO465" s="198"/>
      <c r="CP465" s="198"/>
      <c r="CQ465" s="198"/>
      <c r="CR465" s="198"/>
      <c r="CS465" s="198"/>
      <c r="CT465" s="198"/>
      <c r="CU465" s="198"/>
      <c r="CV465" s="198"/>
      <c r="CW465" s="198"/>
      <c r="CX465" s="198"/>
      <c r="CY465" s="198"/>
      <c r="CZ465" s="198"/>
      <c r="DA465" s="198"/>
      <c r="DB465" s="198"/>
      <c r="DC465" s="198"/>
      <c r="DD465" s="198"/>
      <c r="DE465" s="198"/>
      <c r="DF465" s="198"/>
      <c r="DG465" s="198"/>
      <c r="DH465" s="198"/>
      <c r="DI465" s="198"/>
      <c r="DJ465" s="198"/>
      <c r="DK465" s="198"/>
      <c r="DL465" s="198"/>
      <c r="DM465" s="198"/>
      <c r="DN465" s="198"/>
      <c r="DO465" s="198"/>
      <c r="DP465" s="198"/>
      <c r="DQ465" s="198"/>
      <c r="DR465" s="198"/>
      <c r="DS465" s="198"/>
      <c r="DT465" s="198"/>
      <c r="DU465" s="198"/>
      <c r="DV465" s="198"/>
      <c r="DW465" s="198"/>
      <c r="DX465" s="198"/>
      <c r="DY465" s="198"/>
      <c r="DZ465" s="198"/>
      <c r="EA465" s="198"/>
      <c r="EB465" s="198"/>
      <c r="EC465" s="198"/>
      <c r="ED465" s="198"/>
      <c r="EE465" s="198"/>
      <c r="EF465" s="198"/>
      <c r="EG465" s="198"/>
      <c r="EH465" s="198"/>
      <c r="EI465" s="198"/>
      <c r="EJ465" s="198"/>
      <c r="EK465" s="198"/>
      <c r="EL465" s="198"/>
      <c r="EM465" s="198"/>
      <c r="EN465" s="198"/>
      <c r="EO465" s="198"/>
      <c r="EP465" s="198"/>
      <c r="EQ465" s="198"/>
      <c r="ER465" s="198"/>
      <c r="ES465" s="198"/>
      <c r="ET465" s="198"/>
      <c r="EU465" s="198"/>
      <c r="EV465" s="198"/>
      <c r="EW465" s="198"/>
      <c r="EX465" s="198"/>
      <c r="EY465" s="198"/>
      <c r="EZ465" s="198"/>
      <c r="FA465" s="198"/>
      <c r="FB465" s="198"/>
      <c r="FC465" s="198"/>
      <c r="FD465" s="198"/>
      <c r="FE465" s="198"/>
      <c r="FF465" s="198"/>
      <c r="FG465" s="198"/>
      <c r="FH465" s="198"/>
      <c r="FI465" s="198"/>
      <c r="FJ465" s="198"/>
      <c r="FK465" s="198"/>
      <c r="FL465" s="198"/>
      <c r="FM465" s="198"/>
      <c r="FN465" s="198"/>
      <c r="FO465" s="198"/>
      <c r="FP465" s="198"/>
      <c r="FQ465" s="198"/>
      <c r="FR465" s="198"/>
      <c r="FS465" s="198"/>
      <c r="FT465" s="198"/>
      <c r="FU465" s="198"/>
      <c r="FV465" s="198"/>
      <c r="FW465" s="198"/>
      <c r="FX465" s="198"/>
      <c r="FY465" s="198"/>
      <c r="FZ465" s="198"/>
      <c r="GA465" s="198"/>
      <c r="GB465" s="198"/>
      <c r="GC465" s="198"/>
      <c r="GD465" s="198"/>
      <c r="GE465" s="198"/>
      <c r="GF465" s="198"/>
      <c r="GG465" s="198"/>
      <c r="GH465" s="198"/>
      <c r="GI465" s="198"/>
      <c r="GJ465" s="198"/>
      <c r="GK465" s="198"/>
      <c r="GL465" s="198"/>
      <c r="GM465" s="198"/>
      <c r="GN465" s="198"/>
      <c r="GO465" s="198"/>
      <c r="GP465" s="198"/>
      <c r="GQ465" s="198"/>
      <c r="GR465" s="198"/>
      <c r="GS465" s="198"/>
      <c r="GT465" s="198"/>
      <c r="GU465" s="198"/>
      <c r="GV465" s="198"/>
      <c r="GW465" s="198"/>
      <c r="GX465" s="198"/>
      <c r="GY465" s="198"/>
      <c r="GZ465" s="198"/>
      <c r="HA465" s="198"/>
      <c r="HB465" s="198"/>
      <c r="HC465" s="198"/>
      <c r="HD465" s="198"/>
      <c r="HE465" s="198"/>
      <c r="HF465" s="198"/>
      <c r="HG465" s="198"/>
      <c r="HH465" s="198"/>
      <c r="HI465" s="198"/>
      <c r="HJ465" s="198"/>
      <c r="HK465" s="198"/>
      <c r="HL465" s="198"/>
      <c r="HM465" s="198"/>
      <c r="HN465" s="198"/>
      <c r="HO465" s="198"/>
      <c r="HP465" s="198"/>
      <c r="HQ465" s="198"/>
      <c r="HR465" s="198"/>
      <c r="HS465" s="198"/>
      <c r="HT465" s="198"/>
      <c r="HU465" s="198"/>
      <c r="HV465" s="198"/>
      <c r="HW465" s="198"/>
      <c r="HX465" s="198"/>
      <c r="HY465" s="198"/>
      <c r="HZ465" s="198"/>
      <c r="IA465" s="198"/>
      <c r="IB465" s="198"/>
      <c r="IC465" s="198"/>
      <c r="ID465" s="198"/>
      <c r="IE465" s="198"/>
      <c r="IF465" s="198"/>
      <c r="IG465" s="198"/>
      <c r="IH465" s="198"/>
      <c r="II465" s="198"/>
      <c r="IJ465" s="198"/>
      <c r="IK465" s="198"/>
      <c r="IL465" s="198"/>
      <c r="IM465" s="198"/>
      <c r="IN465" s="198"/>
      <c r="IO465" s="198"/>
      <c r="IP465" s="198"/>
      <c r="IQ465" s="198"/>
      <c r="IR465" s="198"/>
      <c r="IS465" s="198"/>
      <c r="IT465" s="198"/>
      <c r="IU465" s="198"/>
      <c r="IV465" s="198"/>
      <c r="IW465" s="198"/>
      <c r="IX465" s="198"/>
      <c r="IY465" s="198"/>
      <c r="IZ465" s="198"/>
      <c r="JA465" s="198"/>
      <c r="JB465" s="198"/>
      <c r="JC465" s="198"/>
      <c r="JD465" s="198"/>
      <c r="JE465" s="198"/>
      <c r="JF465" s="198"/>
      <c r="JG465" s="198"/>
      <c r="JH465" s="198"/>
      <c r="JI465" s="198"/>
      <c r="JJ465" s="198"/>
      <c r="JK465" s="198"/>
      <c r="JL465" s="198"/>
      <c r="JM465" s="198"/>
      <c r="JN465" s="198"/>
      <c r="JO465" s="198"/>
      <c r="JP465" s="198"/>
      <c r="JQ465" s="198"/>
      <c r="JR465" s="198"/>
      <c r="JS465" s="198"/>
      <c r="JT465" s="198"/>
      <c r="JU465" s="198"/>
      <c r="JV465" s="198"/>
      <c r="JW465" s="198"/>
      <c r="JX465" s="198"/>
      <c r="JY465" s="198"/>
      <c r="JZ465" s="198"/>
      <c r="KA465" s="198"/>
      <c r="KB465" s="198"/>
      <c r="KC465" s="198"/>
      <c r="KD465" s="198"/>
      <c r="KE465" s="198"/>
      <c r="KF465" s="198"/>
      <c r="KG465" s="198"/>
      <c r="KH465" s="198"/>
      <c r="KI465" s="198"/>
      <c r="KJ465" s="198"/>
      <c r="KK465" s="198"/>
      <c r="KL465" s="198"/>
      <c r="KM465" s="198"/>
      <c r="KN465" s="198"/>
      <c r="KO465" s="198"/>
      <c r="KP465" s="198"/>
      <c r="KQ465" s="198"/>
      <c r="KR465" s="198"/>
      <c r="KS465" s="198"/>
      <c r="KT465" s="198"/>
      <c r="KU465" s="198"/>
      <c r="KV465" s="198"/>
      <c r="KW465" s="198"/>
      <c r="KX465" s="198"/>
      <c r="KY465" s="198"/>
      <c r="KZ465" s="198"/>
    </row>
    <row r="466" spans="2:312" x14ac:dyDescent="0.3">
      <c r="B466" s="198"/>
      <c r="C466" s="198"/>
      <c r="D466" s="198"/>
      <c r="E466" s="198"/>
      <c r="F466" s="198"/>
      <c r="G466" s="198"/>
      <c r="H466" s="198"/>
      <c r="I466" s="198"/>
      <c r="J466" s="198"/>
      <c r="K466" s="198"/>
      <c r="L466" s="198"/>
      <c r="M466" s="198"/>
      <c r="N466" s="198"/>
      <c r="O466" s="198"/>
      <c r="P466" s="198"/>
      <c r="Q466" s="202"/>
      <c r="R466" s="198"/>
      <c r="S466" s="198"/>
      <c r="T466" s="198"/>
      <c r="U466" s="198"/>
      <c r="V466" s="198"/>
      <c r="W466" s="198"/>
      <c r="X466" s="198"/>
      <c r="Y466" s="198"/>
      <c r="Z466" s="198"/>
      <c r="AA466" s="198"/>
      <c r="AB466" s="198"/>
      <c r="AC466" s="198"/>
      <c r="AD466" s="198"/>
      <c r="AE466" s="198"/>
      <c r="AF466" s="198"/>
      <c r="AG466" s="198"/>
      <c r="AH466" s="198"/>
      <c r="AI466" s="198"/>
      <c r="AJ466" s="198"/>
      <c r="AK466" s="198"/>
      <c r="AL466" s="198"/>
      <c r="AM466" s="198"/>
      <c r="AN466" s="198"/>
      <c r="AO466" s="198"/>
      <c r="AP466" s="198"/>
      <c r="AQ466" s="198"/>
      <c r="AR466" s="198"/>
      <c r="AS466" s="198"/>
      <c r="AT466" s="198"/>
      <c r="AU466" s="198"/>
      <c r="AV466" s="198"/>
      <c r="AW466" s="198"/>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c r="CP466" s="198"/>
      <c r="CQ466" s="198"/>
      <c r="CR466" s="198"/>
      <c r="CS466" s="198"/>
      <c r="CT466" s="198"/>
      <c r="CU466" s="198"/>
      <c r="CV466" s="198"/>
      <c r="CW466" s="198"/>
      <c r="CX466" s="198"/>
      <c r="CY466" s="198"/>
      <c r="CZ466" s="198"/>
      <c r="DA466" s="198"/>
      <c r="DB466" s="198"/>
      <c r="DC466" s="198"/>
      <c r="DD466" s="198"/>
      <c r="DE466" s="198"/>
      <c r="DF466" s="198"/>
      <c r="DG466" s="198"/>
      <c r="DH466" s="198"/>
      <c r="DI466" s="198"/>
      <c r="DJ466" s="198"/>
      <c r="DK466" s="198"/>
      <c r="DL466" s="198"/>
      <c r="DM466" s="198"/>
      <c r="DN466" s="198"/>
      <c r="DO466" s="198"/>
      <c r="DP466" s="198"/>
      <c r="DQ466" s="198"/>
      <c r="DR466" s="198"/>
      <c r="DS466" s="198"/>
      <c r="DT466" s="198"/>
      <c r="DU466" s="198"/>
      <c r="DV466" s="198"/>
      <c r="DW466" s="198"/>
      <c r="DX466" s="198"/>
      <c r="DY466" s="198"/>
      <c r="DZ466" s="198"/>
      <c r="EA466" s="198"/>
      <c r="EB466" s="198"/>
      <c r="EC466" s="198"/>
      <c r="ED466" s="198"/>
      <c r="EE466" s="198"/>
      <c r="EF466" s="198"/>
      <c r="EG466" s="198"/>
      <c r="EH466" s="198"/>
      <c r="EI466" s="198"/>
      <c r="EJ466" s="198"/>
      <c r="EK466" s="198"/>
      <c r="EL466" s="198"/>
      <c r="EM466" s="198"/>
      <c r="EN466" s="198"/>
      <c r="EO466" s="198"/>
      <c r="EP466" s="198"/>
      <c r="EQ466" s="198"/>
      <c r="ER466" s="198"/>
      <c r="ES466" s="198"/>
      <c r="ET466" s="198"/>
      <c r="EU466" s="198"/>
      <c r="EV466" s="198"/>
      <c r="EW466" s="198"/>
      <c r="EX466" s="198"/>
      <c r="EY466" s="198"/>
      <c r="EZ466" s="198"/>
      <c r="FA466" s="198"/>
      <c r="FB466" s="198"/>
      <c r="FC466" s="198"/>
      <c r="FD466" s="198"/>
      <c r="FE466" s="198"/>
      <c r="FF466" s="198"/>
      <c r="FG466" s="198"/>
      <c r="FH466" s="198"/>
      <c r="FI466" s="198"/>
      <c r="FJ466" s="198"/>
      <c r="FK466" s="198"/>
      <c r="FL466" s="198"/>
      <c r="FM466" s="198"/>
      <c r="FN466" s="198"/>
      <c r="FO466" s="198"/>
      <c r="FP466" s="198"/>
      <c r="FQ466" s="198"/>
      <c r="FR466" s="198"/>
      <c r="FS466" s="198"/>
      <c r="FT466" s="198"/>
      <c r="FU466" s="198"/>
      <c r="FV466" s="198"/>
      <c r="FW466" s="198"/>
      <c r="FX466" s="198"/>
      <c r="FY466" s="198"/>
      <c r="FZ466" s="198"/>
      <c r="GA466" s="198"/>
      <c r="GB466" s="198"/>
      <c r="GC466" s="198"/>
      <c r="GD466" s="198"/>
      <c r="GE466" s="198"/>
      <c r="GF466" s="198"/>
      <c r="GG466" s="198"/>
      <c r="GH466" s="198"/>
      <c r="GI466" s="198"/>
      <c r="GJ466" s="198"/>
      <c r="GK466" s="198"/>
      <c r="GL466" s="198"/>
      <c r="GM466" s="198"/>
      <c r="GN466" s="198"/>
      <c r="GO466" s="198"/>
      <c r="GP466" s="198"/>
      <c r="GQ466" s="198"/>
      <c r="GR466" s="198"/>
      <c r="GS466" s="198"/>
      <c r="GT466" s="198"/>
      <c r="GU466" s="198"/>
      <c r="GV466" s="198"/>
      <c r="GW466" s="198"/>
      <c r="GX466" s="198"/>
      <c r="GY466" s="198"/>
      <c r="GZ466" s="198"/>
      <c r="HA466" s="198"/>
      <c r="HB466" s="198"/>
      <c r="HC466" s="198"/>
      <c r="HD466" s="198"/>
      <c r="HE466" s="198"/>
      <c r="HF466" s="198"/>
      <c r="HG466" s="198"/>
      <c r="HH466" s="198"/>
      <c r="HI466" s="198"/>
      <c r="HJ466" s="198"/>
      <c r="HK466" s="198"/>
      <c r="HL466" s="198"/>
      <c r="HM466" s="198"/>
      <c r="HN466" s="198"/>
      <c r="HO466" s="198"/>
      <c r="HP466" s="198"/>
      <c r="HQ466" s="198"/>
      <c r="HR466" s="198"/>
      <c r="HS466" s="198"/>
      <c r="HT466" s="198"/>
      <c r="HU466" s="198"/>
      <c r="HV466" s="198"/>
      <c r="HW466" s="198"/>
      <c r="HX466" s="198"/>
      <c r="HY466" s="198"/>
      <c r="HZ466" s="198"/>
      <c r="IA466" s="198"/>
      <c r="IB466" s="198"/>
      <c r="IC466" s="198"/>
      <c r="ID466" s="198"/>
      <c r="IE466" s="198"/>
      <c r="IF466" s="198"/>
      <c r="IG466" s="198"/>
      <c r="IH466" s="198"/>
      <c r="II466" s="198"/>
      <c r="IJ466" s="198"/>
      <c r="IK466" s="198"/>
      <c r="IL466" s="198"/>
      <c r="IM466" s="198"/>
      <c r="IN466" s="198"/>
      <c r="IO466" s="198"/>
      <c r="IP466" s="198"/>
      <c r="IQ466" s="198"/>
      <c r="IR466" s="198"/>
      <c r="IS466" s="198"/>
      <c r="IT466" s="198"/>
      <c r="IU466" s="198"/>
      <c r="IV466" s="198"/>
      <c r="IW466" s="198"/>
      <c r="IX466" s="198"/>
      <c r="IY466" s="198"/>
      <c r="IZ466" s="198"/>
      <c r="JA466" s="198"/>
      <c r="JB466" s="198"/>
      <c r="JC466" s="198"/>
      <c r="JD466" s="198"/>
      <c r="JE466" s="198"/>
      <c r="JF466" s="198"/>
      <c r="JG466" s="198"/>
      <c r="JH466" s="198"/>
      <c r="JI466" s="198"/>
      <c r="JJ466" s="198"/>
      <c r="JK466" s="198"/>
      <c r="JL466" s="198"/>
      <c r="JM466" s="198"/>
      <c r="JN466" s="198"/>
      <c r="JO466" s="198"/>
      <c r="JP466" s="198"/>
      <c r="JQ466" s="198"/>
      <c r="JR466" s="198"/>
      <c r="JS466" s="198"/>
      <c r="JT466" s="198"/>
      <c r="JU466" s="198"/>
      <c r="JV466" s="198"/>
      <c r="JW466" s="198"/>
      <c r="JX466" s="198"/>
      <c r="JY466" s="198"/>
      <c r="JZ466" s="198"/>
      <c r="KA466" s="198"/>
      <c r="KB466" s="198"/>
      <c r="KC466" s="198"/>
      <c r="KD466" s="198"/>
      <c r="KE466" s="198"/>
      <c r="KF466" s="198"/>
      <c r="KG466" s="198"/>
      <c r="KH466" s="198"/>
      <c r="KI466" s="198"/>
      <c r="KJ466" s="198"/>
      <c r="KK466" s="198"/>
      <c r="KL466" s="198"/>
      <c r="KM466" s="198"/>
      <c r="KN466" s="198"/>
      <c r="KO466" s="198"/>
      <c r="KP466" s="198"/>
      <c r="KQ466" s="198"/>
      <c r="KR466" s="198"/>
      <c r="KS466" s="198"/>
      <c r="KT466" s="198"/>
      <c r="KU466" s="198"/>
      <c r="KV466" s="198"/>
      <c r="KW466" s="198"/>
      <c r="KX466" s="198"/>
      <c r="KY466" s="198"/>
      <c r="KZ466" s="198"/>
    </row>
    <row r="467" spans="2:312" x14ac:dyDescent="0.3">
      <c r="B467" s="198"/>
      <c r="C467" s="198"/>
      <c r="D467" s="198"/>
      <c r="E467" s="198"/>
      <c r="F467" s="198"/>
      <c r="G467" s="198"/>
      <c r="H467" s="198"/>
      <c r="I467" s="198"/>
      <c r="J467" s="198"/>
      <c r="K467" s="198"/>
      <c r="L467" s="198"/>
      <c r="M467" s="198"/>
      <c r="N467" s="198"/>
      <c r="O467" s="198"/>
      <c r="P467" s="198"/>
      <c r="Q467" s="202"/>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198"/>
      <c r="AM467" s="198"/>
      <c r="AN467" s="198"/>
      <c r="AO467" s="198"/>
      <c r="AP467" s="198"/>
      <c r="AQ467" s="198"/>
      <c r="AR467" s="198"/>
      <c r="AS467" s="198"/>
      <c r="AT467" s="198"/>
      <c r="AU467" s="198"/>
      <c r="AV467" s="198"/>
      <c r="AW467" s="198"/>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c r="CP467" s="198"/>
      <c r="CQ467" s="198"/>
      <c r="CR467" s="198"/>
      <c r="CS467" s="198"/>
      <c r="CT467" s="198"/>
      <c r="CU467" s="198"/>
      <c r="CV467" s="198"/>
      <c r="CW467" s="198"/>
      <c r="CX467" s="198"/>
      <c r="CY467" s="198"/>
      <c r="CZ467" s="198"/>
      <c r="DA467" s="198"/>
      <c r="DB467" s="198"/>
      <c r="DC467" s="198"/>
      <c r="DD467" s="198"/>
      <c r="DE467" s="198"/>
      <c r="DF467" s="198"/>
      <c r="DG467" s="198"/>
      <c r="DH467" s="198"/>
      <c r="DI467" s="198"/>
      <c r="DJ467" s="198"/>
      <c r="DK467" s="198"/>
      <c r="DL467" s="198"/>
      <c r="DM467" s="198"/>
      <c r="DN467" s="198"/>
      <c r="DO467" s="198"/>
      <c r="DP467" s="198"/>
      <c r="DQ467" s="198"/>
      <c r="DR467" s="198"/>
      <c r="DS467" s="198"/>
      <c r="DT467" s="198"/>
      <c r="DU467" s="198"/>
      <c r="DV467" s="198"/>
      <c r="DW467" s="198"/>
      <c r="DX467" s="198"/>
      <c r="DY467" s="198"/>
      <c r="DZ467" s="198"/>
      <c r="EA467" s="198"/>
      <c r="EB467" s="198"/>
      <c r="EC467" s="198"/>
      <c r="ED467" s="198"/>
      <c r="EE467" s="198"/>
      <c r="EF467" s="198"/>
      <c r="EG467" s="198"/>
      <c r="EH467" s="198"/>
      <c r="EI467" s="198"/>
      <c r="EJ467" s="198"/>
      <c r="EK467" s="198"/>
      <c r="EL467" s="198"/>
      <c r="EM467" s="198"/>
      <c r="EN467" s="198"/>
      <c r="EO467" s="198"/>
      <c r="EP467" s="198"/>
      <c r="EQ467" s="198"/>
      <c r="ER467" s="198"/>
      <c r="ES467" s="198"/>
      <c r="ET467" s="198"/>
      <c r="EU467" s="198"/>
      <c r="EV467" s="198"/>
      <c r="EW467" s="198"/>
      <c r="EX467" s="198"/>
      <c r="EY467" s="198"/>
      <c r="EZ467" s="198"/>
      <c r="FA467" s="198"/>
      <c r="FB467" s="198"/>
      <c r="FC467" s="198"/>
      <c r="FD467" s="198"/>
      <c r="FE467" s="198"/>
      <c r="FF467" s="198"/>
      <c r="FG467" s="198"/>
      <c r="FH467" s="198"/>
      <c r="FI467" s="198"/>
      <c r="FJ467" s="198"/>
      <c r="FK467" s="198"/>
      <c r="FL467" s="198"/>
      <c r="FM467" s="198"/>
      <c r="FN467" s="198"/>
      <c r="FO467" s="198"/>
      <c r="FP467" s="198"/>
      <c r="FQ467" s="198"/>
      <c r="FR467" s="198"/>
      <c r="FS467" s="198"/>
      <c r="FT467" s="198"/>
      <c r="FU467" s="198"/>
      <c r="FV467" s="198"/>
      <c r="FW467" s="198"/>
      <c r="FX467" s="198"/>
      <c r="FY467" s="198"/>
      <c r="FZ467" s="198"/>
      <c r="GA467" s="198"/>
      <c r="GB467" s="198"/>
      <c r="GC467" s="198"/>
      <c r="GD467" s="198"/>
      <c r="GE467" s="198"/>
      <c r="GF467" s="198"/>
      <c r="GG467" s="198"/>
      <c r="GH467" s="198"/>
      <c r="GI467" s="198"/>
      <c r="GJ467" s="198"/>
      <c r="GK467" s="198"/>
      <c r="GL467" s="198"/>
      <c r="GM467" s="198"/>
      <c r="GN467" s="198"/>
      <c r="GO467" s="198"/>
      <c r="GP467" s="198"/>
      <c r="GQ467" s="198"/>
      <c r="GR467" s="198"/>
      <c r="GS467" s="198"/>
      <c r="GT467" s="198"/>
      <c r="GU467" s="198"/>
      <c r="GV467" s="198"/>
      <c r="GW467" s="198"/>
      <c r="GX467" s="198"/>
      <c r="GY467" s="198"/>
      <c r="GZ467" s="198"/>
      <c r="HA467" s="198"/>
      <c r="HB467" s="198"/>
      <c r="HC467" s="198"/>
      <c r="HD467" s="198"/>
      <c r="HE467" s="198"/>
      <c r="HF467" s="198"/>
      <c r="HG467" s="198"/>
      <c r="HH467" s="198"/>
      <c r="HI467" s="198"/>
      <c r="HJ467" s="198"/>
      <c r="HK467" s="198"/>
      <c r="HL467" s="198"/>
      <c r="HM467" s="198"/>
      <c r="HN467" s="198"/>
      <c r="HO467" s="198"/>
      <c r="HP467" s="198"/>
      <c r="HQ467" s="198"/>
      <c r="HR467" s="198"/>
      <c r="HS467" s="198"/>
      <c r="HT467" s="198"/>
      <c r="HU467" s="198"/>
      <c r="HV467" s="198"/>
      <c r="HW467" s="198"/>
      <c r="HX467" s="198"/>
      <c r="HY467" s="198"/>
      <c r="HZ467" s="198"/>
      <c r="IA467" s="198"/>
      <c r="IB467" s="198"/>
      <c r="IC467" s="198"/>
      <c r="ID467" s="198"/>
      <c r="IE467" s="198"/>
      <c r="IF467" s="198"/>
      <c r="IG467" s="198"/>
      <c r="IH467" s="198"/>
      <c r="II467" s="198"/>
      <c r="IJ467" s="198"/>
      <c r="IK467" s="198"/>
      <c r="IL467" s="198"/>
      <c r="IM467" s="198"/>
      <c r="IN467" s="198"/>
      <c r="IO467" s="198"/>
      <c r="IP467" s="198"/>
      <c r="IQ467" s="198"/>
      <c r="IR467" s="198"/>
      <c r="IS467" s="198"/>
      <c r="IT467" s="198"/>
      <c r="IU467" s="198"/>
      <c r="IV467" s="198"/>
      <c r="IW467" s="198"/>
      <c r="IX467" s="198"/>
      <c r="IY467" s="198"/>
      <c r="IZ467" s="198"/>
      <c r="JA467" s="198"/>
      <c r="JB467" s="198"/>
      <c r="JC467" s="198"/>
      <c r="JD467" s="198"/>
      <c r="JE467" s="198"/>
      <c r="JF467" s="198"/>
      <c r="JG467" s="198"/>
      <c r="JH467" s="198"/>
      <c r="JI467" s="198"/>
      <c r="JJ467" s="198"/>
      <c r="JK467" s="198"/>
      <c r="JL467" s="198"/>
      <c r="JM467" s="198"/>
      <c r="JN467" s="198"/>
      <c r="JO467" s="198"/>
      <c r="JP467" s="198"/>
      <c r="JQ467" s="198"/>
      <c r="JR467" s="198"/>
      <c r="JS467" s="198"/>
      <c r="JT467" s="198"/>
      <c r="JU467" s="198"/>
      <c r="JV467" s="198"/>
      <c r="JW467" s="198"/>
      <c r="JX467" s="198"/>
      <c r="JY467" s="198"/>
      <c r="JZ467" s="198"/>
      <c r="KA467" s="198"/>
      <c r="KB467" s="198"/>
      <c r="KC467" s="198"/>
      <c r="KD467" s="198"/>
      <c r="KE467" s="198"/>
      <c r="KF467" s="198"/>
      <c r="KG467" s="198"/>
      <c r="KH467" s="198"/>
      <c r="KI467" s="198"/>
      <c r="KJ467" s="198"/>
      <c r="KK467" s="198"/>
      <c r="KL467" s="198"/>
      <c r="KM467" s="198"/>
      <c r="KN467" s="198"/>
      <c r="KO467" s="198"/>
      <c r="KP467" s="198"/>
      <c r="KQ467" s="198"/>
      <c r="KR467" s="198"/>
      <c r="KS467" s="198"/>
      <c r="KT467" s="198"/>
      <c r="KU467" s="198"/>
      <c r="KV467" s="198"/>
      <c r="KW467" s="198"/>
      <c r="KX467" s="198"/>
      <c r="KY467" s="198"/>
      <c r="KZ467" s="198"/>
    </row>
    <row r="468" spans="2:312" x14ac:dyDescent="0.3">
      <c r="B468" s="198"/>
      <c r="C468" s="198"/>
      <c r="D468" s="198"/>
      <c r="E468" s="198"/>
      <c r="F468" s="198"/>
      <c r="G468" s="198"/>
      <c r="H468" s="198"/>
      <c r="I468" s="198"/>
      <c r="J468" s="198"/>
      <c r="K468" s="198"/>
      <c r="L468" s="198"/>
      <c r="M468" s="198"/>
      <c r="N468" s="198"/>
      <c r="O468" s="198"/>
      <c r="P468" s="198"/>
      <c r="Q468" s="202"/>
      <c r="R468" s="198"/>
      <c r="S468" s="198"/>
      <c r="T468" s="198"/>
      <c r="U468" s="198"/>
      <c r="V468" s="198"/>
      <c r="W468" s="198"/>
      <c r="X468" s="198"/>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S468" s="198"/>
      <c r="AT468" s="198"/>
      <c r="AU468" s="198"/>
      <c r="AV468" s="198"/>
      <c r="AW468" s="198"/>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c r="CP468" s="198"/>
      <c r="CQ468" s="198"/>
      <c r="CR468" s="198"/>
      <c r="CS468" s="198"/>
      <c r="CT468" s="198"/>
      <c r="CU468" s="198"/>
      <c r="CV468" s="198"/>
      <c r="CW468" s="198"/>
      <c r="CX468" s="198"/>
      <c r="CY468" s="198"/>
      <c r="CZ468" s="198"/>
      <c r="DA468" s="198"/>
      <c r="DB468" s="198"/>
      <c r="DC468" s="198"/>
      <c r="DD468" s="198"/>
      <c r="DE468" s="198"/>
      <c r="DF468" s="198"/>
      <c r="DG468" s="198"/>
      <c r="DH468" s="198"/>
      <c r="DI468" s="198"/>
      <c r="DJ468" s="198"/>
      <c r="DK468" s="198"/>
      <c r="DL468" s="198"/>
      <c r="DM468" s="198"/>
      <c r="DN468" s="198"/>
      <c r="DO468" s="198"/>
      <c r="DP468" s="198"/>
      <c r="DQ468" s="198"/>
      <c r="DR468" s="198"/>
      <c r="DS468" s="198"/>
      <c r="DT468" s="198"/>
      <c r="DU468" s="198"/>
      <c r="DV468" s="198"/>
      <c r="DW468" s="198"/>
      <c r="DX468" s="198"/>
      <c r="DY468" s="198"/>
      <c r="DZ468" s="198"/>
      <c r="EA468" s="198"/>
      <c r="EB468" s="198"/>
      <c r="EC468" s="198"/>
      <c r="ED468" s="198"/>
      <c r="EE468" s="198"/>
      <c r="EF468" s="198"/>
      <c r="EG468" s="198"/>
      <c r="EH468" s="198"/>
      <c r="EI468" s="198"/>
      <c r="EJ468" s="198"/>
      <c r="EK468" s="198"/>
      <c r="EL468" s="198"/>
      <c r="EM468" s="198"/>
      <c r="EN468" s="198"/>
      <c r="EO468" s="198"/>
      <c r="EP468" s="198"/>
      <c r="EQ468" s="198"/>
      <c r="ER468" s="198"/>
      <c r="ES468" s="198"/>
      <c r="ET468" s="198"/>
      <c r="EU468" s="198"/>
      <c r="EV468" s="198"/>
      <c r="EW468" s="198"/>
      <c r="EX468" s="198"/>
      <c r="EY468" s="198"/>
      <c r="EZ468" s="198"/>
      <c r="FA468" s="198"/>
      <c r="FB468" s="198"/>
      <c r="FC468" s="198"/>
      <c r="FD468" s="198"/>
      <c r="FE468" s="198"/>
      <c r="FF468" s="198"/>
      <c r="FG468" s="198"/>
      <c r="FH468" s="198"/>
      <c r="FI468" s="198"/>
      <c r="FJ468" s="198"/>
      <c r="FK468" s="198"/>
      <c r="FL468" s="198"/>
      <c r="FM468" s="198"/>
      <c r="FN468" s="198"/>
      <c r="FO468" s="198"/>
      <c r="FP468" s="198"/>
      <c r="FQ468" s="198"/>
      <c r="FR468" s="198"/>
      <c r="FS468" s="198"/>
      <c r="FT468" s="198"/>
      <c r="FU468" s="198"/>
      <c r="FV468" s="198"/>
      <c r="FW468" s="198"/>
      <c r="FX468" s="198"/>
      <c r="FY468" s="198"/>
      <c r="FZ468" s="198"/>
      <c r="GA468" s="198"/>
      <c r="GB468" s="198"/>
      <c r="GC468" s="198"/>
      <c r="GD468" s="198"/>
      <c r="GE468" s="198"/>
      <c r="GF468" s="198"/>
      <c r="GG468" s="198"/>
      <c r="GH468" s="198"/>
      <c r="GI468" s="198"/>
      <c r="GJ468" s="198"/>
      <c r="GK468" s="198"/>
      <c r="GL468" s="198"/>
      <c r="GM468" s="198"/>
      <c r="GN468" s="198"/>
      <c r="GO468" s="198"/>
      <c r="GP468" s="198"/>
      <c r="GQ468" s="198"/>
      <c r="GR468" s="198"/>
      <c r="GS468" s="198"/>
      <c r="GT468" s="198"/>
      <c r="GU468" s="198"/>
      <c r="GV468" s="198"/>
      <c r="GW468" s="198"/>
      <c r="GX468" s="198"/>
      <c r="GY468" s="198"/>
      <c r="GZ468" s="198"/>
      <c r="HA468" s="198"/>
      <c r="HB468" s="198"/>
      <c r="HC468" s="198"/>
      <c r="HD468" s="198"/>
      <c r="HE468" s="198"/>
      <c r="HF468" s="198"/>
      <c r="HG468" s="198"/>
      <c r="HH468" s="198"/>
      <c r="HI468" s="198"/>
      <c r="HJ468" s="198"/>
      <c r="HK468" s="198"/>
      <c r="HL468" s="198"/>
      <c r="HM468" s="198"/>
      <c r="HN468" s="198"/>
      <c r="HO468" s="198"/>
      <c r="HP468" s="198"/>
      <c r="HQ468" s="198"/>
      <c r="HR468" s="198"/>
      <c r="HS468" s="198"/>
      <c r="HT468" s="198"/>
      <c r="HU468" s="198"/>
      <c r="HV468" s="198"/>
      <c r="HW468" s="198"/>
      <c r="HX468" s="198"/>
      <c r="HY468" s="198"/>
      <c r="HZ468" s="198"/>
      <c r="IA468" s="198"/>
      <c r="IB468" s="198"/>
      <c r="IC468" s="198"/>
      <c r="ID468" s="198"/>
      <c r="IE468" s="198"/>
      <c r="IF468" s="198"/>
      <c r="IG468" s="198"/>
      <c r="IH468" s="198"/>
      <c r="II468" s="198"/>
      <c r="IJ468" s="198"/>
      <c r="IK468" s="198"/>
      <c r="IL468" s="198"/>
      <c r="IM468" s="198"/>
      <c r="IN468" s="198"/>
      <c r="IO468" s="198"/>
      <c r="IP468" s="198"/>
      <c r="IQ468" s="198"/>
      <c r="IR468" s="198"/>
      <c r="IS468" s="198"/>
      <c r="IT468" s="198"/>
      <c r="IU468" s="198"/>
      <c r="IV468" s="198"/>
      <c r="IW468" s="198"/>
      <c r="IX468" s="198"/>
      <c r="IY468" s="198"/>
      <c r="IZ468" s="198"/>
      <c r="JA468" s="198"/>
      <c r="JB468" s="198"/>
      <c r="JC468" s="198"/>
      <c r="JD468" s="198"/>
      <c r="JE468" s="198"/>
      <c r="JF468" s="198"/>
      <c r="JG468" s="198"/>
      <c r="JH468" s="198"/>
      <c r="JI468" s="198"/>
      <c r="JJ468" s="198"/>
      <c r="JK468" s="198"/>
      <c r="JL468" s="198"/>
      <c r="JM468" s="198"/>
      <c r="JN468" s="198"/>
      <c r="JO468" s="198"/>
      <c r="JP468" s="198"/>
      <c r="JQ468" s="198"/>
      <c r="JR468" s="198"/>
      <c r="JS468" s="198"/>
      <c r="JT468" s="198"/>
      <c r="JU468" s="198"/>
      <c r="JV468" s="198"/>
      <c r="JW468" s="198"/>
      <c r="JX468" s="198"/>
      <c r="JY468" s="198"/>
      <c r="JZ468" s="198"/>
      <c r="KA468" s="198"/>
      <c r="KB468" s="198"/>
      <c r="KC468" s="198"/>
      <c r="KD468" s="198"/>
      <c r="KE468" s="198"/>
      <c r="KF468" s="198"/>
      <c r="KG468" s="198"/>
      <c r="KH468" s="198"/>
      <c r="KI468" s="198"/>
      <c r="KJ468" s="198"/>
      <c r="KK468" s="198"/>
      <c r="KL468" s="198"/>
      <c r="KM468" s="198"/>
      <c r="KN468" s="198"/>
      <c r="KO468" s="198"/>
      <c r="KP468" s="198"/>
      <c r="KQ468" s="198"/>
      <c r="KR468" s="198"/>
      <c r="KS468" s="198"/>
      <c r="KT468" s="198"/>
      <c r="KU468" s="198"/>
      <c r="KV468" s="198"/>
      <c r="KW468" s="198"/>
      <c r="KX468" s="198"/>
      <c r="KY468" s="198"/>
      <c r="KZ468" s="198"/>
    </row>
    <row r="469" spans="2:312" x14ac:dyDescent="0.3">
      <c r="B469" s="198"/>
      <c r="C469" s="198"/>
      <c r="D469" s="198"/>
      <c r="E469" s="198"/>
      <c r="F469" s="198"/>
      <c r="G469" s="198"/>
      <c r="H469" s="198"/>
      <c r="I469" s="198"/>
      <c r="J469" s="198"/>
      <c r="K469" s="198"/>
      <c r="L469" s="198"/>
      <c r="M469" s="198"/>
      <c r="N469" s="198"/>
      <c r="O469" s="198"/>
      <c r="P469" s="198"/>
      <c r="Q469" s="202"/>
      <c r="R469" s="198"/>
      <c r="S469" s="198"/>
      <c r="T469" s="198"/>
      <c r="U469" s="198"/>
      <c r="V469" s="198"/>
      <c r="W469" s="198"/>
      <c r="X469" s="198"/>
      <c r="Y469" s="198"/>
      <c r="Z469" s="198"/>
      <c r="AA469" s="198"/>
      <c r="AB469" s="198"/>
      <c r="AC469" s="198"/>
      <c r="AD469" s="198"/>
      <c r="AE469" s="198"/>
      <c r="AF469" s="198"/>
      <c r="AG469" s="198"/>
      <c r="AH469" s="198"/>
      <c r="AI469" s="198"/>
      <c r="AJ469" s="198"/>
      <c r="AK469" s="198"/>
      <c r="AL469" s="198"/>
      <c r="AM469" s="198"/>
      <c r="AN469" s="198"/>
      <c r="AO469" s="198"/>
      <c r="AP469" s="198"/>
      <c r="AQ469" s="198"/>
      <c r="AR469" s="198"/>
      <c r="AS469" s="198"/>
      <c r="AT469" s="198"/>
      <c r="AU469" s="198"/>
      <c r="AV469" s="198"/>
      <c r="AW469" s="198"/>
      <c r="AX469" s="198"/>
      <c r="AY469" s="198"/>
      <c r="AZ469" s="198"/>
      <c r="BA469" s="198"/>
      <c r="BB469" s="198"/>
      <c r="BC469" s="198"/>
      <c r="BD469" s="198"/>
      <c r="BE469" s="198"/>
      <c r="BF469" s="198"/>
      <c r="BG469" s="198"/>
      <c r="BH469" s="198"/>
      <c r="BI469" s="198"/>
      <c r="BJ469" s="198"/>
      <c r="BK469" s="198"/>
      <c r="BL469" s="198"/>
      <c r="BM469" s="198"/>
      <c r="BN469" s="198"/>
      <c r="BO469" s="198"/>
      <c r="BP469" s="198"/>
      <c r="BQ469" s="198"/>
      <c r="BR469" s="198"/>
      <c r="BS469" s="198"/>
      <c r="BT469" s="198"/>
      <c r="BU469" s="198"/>
      <c r="BV469" s="198"/>
      <c r="BW469" s="198"/>
      <c r="BX469" s="198"/>
      <c r="BY469" s="198"/>
      <c r="BZ469" s="198"/>
      <c r="CA469" s="198"/>
      <c r="CB469" s="198"/>
      <c r="CC469" s="198"/>
      <c r="CD469" s="198"/>
      <c r="CE469" s="198"/>
      <c r="CF469" s="198"/>
      <c r="CG469" s="198"/>
      <c r="CH469" s="198"/>
      <c r="CI469" s="198"/>
      <c r="CJ469" s="198"/>
      <c r="CK469" s="198"/>
      <c r="CL469" s="198"/>
      <c r="CM469" s="198"/>
      <c r="CN469" s="198"/>
      <c r="CO469" s="198"/>
      <c r="CP469" s="198"/>
      <c r="CQ469" s="198"/>
      <c r="CR469" s="198"/>
      <c r="CS469" s="198"/>
      <c r="CT469" s="198"/>
      <c r="CU469" s="198"/>
      <c r="CV469" s="198"/>
      <c r="CW469" s="198"/>
      <c r="CX469" s="198"/>
      <c r="CY469" s="198"/>
      <c r="CZ469" s="198"/>
      <c r="DA469" s="198"/>
      <c r="DB469" s="198"/>
      <c r="DC469" s="198"/>
      <c r="DD469" s="198"/>
      <c r="DE469" s="198"/>
      <c r="DF469" s="198"/>
      <c r="DG469" s="198"/>
      <c r="DH469" s="198"/>
      <c r="DI469" s="198"/>
      <c r="DJ469" s="198"/>
      <c r="DK469" s="198"/>
      <c r="DL469" s="198"/>
      <c r="DM469" s="198"/>
      <c r="DN469" s="198"/>
      <c r="DO469" s="198"/>
      <c r="DP469" s="198"/>
      <c r="DQ469" s="198"/>
      <c r="DR469" s="198"/>
      <c r="DS469" s="198"/>
      <c r="DT469" s="198"/>
      <c r="DU469" s="198"/>
      <c r="DV469" s="198"/>
      <c r="DW469" s="198"/>
      <c r="DX469" s="198"/>
      <c r="DY469" s="198"/>
      <c r="DZ469" s="198"/>
      <c r="EA469" s="198"/>
      <c r="EB469" s="198"/>
      <c r="EC469" s="198"/>
      <c r="ED469" s="198"/>
      <c r="EE469" s="198"/>
      <c r="EF469" s="198"/>
      <c r="EG469" s="198"/>
      <c r="EH469" s="198"/>
      <c r="EI469" s="198"/>
      <c r="EJ469" s="198"/>
      <c r="EK469" s="198"/>
      <c r="EL469" s="198"/>
      <c r="EM469" s="198"/>
      <c r="EN469" s="198"/>
      <c r="EO469" s="198"/>
      <c r="EP469" s="198"/>
      <c r="EQ469" s="198"/>
      <c r="ER469" s="198"/>
      <c r="ES469" s="198"/>
      <c r="ET469" s="198"/>
      <c r="EU469" s="198"/>
      <c r="EV469" s="198"/>
      <c r="EW469" s="198"/>
      <c r="EX469" s="198"/>
      <c r="EY469" s="198"/>
      <c r="EZ469" s="198"/>
      <c r="FA469" s="198"/>
      <c r="FB469" s="198"/>
      <c r="FC469" s="198"/>
      <c r="FD469" s="198"/>
      <c r="FE469" s="198"/>
      <c r="FF469" s="198"/>
      <c r="FG469" s="198"/>
      <c r="FH469" s="198"/>
      <c r="FI469" s="198"/>
      <c r="FJ469" s="198"/>
      <c r="FK469" s="198"/>
      <c r="FL469" s="198"/>
      <c r="FM469" s="198"/>
      <c r="FN469" s="198"/>
      <c r="FO469" s="198"/>
      <c r="FP469" s="198"/>
      <c r="FQ469" s="198"/>
      <c r="FR469" s="198"/>
      <c r="FS469" s="198"/>
      <c r="FT469" s="198"/>
      <c r="FU469" s="198"/>
      <c r="FV469" s="198"/>
      <c r="FW469" s="198"/>
      <c r="FX469" s="198"/>
      <c r="FY469" s="198"/>
      <c r="FZ469" s="198"/>
      <c r="GA469" s="198"/>
      <c r="GB469" s="198"/>
      <c r="GC469" s="198"/>
      <c r="GD469" s="198"/>
      <c r="GE469" s="198"/>
      <c r="GF469" s="198"/>
      <c r="GG469" s="198"/>
      <c r="GH469" s="198"/>
      <c r="GI469" s="198"/>
      <c r="GJ469" s="198"/>
      <c r="GK469" s="198"/>
      <c r="GL469" s="198"/>
      <c r="GM469" s="198"/>
      <c r="GN469" s="198"/>
      <c r="GO469" s="198"/>
      <c r="GP469" s="198"/>
      <c r="GQ469" s="198"/>
      <c r="GR469" s="198"/>
      <c r="GS469" s="198"/>
      <c r="GT469" s="198"/>
      <c r="GU469" s="198"/>
      <c r="GV469" s="198"/>
      <c r="GW469" s="198"/>
      <c r="GX469" s="198"/>
      <c r="GY469" s="198"/>
      <c r="GZ469" s="198"/>
      <c r="HA469" s="198"/>
      <c r="HB469" s="198"/>
      <c r="HC469" s="198"/>
      <c r="HD469" s="198"/>
      <c r="HE469" s="198"/>
      <c r="HF469" s="198"/>
      <c r="HG469" s="198"/>
      <c r="HH469" s="198"/>
      <c r="HI469" s="198"/>
      <c r="HJ469" s="198"/>
      <c r="HK469" s="198"/>
      <c r="HL469" s="198"/>
      <c r="HM469" s="198"/>
      <c r="HN469" s="198"/>
      <c r="HO469" s="198"/>
      <c r="HP469" s="198"/>
      <c r="HQ469" s="198"/>
      <c r="HR469" s="198"/>
      <c r="HS469" s="198"/>
      <c r="HT469" s="198"/>
      <c r="HU469" s="198"/>
      <c r="HV469" s="198"/>
      <c r="HW469" s="198"/>
      <c r="HX469" s="198"/>
      <c r="HY469" s="198"/>
      <c r="HZ469" s="198"/>
      <c r="IA469" s="198"/>
      <c r="IB469" s="198"/>
      <c r="IC469" s="198"/>
      <c r="ID469" s="198"/>
      <c r="IE469" s="198"/>
      <c r="IF469" s="198"/>
      <c r="IG469" s="198"/>
      <c r="IH469" s="198"/>
      <c r="II469" s="198"/>
      <c r="IJ469" s="198"/>
      <c r="IK469" s="198"/>
      <c r="IL469" s="198"/>
      <c r="IM469" s="198"/>
      <c r="IN469" s="198"/>
      <c r="IO469" s="198"/>
      <c r="IP469" s="198"/>
      <c r="IQ469" s="198"/>
      <c r="IR469" s="198"/>
      <c r="IS469" s="198"/>
      <c r="IT469" s="198"/>
      <c r="IU469" s="198"/>
      <c r="IV469" s="198"/>
      <c r="IW469" s="198"/>
      <c r="IX469" s="198"/>
      <c r="IY469" s="198"/>
      <c r="IZ469" s="198"/>
      <c r="JA469" s="198"/>
      <c r="JB469" s="198"/>
      <c r="JC469" s="198"/>
      <c r="JD469" s="198"/>
      <c r="JE469" s="198"/>
      <c r="JF469" s="198"/>
      <c r="JG469" s="198"/>
      <c r="JH469" s="198"/>
      <c r="JI469" s="198"/>
      <c r="JJ469" s="198"/>
      <c r="JK469" s="198"/>
      <c r="JL469" s="198"/>
      <c r="JM469" s="198"/>
      <c r="JN469" s="198"/>
      <c r="JO469" s="198"/>
      <c r="JP469" s="198"/>
      <c r="JQ469" s="198"/>
      <c r="JR469" s="198"/>
      <c r="JS469" s="198"/>
      <c r="JT469" s="198"/>
      <c r="JU469" s="198"/>
      <c r="JV469" s="198"/>
      <c r="JW469" s="198"/>
      <c r="JX469" s="198"/>
      <c r="JY469" s="198"/>
      <c r="JZ469" s="198"/>
      <c r="KA469" s="198"/>
      <c r="KB469" s="198"/>
      <c r="KC469" s="198"/>
      <c r="KD469" s="198"/>
      <c r="KE469" s="198"/>
      <c r="KF469" s="198"/>
      <c r="KG469" s="198"/>
      <c r="KH469" s="198"/>
      <c r="KI469" s="198"/>
      <c r="KJ469" s="198"/>
      <c r="KK469" s="198"/>
      <c r="KL469" s="198"/>
      <c r="KM469" s="198"/>
      <c r="KN469" s="198"/>
      <c r="KO469" s="198"/>
      <c r="KP469" s="198"/>
      <c r="KQ469" s="198"/>
      <c r="KR469" s="198"/>
      <c r="KS469" s="198"/>
      <c r="KT469" s="198"/>
      <c r="KU469" s="198"/>
      <c r="KV469" s="198"/>
      <c r="KW469" s="198"/>
      <c r="KX469" s="198"/>
      <c r="KY469" s="198"/>
      <c r="KZ469" s="198"/>
    </row>
    <row r="470" spans="2:312" x14ac:dyDescent="0.3">
      <c r="B470" s="198"/>
      <c r="C470" s="198"/>
      <c r="D470" s="198"/>
      <c r="E470" s="198"/>
      <c r="F470" s="198"/>
      <c r="G470" s="198"/>
      <c r="H470" s="198"/>
      <c r="I470" s="198"/>
      <c r="J470" s="198"/>
      <c r="K470" s="198"/>
      <c r="L470" s="198"/>
      <c r="M470" s="198"/>
      <c r="N470" s="198"/>
      <c r="O470" s="198"/>
      <c r="P470" s="198"/>
      <c r="Q470" s="202"/>
      <c r="R470" s="198"/>
      <c r="S470" s="198"/>
      <c r="T470" s="198"/>
      <c r="U470" s="198"/>
      <c r="V470" s="198"/>
      <c r="W470" s="198"/>
      <c r="X470" s="198"/>
      <c r="Y470" s="198"/>
      <c r="Z470" s="198"/>
      <c r="AA470" s="198"/>
      <c r="AB470" s="198"/>
      <c r="AC470" s="198"/>
      <c r="AD470" s="198"/>
      <c r="AE470" s="198"/>
      <c r="AF470" s="198"/>
      <c r="AG470" s="198"/>
      <c r="AH470" s="198"/>
      <c r="AI470" s="198"/>
      <c r="AJ470" s="198"/>
      <c r="AK470" s="198"/>
      <c r="AL470" s="198"/>
      <c r="AM470" s="198"/>
      <c r="AN470" s="198"/>
      <c r="AO470" s="198"/>
      <c r="AP470" s="198"/>
      <c r="AQ470" s="198"/>
      <c r="AR470" s="198"/>
      <c r="AS470" s="198"/>
      <c r="AT470" s="198"/>
      <c r="AU470" s="198"/>
      <c r="AV470" s="198"/>
      <c r="AW470" s="198"/>
      <c r="AX470" s="198"/>
      <c r="AY470" s="198"/>
      <c r="AZ470" s="198"/>
      <c r="BA470" s="198"/>
      <c r="BB470" s="198"/>
      <c r="BC470" s="198"/>
      <c r="BD470" s="198"/>
      <c r="BE470" s="198"/>
      <c r="BF470" s="198"/>
      <c r="BG470" s="198"/>
      <c r="BH470" s="198"/>
      <c r="BI470" s="198"/>
      <c r="BJ470" s="198"/>
      <c r="BK470" s="198"/>
      <c r="BL470" s="198"/>
      <c r="BM470" s="198"/>
      <c r="BN470" s="198"/>
      <c r="BO470" s="198"/>
      <c r="BP470" s="198"/>
      <c r="BQ470" s="198"/>
      <c r="BR470" s="198"/>
      <c r="BS470" s="198"/>
      <c r="BT470" s="198"/>
      <c r="BU470" s="198"/>
      <c r="BV470" s="198"/>
      <c r="BW470" s="198"/>
      <c r="BX470" s="198"/>
      <c r="BY470" s="198"/>
      <c r="BZ470" s="198"/>
      <c r="CA470" s="198"/>
      <c r="CB470" s="198"/>
      <c r="CC470" s="198"/>
      <c r="CD470" s="198"/>
      <c r="CE470" s="198"/>
      <c r="CF470" s="198"/>
      <c r="CG470" s="198"/>
      <c r="CH470" s="198"/>
      <c r="CI470" s="198"/>
      <c r="CJ470" s="198"/>
      <c r="CK470" s="198"/>
      <c r="CL470" s="198"/>
      <c r="CM470" s="198"/>
      <c r="CN470" s="198"/>
      <c r="CO470" s="198"/>
      <c r="CP470" s="198"/>
      <c r="CQ470" s="198"/>
      <c r="CR470" s="198"/>
      <c r="CS470" s="198"/>
      <c r="CT470" s="198"/>
      <c r="CU470" s="198"/>
      <c r="CV470" s="198"/>
      <c r="CW470" s="198"/>
      <c r="CX470" s="198"/>
      <c r="CY470" s="198"/>
      <c r="CZ470" s="198"/>
      <c r="DA470" s="198"/>
      <c r="DB470" s="198"/>
      <c r="DC470" s="198"/>
      <c r="DD470" s="198"/>
      <c r="DE470" s="198"/>
      <c r="DF470" s="198"/>
      <c r="DG470" s="198"/>
      <c r="DH470" s="198"/>
      <c r="DI470" s="198"/>
      <c r="DJ470" s="198"/>
      <c r="DK470" s="198"/>
      <c r="DL470" s="198"/>
      <c r="DM470" s="198"/>
      <c r="DN470" s="198"/>
      <c r="DO470" s="198"/>
      <c r="DP470" s="198"/>
      <c r="DQ470" s="198"/>
      <c r="DR470" s="198"/>
      <c r="DS470" s="198"/>
      <c r="DT470" s="198"/>
      <c r="DU470" s="198"/>
      <c r="DV470" s="198"/>
      <c r="DW470" s="198"/>
      <c r="DX470" s="198"/>
      <c r="DY470" s="198"/>
      <c r="DZ470" s="198"/>
      <c r="EA470" s="198"/>
      <c r="EB470" s="198"/>
      <c r="EC470" s="198"/>
      <c r="ED470" s="198"/>
      <c r="EE470" s="198"/>
      <c r="EF470" s="198"/>
      <c r="EG470" s="198"/>
      <c r="EH470" s="198"/>
      <c r="EI470" s="198"/>
      <c r="EJ470" s="198"/>
      <c r="EK470" s="198"/>
      <c r="EL470" s="198"/>
      <c r="EM470" s="198"/>
      <c r="EN470" s="198"/>
      <c r="EO470" s="198"/>
      <c r="EP470" s="198"/>
      <c r="EQ470" s="198"/>
      <c r="ER470" s="198"/>
      <c r="ES470" s="198"/>
      <c r="ET470" s="198"/>
      <c r="EU470" s="198"/>
      <c r="EV470" s="198"/>
      <c r="EW470" s="198"/>
      <c r="EX470" s="198"/>
      <c r="EY470" s="198"/>
      <c r="EZ470" s="198"/>
      <c r="FA470" s="198"/>
      <c r="FB470" s="198"/>
      <c r="FC470" s="198"/>
      <c r="FD470" s="198"/>
      <c r="FE470" s="198"/>
      <c r="FF470" s="198"/>
      <c r="FG470" s="198"/>
      <c r="FH470" s="198"/>
      <c r="FI470" s="198"/>
      <c r="FJ470" s="198"/>
      <c r="FK470" s="198"/>
      <c r="FL470" s="198"/>
      <c r="FM470" s="198"/>
      <c r="FN470" s="198"/>
      <c r="FO470" s="198"/>
      <c r="FP470" s="198"/>
      <c r="FQ470" s="198"/>
      <c r="FR470" s="198"/>
      <c r="FS470" s="198"/>
      <c r="FT470" s="198"/>
      <c r="FU470" s="198"/>
      <c r="FV470" s="198"/>
      <c r="FW470" s="198"/>
      <c r="FX470" s="198"/>
      <c r="FY470" s="198"/>
      <c r="FZ470" s="198"/>
      <c r="GA470" s="198"/>
      <c r="GB470" s="198"/>
      <c r="GC470" s="198"/>
      <c r="GD470" s="198"/>
      <c r="GE470" s="198"/>
      <c r="GF470" s="198"/>
      <c r="GG470" s="198"/>
      <c r="GH470" s="198"/>
      <c r="GI470" s="198"/>
      <c r="GJ470" s="198"/>
      <c r="GK470" s="198"/>
      <c r="GL470" s="198"/>
      <c r="GM470" s="198"/>
      <c r="GN470" s="198"/>
      <c r="GO470" s="198"/>
      <c r="GP470" s="198"/>
      <c r="GQ470" s="198"/>
      <c r="GR470" s="198"/>
      <c r="GS470" s="198"/>
      <c r="GT470" s="198"/>
      <c r="GU470" s="198"/>
      <c r="GV470" s="198"/>
      <c r="GW470" s="198"/>
      <c r="GX470" s="198"/>
      <c r="GY470" s="198"/>
      <c r="GZ470" s="198"/>
      <c r="HA470" s="198"/>
      <c r="HB470" s="198"/>
      <c r="HC470" s="198"/>
      <c r="HD470" s="198"/>
      <c r="HE470" s="198"/>
      <c r="HF470" s="198"/>
      <c r="HG470" s="198"/>
      <c r="HH470" s="198"/>
      <c r="HI470" s="198"/>
      <c r="HJ470" s="198"/>
      <c r="HK470" s="198"/>
      <c r="HL470" s="198"/>
      <c r="HM470" s="198"/>
      <c r="HN470" s="198"/>
      <c r="HO470" s="198"/>
      <c r="HP470" s="198"/>
      <c r="HQ470" s="198"/>
      <c r="HR470" s="198"/>
      <c r="HS470" s="198"/>
      <c r="HT470" s="198"/>
      <c r="HU470" s="198"/>
      <c r="HV470" s="198"/>
      <c r="HW470" s="198"/>
      <c r="HX470" s="198"/>
      <c r="HY470" s="198"/>
      <c r="HZ470" s="198"/>
      <c r="IA470" s="198"/>
      <c r="IB470" s="198"/>
      <c r="IC470" s="198"/>
      <c r="ID470" s="198"/>
      <c r="IE470" s="198"/>
      <c r="IF470" s="198"/>
      <c r="IG470" s="198"/>
      <c r="IH470" s="198"/>
      <c r="II470" s="198"/>
      <c r="IJ470" s="198"/>
      <c r="IK470" s="198"/>
      <c r="IL470" s="198"/>
      <c r="IM470" s="198"/>
      <c r="IN470" s="198"/>
      <c r="IO470" s="198"/>
      <c r="IP470" s="198"/>
      <c r="IQ470" s="198"/>
      <c r="IR470" s="198"/>
      <c r="IS470" s="198"/>
      <c r="IT470" s="198"/>
      <c r="IU470" s="198"/>
      <c r="IV470" s="198"/>
      <c r="IW470" s="198"/>
      <c r="IX470" s="198"/>
      <c r="IY470" s="198"/>
      <c r="IZ470" s="198"/>
      <c r="JA470" s="198"/>
      <c r="JB470" s="198"/>
      <c r="JC470" s="198"/>
      <c r="JD470" s="198"/>
      <c r="JE470" s="198"/>
      <c r="JF470" s="198"/>
      <c r="JG470" s="198"/>
      <c r="JH470" s="198"/>
      <c r="JI470" s="198"/>
      <c r="JJ470" s="198"/>
      <c r="JK470" s="198"/>
      <c r="JL470" s="198"/>
      <c r="JM470" s="198"/>
      <c r="JN470" s="198"/>
      <c r="JO470" s="198"/>
      <c r="JP470" s="198"/>
      <c r="JQ470" s="198"/>
      <c r="JR470" s="198"/>
      <c r="JS470" s="198"/>
      <c r="JT470" s="198"/>
      <c r="JU470" s="198"/>
      <c r="JV470" s="198"/>
      <c r="JW470" s="198"/>
      <c r="JX470" s="198"/>
      <c r="JY470" s="198"/>
      <c r="JZ470" s="198"/>
      <c r="KA470" s="198"/>
      <c r="KB470" s="198"/>
      <c r="KC470" s="198"/>
      <c r="KD470" s="198"/>
      <c r="KE470" s="198"/>
      <c r="KF470" s="198"/>
      <c r="KG470" s="198"/>
      <c r="KH470" s="198"/>
      <c r="KI470" s="198"/>
      <c r="KJ470" s="198"/>
      <c r="KK470" s="198"/>
      <c r="KL470" s="198"/>
      <c r="KM470" s="198"/>
      <c r="KN470" s="198"/>
      <c r="KO470" s="198"/>
      <c r="KP470" s="198"/>
      <c r="KQ470" s="198"/>
      <c r="KR470" s="198"/>
      <c r="KS470" s="198"/>
      <c r="KT470" s="198"/>
      <c r="KU470" s="198"/>
      <c r="KV470" s="198"/>
      <c r="KW470" s="198"/>
      <c r="KX470" s="198"/>
      <c r="KY470" s="198"/>
      <c r="KZ470" s="198"/>
    </row>
    <row r="471" spans="2:312" x14ac:dyDescent="0.3">
      <c r="B471" s="198"/>
      <c r="C471" s="198"/>
      <c r="D471" s="198"/>
      <c r="E471" s="198"/>
      <c r="F471" s="198"/>
      <c r="G471" s="198"/>
      <c r="H471" s="198"/>
      <c r="I471" s="198"/>
      <c r="J471" s="198"/>
      <c r="K471" s="198"/>
      <c r="L471" s="198"/>
      <c r="M471" s="198"/>
      <c r="N471" s="198"/>
      <c r="O471" s="198"/>
      <c r="P471" s="198"/>
      <c r="Q471" s="202"/>
      <c r="R471" s="198"/>
      <c r="S471" s="198"/>
      <c r="T471" s="198"/>
      <c r="U471" s="198"/>
      <c r="V471" s="198"/>
      <c r="W471" s="198"/>
      <c r="X471" s="198"/>
      <c r="Y471" s="198"/>
      <c r="Z471" s="198"/>
      <c r="AA471" s="198"/>
      <c r="AB471" s="198"/>
      <c r="AC471" s="198"/>
      <c r="AD471" s="198"/>
      <c r="AE471" s="198"/>
      <c r="AF471" s="198"/>
      <c r="AG471" s="198"/>
      <c r="AH471" s="198"/>
      <c r="AI471" s="198"/>
      <c r="AJ471" s="198"/>
      <c r="AK471" s="198"/>
      <c r="AL471" s="198"/>
      <c r="AM471" s="198"/>
      <c r="AN471" s="198"/>
      <c r="AO471" s="198"/>
      <c r="AP471" s="198"/>
      <c r="AQ471" s="198"/>
      <c r="AR471" s="198"/>
      <c r="AS471" s="198"/>
      <c r="AT471" s="198"/>
      <c r="AU471" s="198"/>
      <c r="AV471" s="198"/>
      <c r="AW471" s="198"/>
      <c r="AX471" s="198"/>
      <c r="AY471" s="198"/>
      <c r="AZ471" s="198"/>
      <c r="BA471" s="198"/>
      <c r="BB471" s="198"/>
      <c r="BC471" s="198"/>
      <c r="BD471" s="198"/>
      <c r="BE471" s="198"/>
      <c r="BF471" s="198"/>
      <c r="BG471" s="198"/>
      <c r="BH471" s="198"/>
      <c r="BI471" s="198"/>
      <c r="BJ471" s="198"/>
      <c r="BK471" s="198"/>
      <c r="BL471" s="198"/>
      <c r="BM471" s="198"/>
      <c r="BN471" s="198"/>
      <c r="BO471" s="198"/>
      <c r="BP471" s="198"/>
      <c r="BQ471" s="198"/>
      <c r="BR471" s="198"/>
      <c r="BS471" s="198"/>
      <c r="BT471" s="198"/>
      <c r="BU471" s="198"/>
      <c r="BV471" s="198"/>
      <c r="BW471" s="198"/>
      <c r="BX471" s="198"/>
      <c r="BY471" s="198"/>
      <c r="BZ471" s="198"/>
      <c r="CA471" s="198"/>
      <c r="CB471" s="198"/>
      <c r="CC471" s="198"/>
      <c r="CD471" s="198"/>
      <c r="CE471" s="198"/>
      <c r="CF471" s="198"/>
      <c r="CG471" s="198"/>
      <c r="CH471" s="198"/>
      <c r="CI471" s="198"/>
      <c r="CJ471" s="198"/>
      <c r="CK471" s="198"/>
      <c r="CL471" s="198"/>
      <c r="CM471" s="198"/>
      <c r="CN471" s="198"/>
      <c r="CO471" s="198"/>
      <c r="CP471" s="198"/>
      <c r="CQ471" s="198"/>
      <c r="CR471" s="198"/>
      <c r="CS471" s="198"/>
      <c r="CT471" s="198"/>
      <c r="CU471" s="198"/>
      <c r="CV471" s="198"/>
      <c r="CW471" s="198"/>
      <c r="CX471" s="198"/>
      <c r="CY471" s="198"/>
      <c r="CZ471" s="198"/>
      <c r="DA471" s="198"/>
      <c r="DB471" s="198"/>
      <c r="DC471" s="198"/>
      <c r="DD471" s="198"/>
      <c r="DE471" s="198"/>
      <c r="DF471" s="198"/>
      <c r="DG471" s="198"/>
      <c r="DH471" s="198"/>
      <c r="DI471" s="198"/>
      <c r="DJ471" s="198"/>
      <c r="DK471" s="198"/>
      <c r="DL471" s="198"/>
      <c r="DM471" s="198"/>
      <c r="DN471" s="198"/>
      <c r="DO471" s="198"/>
      <c r="DP471" s="198"/>
      <c r="DQ471" s="198"/>
      <c r="DR471" s="198"/>
      <c r="DS471" s="198"/>
      <c r="DT471" s="198"/>
      <c r="DU471" s="198"/>
      <c r="DV471" s="198"/>
      <c r="DW471" s="198"/>
      <c r="DX471" s="198"/>
      <c r="DY471" s="198"/>
      <c r="DZ471" s="198"/>
      <c r="EA471" s="198"/>
      <c r="EB471" s="198"/>
      <c r="EC471" s="198"/>
      <c r="ED471" s="198"/>
      <c r="EE471" s="198"/>
      <c r="EF471" s="198"/>
      <c r="EG471" s="198"/>
      <c r="EH471" s="198"/>
      <c r="EI471" s="198"/>
      <c r="EJ471" s="198"/>
      <c r="EK471" s="198"/>
      <c r="EL471" s="198"/>
      <c r="EM471" s="198"/>
      <c r="EN471" s="198"/>
      <c r="EO471" s="198"/>
      <c r="EP471" s="198"/>
      <c r="EQ471" s="198"/>
      <c r="ER471" s="198"/>
      <c r="ES471" s="198"/>
      <c r="ET471" s="198"/>
      <c r="EU471" s="198"/>
      <c r="EV471" s="198"/>
      <c r="EW471" s="198"/>
      <c r="EX471" s="198"/>
      <c r="EY471" s="198"/>
      <c r="EZ471" s="198"/>
      <c r="FA471" s="198"/>
      <c r="FB471" s="198"/>
      <c r="FC471" s="198"/>
      <c r="FD471" s="198"/>
      <c r="FE471" s="198"/>
      <c r="FF471" s="198"/>
      <c r="FG471" s="198"/>
      <c r="FH471" s="198"/>
      <c r="FI471" s="198"/>
      <c r="FJ471" s="198"/>
      <c r="FK471" s="198"/>
      <c r="FL471" s="198"/>
      <c r="FM471" s="198"/>
      <c r="FN471" s="198"/>
      <c r="FO471" s="198"/>
      <c r="FP471" s="198"/>
      <c r="FQ471" s="198"/>
      <c r="FR471" s="198"/>
      <c r="FS471" s="198"/>
      <c r="FT471" s="198"/>
      <c r="FU471" s="198"/>
      <c r="FV471" s="198"/>
      <c r="FW471" s="198"/>
      <c r="FX471" s="198"/>
      <c r="FY471" s="198"/>
      <c r="FZ471" s="198"/>
      <c r="GA471" s="198"/>
      <c r="GB471" s="198"/>
      <c r="GC471" s="198"/>
      <c r="GD471" s="198"/>
      <c r="GE471" s="198"/>
      <c r="GF471" s="198"/>
      <c r="GG471" s="198"/>
      <c r="GH471" s="198"/>
      <c r="GI471" s="198"/>
      <c r="GJ471" s="198"/>
      <c r="GK471" s="198"/>
      <c r="GL471" s="198"/>
      <c r="GM471" s="198"/>
      <c r="GN471" s="198"/>
      <c r="GO471" s="198"/>
      <c r="GP471" s="198"/>
      <c r="GQ471" s="198"/>
      <c r="GR471" s="198"/>
      <c r="GS471" s="198"/>
      <c r="GT471" s="198"/>
      <c r="GU471" s="198"/>
      <c r="GV471" s="198"/>
      <c r="GW471" s="198"/>
      <c r="GX471" s="198"/>
      <c r="GY471" s="198"/>
      <c r="GZ471" s="198"/>
      <c r="HA471" s="198"/>
      <c r="HB471" s="198"/>
      <c r="HC471" s="198"/>
      <c r="HD471" s="198"/>
      <c r="HE471" s="198"/>
      <c r="HF471" s="198"/>
      <c r="HG471" s="198"/>
      <c r="HH471" s="198"/>
      <c r="HI471" s="198"/>
      <c r="HJ471" s="198"/>
      <c r="HK471" s="198"/>
      <c r="HL471" s="198"/>
      <c r="HM471" s="198"/>
      <c r="HN471" s="198"/>
      <c r="HO471" s="198"/>
      <c r="HP471" s="198"/>
      <c r="HQ471" s="198"/>
      <c r="HR471" s="198"/>
      <c r="HS471" s="198"/>
      <c r="HT471" s="198"/>
      <c r="HU471" s="198"/>
      <c r="HV471" s="198"/>
      <c r="HW471" s="198"/>
      <c r="HX471" s="198"/>
      <c r="HY471" s="198"/>
      <c r="HZ471" s="198"/>
      <c r="IA471" s="198"/>
      <c r="IB471" s="198"/>
      <c r="IC471" s="198"/>
      <c r="ID471" s="198"/>
      <c r="IE471" s="198"/>
      <c r="IF471" s="198"/>
      <c r="IG471" s="198"/>
      <c r="IH471" s="198"/>
      <c r="II471" s="198"/>
      <c r="IJ471" s="198"/>
      <c r="IK471" s="198"/>
      <c r="IL471" s="198"/>
      <c r="IM471" s="198"/>
      <c r="IN471" s="198"/>
      <c r="IO471" s="198"/>
      <c r="IP471" s="198"/>
      <c r="IQ471" s="198"/>
      <c r="IR471" s="198"/>
      <c r="IS471" s="198"/>
      <c r="IT471" s="198"/>
      <c r="IU471" s="198"/>
      <c r="IV471" s="198"/>
      <c r="IW471" s="198"/>
      <c r="IX471" s="198"/>
      <c r="IY471" s="198"/>
      <c r="IZ471" s="198"/>
      <c r="JA471" s="198"/>
      <c r="JB471" s="198"/>
      <c r="JC471" s="198"/>
      <c r="JD471" s="198"/>
      <c r="JE471" s="198"/>
      <c r="JF471" s="198"/>
      <c r="JG471" s="198"/>
      <c r="JH471" s="198"/>
      <c r="JI471" s="198"/>
      <c r="JJ471" s="198"/>
      <c r="JK471" s="198"/>
      <c r="JL471" s="198"/>
      <c r="JM471" s="198"/>
      <c r="JN471" s="198"/>
      <c r="JO471" s="198"/>
      <c r="JP471" s="198"/>
      <c r="JQ471" s="198"/>
      <c r="JR471" s="198"/>
      <c r="JS471" s="198"/>
      <c r="JT471" s="198"/>
      <c r="JU471" s="198"/>
      <c r="JV471" s="198"/>
      <c r="JW471" s="198"/>
      <c r="JX471" s="198"/>
      <c r="JY471" s="198"/>
      <c r="JZ471" s="198"/>
      <c r="KA471" s="198"/>
      <c r="KB471" s="198"/>
      <c r="KC471" s="198"/>
      <c r="KD471" s="198"/>
      <c r="KE471" s="198"/>
      <c r="KF471" s="198"/>
      <c r="KG471" s="198"/>
      <c r="KH471" s="198"/>
      <c r="KI471" s="198"/>
      <c r="KJ471" s="198"/>
      <c r="KK471" s="198"/>
      <c r="KL471" s="198"/>
      <c r="KM471" s="198"/>
      <c r="KN471" s="198"/>
      <c r="KO471" s="198"/>
      <c r="KP471" s="198"/>
      <c r="KQ471" s="198"/>
      <c r="KR471" s="198"/>
      <c r="KS471" s="198"/>
      <c r="KT471" s="198"/>
      <c r="KU471" s="198"/>
      <c r="KV471" s="198"/>
      <c r="KW471" s="198"/>
      <c r="KX471" s="198"/>
      <c r="KY471" s="198"/>
      <c r="KZ471" s="198"/>
    </row>
    <row r="472" spans="2:312" x14ac:dyDescent="0.3">
      <c r="B472" s="198"/>
      <c r="C472" s="198"/>
      <c r="D472" s="198"/>
      <c r="E472" s="198"/>
      <c r="F472" s="198"/>
      <c r="G472" s="198"/>
      <c r="H472" s="198"/>
      <c r="I472" s="198"/>
      <c r="J472" s="198"/>
      <c r="K472" s="198"/>
      <c r="L472" s="198"/>
      <c r="M472" s="198"/>
      <c r="N472" s="198"/>
      <c r="O472" s="198"/>
      <c r="P472" s="198"/>
      <c r="Q472" s="202"/>
      <c r="R472" s="198"/>
      <c r="S472" s="198"/>
      <c r="T472" s="198"/>
      <c r="U472" s="198"/>
      <c r="V472" s="198"/>
      <c r="W472" s="198"/>
      <c r="X472" s="198"/>
      <c r="Y472" s="198"/>
      <c r="Z472" s="198"/>
      <c r="AA472" s="198"/>
      <c r="AB472" s="198"/>
      <c r="AC472" s="198"/>
      <c r="AD472" s="198"/>
      <c r="AE472" s="198"/>
      <c r="AF472" s="198"/>
      <c r="AG472" s="198"/>
      <c r="AH472" s="198"/>
      <c r="AI472" s="198"/>
      <c r="AJ472" s="198"/>
      <c r="AK472" s="198"/>
      <c r="AL472" s="198"/>
      <c r="AM472" s="198"/>
      <c r="AN472" s="198"/>
      <c r="AO472" s="198"/>
      <c r="AP472" s="198"/>
      <c r="AQ472" s="198"/>
      <c r="AR472" s="198"/>
      <c r="AS472" s="198"/>
      <c r="AT472" s="198"/>
      <c r="AU472" s="198"/>
      <c r="AV472" s="198"/>
      <c r="AW472" s="198"/>
      <c r="AX472" s="198"/>
      <c r="AY472" s="198"/>
      <c r="AZ472" s="198"/>
      <c r="BA472" s="198"/>
      <c r="BB472" s="198"/>
      <c r="BC472" s="198"/>
      <c r="BD472" s="198"/>
      <c r="BE472" s="198"/>
      <c r="BF472" s="198"/>
      <c r="BG472" s="198"/>
      <c r="BH472" s="198"/>
      <c r="BI472" s="198"/>
      <c r="BJ472" s="198"/>
      <c r="BK472" s="198"/>
      <c r="BL472" s="198"/>
      <c r="BM472" s="198"/>
      <c r="BN472" s="198"/>
      <c r="BO472" s="198"/>
      <c r="BP472" s="198"/>
      <c r="BQ472" s="198"/>
      <c r="BR472" s="198"/>
      <c r="BS472" s="198"/>
      <c r="BT472" s="198"/>
      <c r="BU472" s="198"/>
      <c r="BV472" s="198"/>
      <c r="BW472" s="198"/>
      <c r="BX472" s="198"/>
      <c r="BY472" s="198"/>
      <c r="BZ472" s="198"/>
      <c r="CA472" s="198"/>
      <c r="CB472" s="198"/>
      <c r="CC472" s="198"/>
      <c r="CD472" s="198"/>
      <c r="CE472" s="198"/>
      <c r="CF472" s="198"/>
      <c r="CG472" s="198"/>
      <c r="CH472" s="198"/>
      <c r="CI472" s="198"/>
      <c r="CJ472" s="198"/>
      <c r="CK472" s="198"/>
      <c r="CL472" s="198"/>
      <c r="CM472" s="198"/>
      <c r="CN472" s="198"/>
      <c r="CO472" s="198"/>
      <c r="CP472" s="198"/>
      <c r="CQ472" s="198"/>
      <c r="CR472" s="198"/>
      <c r="CS472" s="198"/>
      <c r="CT472" s="198"/>
      <c r="CU472" s="198"/>
      <c r="CV472" s="198"/>
      <c r="CW472" s="198"/>
      <c r="CX472" s="198"/>
      <c r="CY472" s="198"/>
      <c r="CZ472" s="198"/>
      <c r="DA472" s="198"/>
      <c r="DB472" s="198"/>
      <c r="DC472" s="198"/>
      <c r="DD472" s="198"/>
      <c r="DE472" s="198"/>
      <c r="DF472" s="198"/>
      <c r="DG472" s="198"/>
      <c r="DH472" s="198"/>
      <c r="DI472" s="198"/>
      <c r="DJ472" s="198"/>
      <c r="DK472" s="198"/>
      <c r="DL472" s="198"/>
      <c r="DM472" s="198"/>
      <c r="DN472" s="198"/>
      <c r="DO472" s="198"/>
      <c r="DP472" s="198"/>
      <c r="DQ472" s="198"/>
      <c r="DR472" s="198"/>
      <c r="DS472" s="198"/>
      <c r="DT472" s="198"/>
      <c r="DU472" s="198"/>
      <c r="DV472" s="198"/>
      <c r="DW472" s="198"/>
      <c r="DX472" s="198"/>
      <c r="DY472" s="198"/>
      <c r="DZ472" s="198"/>
      <c r="EA472" s="198"/>
      <c r="EB472" s="198"/>
      <c r="EC472" s="198"/>
      <c r="ED472" s="198"/>
      <c r="EE472" s="198"/>
      <c r="EF472" s="198"/>
      <c r="EG472" s="198"/>
      <c r="EH472" s="198"/>
      <c r="EI472" s="198"/>
      <c r="EJ472" s="198"/>
      <c r="EK472" s="198"/>
      <c r="EL472" s="198"/>
      <c r="EM472" s="198"/>
      <c r="EN472" s="198"/>
      <c r="EO472" s="198"/>
      <c r="EP472" s="198"/>
      <c r="EQ472" s="198"/>
      <c r="ER472" s="198"/>
      <c r="ES472" s="198"/>
      <c r="ET472" s="198"/>
      <c r="EU472" s="198"/>
      <c r="EV472" s="198"/>
      <c r="EW472" s="198"/>
      <c r="EX472" s="198"/>
      <c r="EY472" s="198"/>
      <c r="EZ472" s="198"/>
      <c r="FA472" s="198"/>
      <c r="FB472" s="198"/>
      <c r="FC472" s="198"/>
      <c r="FD472" s="198"/>
      <c r="FE472" s="198"/>
      <c r="FF472" s="198"/>
      <c r="FG472" s="198"/>
      <c r="FH472" s="198"/>
      <c r="FI472" s="198"/>
      <c r="FJ472" s="198"/>
      <c r="FK472" s="198"/>
      <c r="FL472" s="198"/>
      <c r="FM472" s="198"/>
      <c r="FN472" s="198"/>
      <c r="FO472" s="198"/>
      <c r="FP472" s="198"/>
      <c r="FQ472" s="198"/>
      <c r="FR472" s="198"/>
      <c r="FS472" s="198"/>
      <c r="FT472" s="198"/>
      <c r="FU472" s="198"/>
      <c r="FV472" s="198"/>
      <c r="FW472" s="198"/>
      <c r="FX472" s="198"/>
      <c r="FY472" s="198"/>
      <c r="FZ472" s="198"/>
      <c r="GA472" s="198"/>
      <c r="GB472" s="198"/>
      <c r="GC472" s="198"/>
      <c r="GD472" s="198"/>
      <c r="GE472" s="198"/>
      <c r="GF472" s="198"/>
      <c r="GG472" s="198"/>
      <c r="GH472" s="198"/>
      <c r="GI472" s="198"/>
      <c r="GJ472" s="198"/>
      <c r="GK472" s="198"/>
      <c r="GL472" s="198"/>
      <c r="GM472" s="198"/>
      <c r="GN472" s="198"/>
      <c r="GO472" s="198"/>
      <c r="GP472" s="198"/>
      <c r="GQ472" s="198"/>
      <c r="GR472" s="198"/>
      <c r="GS472" s="198"/>
      <c r="GT472" s="198"/>
      <c r="GU472" s="198"/>
      <c r="GV472" s="198"/>
      <c r="GW472" s="198"/>
      <c r="GX472" s="198"/>
      <c r="GY472" s="198"/>
      <c r="GZ472" s="198"/>
      <c r="HA472" s="198"/>
      <c r="HB472" s="198"/>
      <c r="HC472" s="198"/>
      <c r="HD472" s="198"/>
      <c r="HE472" s="198"/>
      <c r="HF472" s="198"/>
      <c r="HG472" s="198"/>
      <c r="HH472" s="198"/>
      <c r="HI472" s="198"/>
      <c r="HJ472" s="198"/>
      <c r="HK472" s="198"/>
      <c r="HL472" s="198"/>
      <c r="HM472" s="198"/>
      <c r="HN472" s="198"/>
      <c r="HO472" s="198"/>
      <c r="HP472" s="198"/>
      <c r="HQ472" s="198"/>
      <c r="HR472" s="198"/>
      <c r="HS472" s="198"/>
      <c r="HT472" s="198"/>
      <c r="HU472" s="198"/>
      <c r="HV472" s="198"/>
      <c r="HW472" s="198"/>
      <c r="HX472" s="198"/>
      <c r="HY472" s="198"/>
      <c r="HZ472" s="198"/>
      <c r="IA472" s="198"/>
      <c r="IB472" s="198"/>
      <c r="IC472" s="198"/>
      <c r="ID472" s="198"/>
      <c r="IE472" s="198"/>
      <c r="IF472" s="198"/>
      <c r="IG472" s="198"/>
      <c r="IH472" s="198"/>
      <c r="II472" s="198"/>
      <c r="IJ472" s="198"/>
      <c r="IK472" s="198"/>
      <c r="IL472" s="198"/>
      <c r="IM472" s="198"/>
      <c r="IN472" s="198"/>
      <c r="IO472" s="198"/>
      <c r="IP472" s="198"/>
      <c r="IQ472" s="198"/>
      <c r="IR472" s="198"/>
      <c r="IS472" s="198"/>
      <c r="IT472" s="198"/>
      <c r="IU472" s="198"/>
      <c r="IV472" s="198"/>
      <c r="IW472" s="198"/>
      <c r="IX472" s="198"/>
      <c r="IY472" s="198"/>
      <c r="IZ472" s="198"/>
      <c r="JA472" s="198"/>
      <c r="JB472" s="198"/>
      <c r="JC472" s="198"/>
      <c r="JD472" s="198"/>
      <c r="JE472" s="198"/>
      <c r="JF472" s="198"/>
      <c r="JG472" s="198"/>
      <c r="JH472" s="198"/>
      <c r="JI472" s="198"/>
      <c r="JJ472" s="198"/>
      <c r="JK472" s="198"/>
      <c r="JL472" s="198"/>
      <c r="JM472" s="198"/>
      <c r="JN472" s="198"/>
      <c r="JO472" s="198"/>
      <c r="JP472" s="198"/>
      <c r="JQ472" s="198"/>
      <c r="JR472" s="198"/>
      <c r="JS472" s="198"/>
      <c r="JT472" s="198"/>
      <c r="JU472" s="198"/>
      <c r="JV472" s="198"/>
      <c r="JW472" s="198"/>
      <c r="JX472" s="198"/>
      <c r="JY472" s="198"/>
      <c r="JZ472" s="198"/>
      <c r="KA472" s="198"/>
      <c r="KB472" s="198"/>
      <c r="KC472" s="198"/>
      <c r="KD472" s="198"/>
      <c r="KE472" s="198"/>
      <c r="KF472" s="198"/>
      <c r="KG472" s="198"/>
      <c r="KH472" s="198"/>
      <c r="KI472" s="198"/>
      <c r="KJ472" s="198"/>
      <c r="KK472" s="198"/>
      <c r="KL472" s="198"/>
      <c r="KM472" s="198"/>
      <c r="KN472" s="198"/>
      <c r="KO472" s="198"/>
      <c r="KP472" s="198"/>
      <c r="KQ472" s="198"/>
      <c r="KR472" s="198"/>
      <c r="KS472" s="198"/>
      <c r="KT472" s="198"/>
      <c r="KU472" s="198"/>
      <c r="KV472" s="198"/>
      <c r="KW472" s="198"/>
      <c r="KX472" s="198"/>
      <c r="KY472" s="198"/>
      <c r="KZ472" s="198"/>
    </row>
    <row r="473" spans="2:312" x14ac:dyDescent="0.3">
      <c r="B473" s="198"/>
      <c r="C473" s="198"/>
      <c r="D473" s="198"/>
      <c r="E473" s="198"/>
      <c r="F473" s="198"/>
      <c r="G473" s="198"/>
      <c r="H473" s="198"/>
      <c r="I473" s="198"/>
      <c r="J473" s="198"/>
      <c r="K473" s="198"/>
      <c r="L473" s="198"/>
      <c r="M473" s="198"/>
      <c r="N473" s="198"/>
      <c r="O473" s="198"/>
      <c r="P473" s="198"/>
      <c r="Q473" s="202"/>
      <c r="R473" s="198"/>
      <c r="S473" s="198"/>
      <c r="T473" s="198"/>
      <c r="U473" s="198"/>
      <c r="V473" s="198"/>
      <c r="W473" s="198"/>
      <c r="X473" s="198"/>
      <c r="Y473" s="198"/>
      <c r="Z473" s="198"/>
      <c r="AA473" s="198"/>
      <c r="AB473" s="198"/>
      <c r="AC473" s="198"/>
      <c r="AD473" s="198"/>
      <c r="AE473" s="198"/>
      <c r="AF473" s="198"/>
      <c r="AG473" s="198"/>
      <c r="AH473" s="198"/>
      <c r="AI473" s="198"/>
      <c r="AJ473" s="198"/>
      <c r="AK473" s="198"/>
      <c r="AL473" s="198"/>
      <c r="AM473" s="198"/>
      <c r="AN473" s="198"/>
      <c r="AO473" s="198"/>
      <c r="AP473" s="198"/>
      <c r="AQ473" s="198"/>
      <c r="AR473" s="198"/>
      <c r="AS473" s="198"/>
      <c r="AT473" s="198"/>
      <c r="AU473" s="198"/>
      <c r="AV473" s="198"/>
      <c r="AW473" s="198"/>
      <c r="AX473" s="198"/>
      <c r="AY473" s="198"/>
      <c r="AZ473" s="198"/>
      <c r="BA473" s="198"/>
      <c r="BB473" s="198"/>
      <c r="BC473" s="198"/>
      <c r="BD473" s="198"/>
      <c r="BE473" s="198"/>
      <c r="BF473" s="198"/>
      <c r="BG473" s="198"/>
      <c r="BH473" s="198"/>
      <c r="BI473" s="198"/>
      <c r="BJ473" s="198"/>
      <c r="BK473" s="198"/>
      <c r="BL473" s="198"/>
      <c r="BM473" s="198"/>
      <c r="BN473" s="198"/>
      <c r="BO473" s="198"/>
      <c r="BP473" s="198"/>
      <c r="BQ473" s="198"/>
      <c r="BR473" s="198"/>
      <c r="BS473" s="198"/>
      <c r="BT473" s="198"/>
      <c r="BU473" s="198"/>
      <c r="BV473" s="198"/>
      <c r="BW473" s="198"/>
      <c r="BX473" s="198"/>
      <c r="BY473" s="198"/>
      <c r="BZ473" s="198"/>
      <c r="CA473" s="198"/>
      <c r="CB473" s="198"/>
      <c r="CC473" s="198"/>
      <c r="CD473" s="198"/>
      <c r="CE473" s="198"/>
      <c r="CF473" s="198"/>
      <c r="CG473" s="198"/>
      <c r="CH473" s="198"/>
      <c r="CI473" s="198"/>
      <c r="CJ473" s="198"/>
      <c r="CK473" s="198"/>
      <c r="CL473" s="198"/>
      <c r="CM473" s="198"/>
      <c r="CN473" s="198"/>
      <c r="CO473" s="198"/>
      <c r="CP473" s="198"/>
      <c r="CQ473" s="198"/>
      <c r="CR473" s="198"/>
      <c r="CS473" s="198"/>
      <c r="CT473" s="198"/>
      <c r="CU473" s="198"/>
      <c r="CV473" s="198"/>
      <c r="CW473" s="198"/>
      <c r="CX473" s="198"/>
      <c r="CY473" s="198"/>
      <c r="CZ473" s="198"/>
      <c r="DA473" s="198"/>
      <c r="DB473" s="198"/>
      <c r="DC473" s="198"/>
      <c r="DD473" s="198"/>
      <c r="DE473" s="198"/>
      <c r="DF473" s="198"/>
      <c r="DG473" s="198"/>
      <c r="DH473" s="198"/>
      <c r="DI473" s="198"/>
      <c r="DJ473" s="198"/>
      <c r="DK473" s="198"/>
      <c r="DL473" s="198"/>
      <c r="DM473" s="198"/>
      <c r="DN473" s="198"/>
      <c r="DO473" s="198"/>
      <c r="DP473" s="198"/>
      <c r="DQ473" s="198"/>
      <c r="DR473" s="198"/>
      <c r="DS473" s="198"/>
      <c r="DT473" s="198"/>
      <c r="DU473" s="198"/>
      <c r="DV473" s="198"/>
      <c r="DW473" s="198"/>
      <c r="DX473" s="198"/>
      <c r="DY473" s="198"/>
      <c r="DZ473" s="198"/>
      <c r="EA473" s="198"/>
      <c r="EB473" s="198"/>
      <c r="EC473" s="198"/>
      <c r="ED473" s="198"/>
      <c r="EE473" s="198"/>
      <c r="EF473" s="198"/>
      <c r="EG473" s="198"/>
      <c r="EH473" s="198"/>
      <c r="EI473" s="198"/>
      <c r="EJ473" s="198"/>
      <c r="EK473" s="198"/>
      <c r="EL473" s="198"/>
      <c r="EM473" s="198"/>
      <c r="EN473" s="198"/>
      <c r="EO473" s="198"/>
      <c r="EP473" s="198"/>
      <c r="EQ473" s="198"/>
      <c r="ER473" s="198"/>
      <c r="ES473" s="198"/>
      <c r="ET473" s="198"/>
      <c r="EU473" s="198"/>
      <c r="EV473" s="198"/>
      <c r="EW473" s="198"/>
      <c r="EX473" s="198"/>
      <c r="EY473" s="198"/>
      <c r="EZ473" s="198"/>
      <c r="FA473" s="198"/>
      <c r="FB473" s="198"/>
      <c r="FC473" s="198"/>
      <c r="FD473" s="198"/>
      <c r="FE473" s="198"/>
      <c r="FF473" s="198"/>
      <c r="FG473" s="198"/>
      <c r="FH473" s="198"/>
      <c r="FI473" s="198"/>
      <c r="FJ473" s="198"/>
      <c r="FK473" s="198"/>
      <c r="FL473" s="198"/>
      <c r="FM473" s="198"/>
      <c r="FN473" s="198"/>
      <c r="FO473" s="198"/>
      <c r="FP473" s="198"/>
      <c r="FQ473" s="198"/>
      <c r="FR473" s="198"/>
      <c r="FS473" s="198"/>
      <c r="FT473" s="198"/>
      <c r="FU473" s="198"/>
      <c r="FV473" s="198"/>
      <c r="FW473" s="198"/>
      <c r="FX473" s="198"/>
      <c r="FY473" s="198"/>
      <c r="FZ473" s="198"/>
      <c r="GA473" s="198"/>
      <c r="GB473" s="198"/>
      <c r="GC473" s="198"/>
      <c r="GD473" s="198"/>
      <c r="GE473" s="198"/>
      <c r="GF473" s="198"/>
      <c r="GG473" s="198"/>
      <c r="GH473" s="198"/>
      <c r="GI473" s="198"/>
      <c r="GJ473" s="198"/>
      <c r="GK473" s="198"/>
      <c r="GL473" s="198"/>
      <c r="GM473" s="198"/>
      <c r="GN473" s="198"/>
      <c r="GO473" s="198"/>
      <c r="GP473" s="198"/>
      <c r="GQ473" s="198"/>
      <c r="GR473" s="198"/>
      <c r="GS473" s="198"/>
      <c r="GT473" s="198"/>
      <c r="GU473" s="198"/>
      <c r="GV473" s="198"/>
      <c r="GW473" s="198"/>
      <c r="GX473" s="198"/>
      <c r="GY473" s="198"/>
      <c r="GZ473" s="198"/>
      <c r="HA473" s="198"/>
      <c r="HB473" s="198"/>
      <c r="HC473" s="198"/>
      <c r="HD473" s="198"/>
      <c r="HE473" s="198"/>
      <c r="HF473" s="198"/>
      <c r="HG473" s="198"/>
      <c r="HH473" s="198"/>
      <c r="HI473" s="198"/>
      <c r="HJ473" s="198"/>
      <c r="HK473" s="198"/>
      <c r="HL473" s="198"/>
      <c r="HM473" s="198"/>
      <c r="HN473" s="198"/>
      <c r="HO473" s="198"/>
      <c r="HP473" s="198"/>
      <c r="HQ473" s="198"/>
      <c r="HR473" s="198"/>
      <c r="HS473" s="198"/>
      <c r="HT473" s="198"/>
      <c r="HU473" s="198"/>
      <c r="HV473" s="198"/>
      <c r="HW473" s="198"/>
      <c r="HX473" s="198"/>
      <c r="HY473" s="198"/>
      <c r="HZ473" s="198"/>
      <c r="IA473" s="198"/>
      <c r="IB473" s="198"/>
      <c r="IC473" s="198"/>
      <c r="ID473" s="198"/>
      <c r="IE473" s="198"/>
      <c r="IF473" s="198"/>
      <c r="IG473" s="198"/>
      <c r="IH473" s="198"/>
      <c r="II473" s="198"/>
      <c r="IJ473" s="198"/>
      <c r="IK473" s="198"/>
      <c r="IL473" s="198"/>
      <c r="IM473" s="198"/>
      <c r="IN473" s="198"/>
      <c r="IO473" s="198"/>
      <c r="IP473" s="198"/>
      <c r="IQ473" s="198"/>
      <c r="IR473" s="198"/>
      <c r="IS473" s="198"/>
      <c r="IT473" s="198"/>
      <c r="IU473" s="198"/>
      <c r="IV473" s="198"/>
      <c r="IW473" s="198"/>
      <c r="IX473" s="198"/>
      <c r="IY473" s="198"/>
      <c r="IZ473" s="198"/>
      <c r="JA473" s="198"/>
      <c r="JB473" s="198"/>
      <c r="JC473" s="198"/>
      <c r="JD473" s="198"/>
      <c r="JE473" s="198"/>
      <c r="JF473" s="198"/>
      <c r="JG473" s="198"/>
      <c r="JH473" s="198"/>
      <c r="JI473" s="198"/>
      <c r="JJ473" s="198"/>
      <c r="JK473" s="198"/>
      <c r="JL473" s="198"/>
      <c r="JM473" s="198"/>
      <c r="JN473" s="198"/>
      <c r="JO473" s="198"/>
      <c r="JP473" s="198"/>
      <c r="JQ473" s="198"/>
      <c r="JR473" s="198"/>
      <c r="JS473" s="198"/>
      <c r="JT473" s="198"/>
      <c r="JU473" s="198"/>
      <c r="JV473" s="198"/>
      <c r="JW473" s="198"/>
      <c r="JX473" s="198"/>
      <c r="JY473" s="198"/>
      <c r="JZ473" s="198"/>
      <c r="KA473" s="198"/>
      <c r="KB473" s="198"/>
      <c r="KC473" s="198"/>
      <c r="KD473" s="198"/>
      <c r="KE473" s="198"/>
      <c r="KF473" s="198"/>
      <c r="KG473" s="198"/>
      <c r="KH473" s="198"/>
      <c r="KI473" s="198"/>
      <c r="KJ473" s="198"/>
      <c r="KK473" s="198"/>
      <c r="KL473" s="198"/>
      <c r="KM473" s="198"/>
      <c r="KN473" s="198"/>
      <c r="KO473" s="198"/>
      <c r="KP473" s="198"/>
      <c r="KQ473" s="198"/>
      <c r="KR473" s="198"/>
      <c r="KS473" s="198"/>
      <c r="KT473" s="198"/>
      <c r="KU473" s="198"/>
      <c r="KV473" s="198"/>
      <c r="KW473" s="198"/>
      <c r="KX473" s="198"/>
      <c r="KY473" s="198"/>
      <c r="KZ473" s="198"/>
    </row>
    <row r="474" spans="2:312" x14ac:dyDescent="0.3">
      <c r="B474" s="198"/>
      <c r="C474" s="198"/>
      <c r="D474" s="198"/>
      <c r="E474" s="198"/>
      <c r="F474" s="198"/>
      <c r="G474" s="198"/>
      <c r="H474" s="198"/>
      <c r="I474" s="198"/>
      <c r="J474" s="198"/>
      <c r="K474" s="198"/>
      <c r="L474" s="198"/>
      <c r="M474" s="198"/>
      <c r="N474" s="198"/>
      <c r="O474" s="198"/>
      <c r="P474" s="198"/>
      <c r="Q474" s="202"/>
      <c r="R474" s="198"/>
      <c r="S474" s="198"/>
      <c r="T474" s="198"/>
      <c r="U474" s="198"/>
      <c r="V474" s="198"/>
      <c r="W474" s="198"/>
      <c r="X474" s="198"/>
      <c r="Y474" s="198"/>
      <c r="Z474" s="198"/>
      <c r="AA474" s="198"/>
      <c r="AB474" s="198"/>
      <c r="AC474" s="198"/>
      <c r="AD474" s="198"/>
      <c r="AE474" s="198"/>
      <c r="AF474" s="198"/>
      <c r="AG474" s="198"/>
      <c r="AH474" s="198"/>
      <c r="AI474" s="198"/>
      <c r="AJ474" s="198"/>
      <c r="AK474" s="198"/>
      <c r="AL474" s="198"/>
      <c r="AM474" s="198"/>
      <c r="AN474" s="198"/>
      <c r="AO474" s="198"/>
      <c r="AP474" s="198"/>
      <c r="AQ474" s="198"/>
      <c r="AR474" s="198"/>
      <c r="AS474" s="198"/>
      <c r="AT474" s="198"/>
      <c r="AU474" s="198"/>
      <c r="AV474" s="198"/>
      <c r="AW474" s="198"/>
      <c r="AX474" s="198"/>
      <c r="AY474" s="198"/>
      <c r="AZ474" s="198"/>
      <c r="BA474" s="198"/>
      <c r="BB474" s="198"/>
      <c r="BC474" s="198"/>
      <c r="BD474" s="198"/>
      <c r="BE474" s="198"/>
      <c r="BF474" s="198"/>
      <c r="BG474" s="198"/>
      <c r="BH474" s="198"/>
      <c r="BI474" s="198"/>
      <c r="BJ474" s="198"/>
      <c r="BK474" s="198"/>
      <c r="BL474" s="198"/>
      <c r="BM474" s="198"/>
      <c r="BN474" s="198"/>
      <c r="BO474" s="198"/>
      <c r="BP474" s="198"/>
      <c r="BQ474" s="198"/>
      <c r="BR474" s="198"/>
      <c r="BS474" s="198"/>
      <c r="BT474" s="198"/>
      <c r="BU474" s="198"/>
      <c r="BV474" s="198"/>
      <c r="BW474" s="198"/>
      <c r="BX474" s="198"/>
      <c r="BY474" s="198"/>
      <c r="BZ474" s="198"/>
      <c r="CA474" s="198"/>
      <c r="CB474" s="198"/>
      <c r="CC474" s="198"/>
      <c r="CD474" s="198"/>
      <c r="CE474" s="198"/>
      <c r="CF474" s="198"/>
      <c r="CG474" s="198"/>
      <c r="CH474" s="198"/>
      <c r="CI474" s="198"/>
      <c r="CJ474" s="198"/>
      <c r="CK474" s="198"/>
      <c r="CL474" s="198"/>
      <c r="CM474" s="198"/>
      <c r="CN474" s="198"/>
      <c r="CO474" s="198"/>
      <c r="CP474" s="198"/>
      <c r="CQ474" s="198"/>
      <c r="CR474" s="198"/>
      <c r="CS474" s="198"/>
      <c r="CT474" s="198"/>
      <c r="CU474" s="198"/>
      <c r="CV474" s="198"/>
      <c r="CW474" s="198"/>
      <c r="CX474" s="198"/>
      <c r="CY474" s="198"/>
      <c r="CZ474" s="198"/>
      <c r="DA474" s="198"/>
      <c r="DB474" s="198"/>
      <c r="DC474" s="198"/>
      <c r="DD474" s="198"/>
      <c r="DE474" s="198"/>
      <c r="DF474" s="198"/>
      <c r="DG474" s="198"/>
      <c r="DH474" s="198"/>
      <c r="DI474" s="198"/>
      <c r="DJ474" s="198"/>
      <c r="DK474" s="198"/>
      <c r="DL474" s="198"/>
      <c r="DM474" s="198"/>
      <c r="DN474" s="198"/>
      <c r="DO474" s="198"/>
      <c r="DP474" s="198"/>
      <c r="DQ474" s="198"/>
      <c r="DR474" s="198"/>
      <c r="DS474" s="198"/>
      <c r="DT474" s="198"/>
      <c r="DU474" s="198"/>
      <c r="DV474" s="198"/>
      <c r="DW474" s="198"/>
      <c r="DX474" s="198"/>
      <c r="DY474" s="198"/>
      <c r="DZ474" s="198"/>
      <c r="EA474" s="198"/>
      <c r="EB474" s="198"/>
      <c r="EC474" s="198"/>
      <c r="ED474" s="198"/>
      <c r="EE474" s="198"/>
      <c r="EF474" s="198"/>
      <c r="EG474" s="198"/>
      <c r="EH474" s="198"/>
      <c r="EI474" s="198"/>
      <c r="EJ474" s="198"/>
      <c r="EK474" s="198"/>
      <c r="EL474" s="198"/>
      <c r="EM474" s="198"/>
      <c r="EN474" s="198"/>
      <c r="EO474" s="198"/>
      <c r="EP474" s="198"/>
      <c r="EQ474" s="198"/>
      <c r="ER474" s="198"/>
      <c r="ES474" s="198"/>
      <c r="ET474" s="198"/>
      <c r="EU474" s="198"/>
      <c r="EV474" s="198"/>
      <c r="EW474" s="198"/>
      <c r="EX474" s="198"/>
      <c r="EY474" s="198"/>
      <c r="EZ474" s="198"/>
      <c r="FA474" s="198"/>
      <c r="FB474" s="198"/>
      <c r="FC474" s="198"/>
      <c r="FD474" s="198"/>
      <c r="FE474" s="198"/>
      <c r="FF474" s="198"/>
      <c r="FG474" s="198"/>
      <c r="FH474" s="198"/>
      <c r="FI474" s="198"/>
      <c r="FJ474" s="198"/>
      <c r="FK474" s="198"/>
      <c r="FL474" s="198"/>
      <c r="FM474" s="198"/>
      <c r="FN474" s="198"/>
      <c r="FO474" s="198"/>
      <c r="FP474" s="198"/>
      <c r="FQ474" s="198"/>
      <c r="FR474" s="198"/>
      <c r="FS474" s="198"/>
      <c r="FT474" s="198"/>
      <c r="FU474" s="198"/>
      <c r="FV474" s="198"/>
      <c r="FW474" s="198"/>
      <c r="FX474" s="198"/>
      <c r="FY474" s="198"/>
      <c r="FZ474" s="198"/>
      <c r="GA474" s="198"/>
      <c r="GB474" s="198"/>
      <c r="GC474" s="198"/>
      <c r="GD474" s="198"/>
      <c r="GE474" s="198"/>
      <c r="GF474" s="198"/>
      <c r="GG474" s="198"/>
      <c r="GH474" s="198"/>
      <c r="GI474" s="198"/>
      <c r="GJ474" s="198"/>
      <c r="GK474" s="198"/>
      <c r="GL474" s="198"/>
      <c r="GM474" s="198"/>
      <c r="GN474" s="198"/>
      <c r="GO474" s="198"/>
      <c r="GP474" s="198"/>
      <c r="GQ474" s="198"/>
      <c r="GR474" s="198"/>
      <c r="GS474" s="198"/>
      <c r="GT474" s="198"/>
      <c r="GU474" s="198"/>
      <c r="GV474" s="198"/>
      <c r="GW474" s="198"/>
      <c r="GX474" s="198"/>
      <c r="GY474" s="198"/>
      <c r="GZ474" s="198"/>
      <c r="HA474" s="198"/>
      <c r="HB474" s="198"/>
      <c r="HC474" s="198"/>
      <c r="HD474" s="198"/>
      <c r="HE474" s="198"/>
      <c r="HF474" s="198"/>
      <c r="HG474" s="198"/>
      <c r="HH474" s="198"/>
      <c r="HI474" s="198"/>
      <c r="HJ474" s="198"/>
      <c r="HK474" s="198"/>
      <c r="HL474" s="198"/>
      <c r="HM474" s="198"/>
      <c r="HN474" s="198"/>
      <c r="HO474" s="198"/>
      <c r="HP474" s="198"/>
      <c r="HQ474" s="198"/>
      <c r="HR474" s="198"/>
      <c r="HS474" s="198"/>
      <c r="HT474" s="198"/>
      <c r="HU474" s="198"/>
      <c r="HV474" s="198"/>
      <c r="HW474" s="198"/>
      <c r="HX474" s="198"/>
      <c r="HY474" s="198"/>
      <c r="HZ474" s="198"/>
      <c r="IA474" s="198"/>
      <c r="IB474" s="198"/>
      <c r="IC474" s="198"/>
      <c r="ID474" s="198"/>
      <c r="IE474" s="198"/>
      <c r="IF474" s="198"/>
      <c r="IG474" s="198"/>
      <c r="IH474" s="198"/>
      <c r="II474" s="198"/>
      <c r="IJ474" s="198"/>
      <c r="IK474" s="198"/>
      <c r="IL474" s="198"/>
      <c r="IM474" s="198"/>
      <c r="IN474" s="198"/>
      <c r="IO474" s="198"/>
      <c r="IP474" s="198"/>
      <c r="IQ474" s="198"/>
      <c r="IR474" s="198"/>
      <c r="IS474" s="198"/>
      <c r="IT474" s="198"/>
      <c r="IU474" s="198"/>
      <c r="IV474" s="198"/>
      <c r="IW474" s="198"/>
      <c r="IX474" s="198"/>
      <c r="IY474" s="198"/>
      <c r="IZ474" s="198"/>
      <c r="JA474" s="198"/>
      <c r="JB474" s="198"/>
      <c r="JC474" s="198"/>
      <c r="JD474" s="198"/>
      <c r="JE474" s="198"/>
      <c r="JF474" s="198"/>
      <c r="JG474" s="198"/>
      <c r="JH474" s="198"/>
      <c r="JI474" s="198"/>
      <c r="JJ474" s="198"/>
      <c r="JK474" s="198"/>
      <c r="JL474" s="198"/>
      <c r="JM474" s="198"/>
      <c r="JN474" s="198"/>
      <c r="JO474" s="198"/>
      <c r="JP474" s="198"/>
      <c r="JQ474" s="198"/>
      <c r="JR474" s="198"/>
      <c r="JS474" s="198"/>
      <c r="JT474" s="198"/>
      <c r="JU474" s="198"/>
      <c r="JV474" s="198"/>
      <c r="JW474" s="198"/>
      <c r="JX474" s="198"/>
      <c r="JY474" s="198"/>
      <c r="JZ474" s="198"/>
      <c r="KA474" s="198"/>
      <c r="KB474" s="198"/>
      <c r="KC474" s="198"/>
      <c r="KD474" s="198"/>
      <c r="KE474" s="198"/>
      <c r="KF474" s="198"/>
      <c r="KG474" s="198"/>
      <c r="KH474" s="198"/>
      <c r="KI474" s="198"/>
      <c r="KJ474" s="198"/>
      <c r="KK474" s="198"/>
      <c r="KL474" s="198"/>
      <c r="KM474" s="198"/>
      <c r="KN474" s="198"/>
      <c r="KO474" s="198"/>
      <c r="KP474" s="198"/>
      <c r="KQ474" s="198"/>
      <c r="KR474" s="198"/>
      <c r="KS474" s="198"/>
      <c r="KT474" s="198"/>
      <c r="KU474" s="198"/>
      <c r="KV474" s="198"/>
      <c r="KW474" s="198"/>
      <c r="KX474" s="198"/>
      <c r="KY474" s="198"/>
      <c r="KZ474" s="198"/>
    </row>
    <row r="475" spans="2:312" x14ac:dyDescent="0.3">
      <c r="B475" s="198"/>
      <c r="C475" s="198"/>
      <c r="D475" s="198"/>
      <c r="E475" s="198"/>
      <c r="F475" s="198"/>
      <c r="G475" s="198"/>
      <c r="H475" s="198"/>
      <c r="I475" s="198"/>
      <c r="J475" s="198"/>
      <c r="K475" s="198"/>
      <c r="L475" s="198"/>
      <c r="M475" s="198"/>
      <c r="N475" s="198"/>
      <c r="O475" s="198"/>
      <c r="P475" s="198"/>
      <c r="Q475" s="202"/>
      <c r="R475" s="198"/>
      <c r="S475" s="198"/>
      <c r="T475" s="198"/>
      <c r="U475" s="198"/>
      <c r="V475" s="198"/>
      <c r="W475" s="198"/>
      <c r="X475" s="198"/>
      <c r="Y475" s="198"/>
      <c r="Z475" s="198"/>
      <c r="AA475" s="198"/>
      <c r="AB475" s="198"/>
      <c r="AC475" s="198"/>
      <c r="AD475" s="198"/>
      <c r="AE475" s="198"/>
      <c r="AF475" s="198"/>
      <c r="AG475" s="198"/>
      <c r="AH475" s="198"/>
      <c r="AI475" s="198"/>
      <c r="AJ475" s="198"/>
      <c r="AK475" s="198"/>
      <c r="AL475" s="198"/>
      <c r="AM475" s="198"/>
      <c r="AN475" s="198"/>
      <c r="AO475" s="198"/>
      <c r="AP475" s="198"/>
      <c r="AQ475" s="198"/>
      <c r="AR475" s="198"/>
      <c r="AS475" s="198"/>
      <c r="AT475" s="198"/>
      <c r="AU475" s="198"/>
      <c r="AV475" s="198"/>
      <c r="AW475" s="198"/>
      <c r="AX475" s="198"/>
      <c r="AY475" s="198"/>
      <c r="AZ475" s="198"/>
      <c r="BA475" s="198"/>
      <c r="BB475" s="198"/>
      <c r="BC475" s="198"/>
      <c r="BD475" s="198"/>
      <c r="BE475" s="198"/>
      <c r="BF475" s="198"/>
      <c r="BG475" s="198"/>
      <c r="BH475" s="198"/>
      <c r="BI475" s="198"/>
      <c r="BJ475" s="198"/>
      <c r="BK475" s="198"/>
      <c r="BL475" s="198"/>
      <c r="BM475" s="198"/>
      <c r="BN475" s="198"/>
      <c r="BO475" s="198"/>
      <c r="BP475" s="198"/>
      <c r="BQ475" s="198"/>
      <c r="BR475" s="198"/>
      <c r="BS475" s="198"/>
      <c r="BT475" s="198"/>
      <c r="BU475" s="198"/>
      <c r="BV475" s="198"/>
      <c r="BW475" s="198"/>
      <c r="BX475" s="198"/>
      <c r="BY475" s="198"/>
      <c r="BZ475" s="198"/>
      <c r="CA475" s="198"/>
      <c r="CB475" s="198"/>
      <c r="CC475" s="198"/>
      <c r="CD475" s="198"/>
      <c r="CE475" s="198"/>
      <c r="CF475" s="198"/>
      <c r="CG475" s="198"/>
      <c r="CH475" s="198"/>
      <c r="CI475" s="198"/>
      <c r="CJ475" s="198"/>
      <c r="CK475" s="198"/>
      <c r="CL475" s="198"/>
      <c r="CM475" s="198"/>
      <c r="CN475" s="198"/>
      <c r="CO475" s="198"/>
      <c r="CP475" s="198"/>
      <c r="CQ475" s="198"/>
      <c r="CR475" s="198"/>
      <c r="CS475" s="198"/>
      <c r="CT475" s="198"/>
      <c r="CU475" s="198"/>
      <c r="CV475" s="198"/>
      <c r="CW475" s="198"/>
      <c r="CX475" s="198"/>
      <c r="CY475" s="198"/>
      <c r="CZ475" s="198"/>
      <c r="DA475" s="198"/>
      <c r="DB475" s="198"/>
      <c r="DC475" s="198"/>
      <c r="DD475" s="198"/>
      <c r="DE475" s="198"/>
      <c r="DF475" s="198"/>
      <c r="DG475" s="198"/>
      <c r="DH475" s="198"/>
      <c r="DI475" s="198"/>
      <c r="DJ475" s="198"/>
      <c r="DK475" s="198"/>
      <c r="DL475" s="198"/>
      <c r="DM475" s="198"/>
      <c r="DN475" s="198"/>
      <c r="DO475" s="198"/>
      <c r="DP475" s="198"/>
      <c r="DQ475" s="198"/>
      <c r="DR475" s="198"/>
      <c r="DS475" s="198"/>
      <c r="DT475" s="198"/>
      <c r="DU475" s="198"/>
      <c r="DV475" s="198"/>
      <c r="DW475" s="198"/>
      <c r="DX475" s="198"/>
      <c r="DY475" s="198"/>
      <c r="DZ475" s="198"/>
      <c r="EA475" s="198"/>
      <c r="EB475" s="198"/>
      <c r="EC475" s="198"/>
      <c r="ED475" s="198"/>
      <c r="EE475" s="198"/>
      <c r="EF475" s="198"/>
      <c r="EG475" s="198"/>
      <c r="EH475" s="198"/>
      <c r="EI475" s="198"/>
      <c r="EJ475" s="198"/>
      <c r="EK475" s="198"/>
      <c r="EL475" s="198"/>
      <c r="EM475" s="198"/>
      <c r="EN475" s="198"/>
      <c r="EO475" s="198"/>
      <c r="EP475" s="198"/>
      <c r="EQ475" s="198"/>
      <c r="ER475" s="198"/>
      <c r="ES475" s="198"/>
      <c r="ET475" s="198"/>
      <c r="EU475" s="198"/>
      <c r="EV475" s="198"/>
      <c r="EW475" s="198"/>
      <c r="EX475" s="198"/>
      <c r="EY475" s="198"/>
      <c r="EZ475" s="198"/>
      <c r="FA475" s="198"/>
      <c r="FB475" s="198"/>
      <c r="FC475" s="198"/>
      <c r="FD475" s="198"/>
      <c r="FE475" s="198"/>
      <c r="FF475" s="198"/>
      <c r="FG475" s="198"/>
      <c r="FH475" s="198"/>
      <c r="FI475" s="198"/>
      <c r="FJ475" s="198"/>
      <c r="FK475" s="198"/>
      <c r="FL475" s="198"/>
      <c r="FM475" s="198"/>
      <c r="FN475" s="198"/>
      <c r="FO475" s="198"/>
      <c r="FP475" s="198"/>
      <c r="FQ475" s="198"/>
      <c r="FR475" s="198"/>
      <c r="FS475" s="198"/>
      <c r="FT475" s="198"/>
      <c r="FU475" s="198"/>
      <c r="FV475" s="198"/>
      <c r="FW475" s="198"/>
      <c r="FX475" s="198"/>
      <c r="FY475" s="198"/>
      <c r="FZ475" s="198"/>
      <c r="GA475" s="198"/>
      <c r="GB475" s="198"/>
      <c r="GC475" s="198"/>
      <c r="GD475" s="198"/>
      <c r="GE475" s="198"/>
      <c r="GF475" s="198"/>
      <c r="GG475" s="198"/>
      <c r="GH475" s="198"/>
      <c r="GI475" s="198"/>
      <c r="GJ475" s="198"/>
      <c r="GK475" s="198"/>
      <c r="GL475" s="198"/>
      <c r="GM475" s="198"/>
      <c r="GN475" s="198"/>
      <c r="GO475" s="198"/>
      <c r="GP475" s="198"/>
      <c r="GQ475" s="198"/>
      <c r="GR475" s="198"/>
      <c r="GS475" s="198"/>
      <c r="GT475" s="198"/>
      <c r="GU475" s="198"/>
      <c r="GV475" s="198"/>
      <c r="GW475" s="198"/>
      <c r="GX475" s="198"/>
      <c r="GY475" s="198"/>
      <c r="GZ475" s="198"/>
      <c r="HA475" s="198"/>
      <c r="HB475" s="198"/>
      <c r="HC475" s="198"/>
      <c r="HD475" s="198"/>
      <c r="HE475" s="198"/>
      <c r="HF475" s="198"/>
      <c r="HG475" s="198"/>
      <c r="HH475" s="198"/>
      <c r="HI475" s="198"/>
      <c r="HJ475" s="198"/>
      <c r="HK475" s="198"/>
      <c r="HL475" s="198"/>
      <c r="HM475" s="198"/>
      <c r="HN475" s="198"/>
      <c r="HO475" s="198"/>
      <c r="HP475" s="198"/>
      <c r="HQ475" s="198"/>
      <c r="HR475" s="198"/>
      <c r="HS475" s="198"/>
      <c r="HT475" s="198"/>
      <c r="HU475" s="198"/>
      <c r="HV475" s="198"/>
      <c r="HW475" s="198"/>
      <c r="HX475" s="198"/>
      <c r="HY475" s="198"/>
      <c r="HZ475" s="198"/>
      <c r="IA475" s="198"/>
      <c r="IB475" s="198"/>
      <c r="IC475" s="198"/>
      <c r="ID475" s="198"/>
      <c r="IE475" s="198"/>
      <c r="IF475" s="198"/>
      <c r="IG475" s="198"/>
      <c r="IH475" s="198"/>
      <c r="II475" s="198"/>
      <c r="IJ475" s="198"/>
      <c r="IK475" s="198"/>
      <c r="IL475" s="198"/>
      <c r="IM475" s="198"/>
      <c r="IN475" s="198"/>
      <c r="IO475" s="198"/>
      <c r="IP475" s="198"/>
      <c r="IQ475" s="198"/>
      <c r="IR475" s="198"/>
      <c r="IS475" s="198"/>
      <c r="IT475" s="198"/>
      <c r="IU475" s="198"/>
      <c r="IV475" s="198"/>
      <c r="IW475" s="198"/>
      <c r="IX475" s="198"/>
      <c r="IY475" s="198"/>
      <c r="IZ475" s="198"/>
      <c r="JA475" s="198"/>
      <c r="JB475" s="198"/>
      <c r="JC475" s="198"/>
      <c r="JD475" s="198"/>
      <c r="JE475" s="198"/>
      <c r="JF475" s="198"/>
      <c r="JG475" s="198"/>
      <c r="JH475" s="198"/>
      <c r="JI475" s="198"/>
      <c r="JJ475" s="198"/>
      <c r="JK475" s="198"/>
      <c r="JL475" s="198"/>
      <c r="JM475" s="198"/>
      <c r="JN475" s="198"/>
      <c r="JO475" s="198"/>
      <c r="JP475" s="198"/>
      <c r="JQ475" s="198"/>
      <c r="JR475" s="198"/>
      <c r="JS475" s="198"/>
      <c r="JT475" s="198"/>
      <c r="JU475" s="198"/>
      <c r="JV475" s="198"/>
      <c r="JW475" s="198"/>
      <c r="JX475" s="198"/>
      <c r="JY475" s="198"/>
      <c r="JZ475" s="198"/>
      <c r="KA475" s="198"/>
      <c r="KB475" s="198"/>
      <c r="KC475" s="198"/>
      <c r="KD475" s="198"/>
      <c r="KE475" s="198"/>
      <c r="KF475" s="198"/>
      <c r="KG475" s="198"/>
      <c r="KH475" s="198"/>
      <c r="KI475" s="198"/>
      <c r="KJ475" s="198"/>
      <c r="KK475" s="198"/>
      <c r="KL475" s="198"/>
      <c r="KM475" s="198"/>
      <c r="KN475" s="198"/>
      <c r="KO475" s="198"/>
      <c r="KP475" s="198"/>
      <c r="KQ475" s="198"/>
      <c r="KR475" s="198"/>
      <c r="KS475" s="198"/>
      <c r="KT475" s="198"/>
      <c r="KU475" s="198"/>
      <c r="KV475" s="198"/>
      <c r="KW475" s="198"/>
      <c r="KX475" s="198"/>
      <c r="KY475" s="198"/>
      <c r="KZ475" s="198"/>
    </row>
    <row r="476" spans="2:312" x14ac:dyDescent="0.3">
      <c r="B476" s="198"/>
      <c r="C476" s="198"/>
      <c r="D476" s="198"/>
      <c r="E476" s="198"/>
      <c r="F476" s="198"/>
      <c r="G476" s="198"/>
      <c r="H476" s="198"/>
      <c r="I476" s="198"/>
      <c r="J476" s="198"/>
      <c r="K476" s="198"/>
      <c r="L476" s="198"/>
      <c r="M476" s="198"/>
      <c r="N476" s="198"/>
      <c r="O476" s="198"/>
      <c r="P476" s="198"/>
      <c r="Q476" s="202"/>
      <c r="R476" s="198"/>
      <c r="S476" s="198"/>
      <c r="T476" s="198"/>
      <c r="U476" s="198"/>
      <c r="V476" s="198"/>
      <c r="W476" s="198"/>
      <c r="X476" s="198"/>
      <c r="Y476" s="198"/>
      <c r="Z476" s="198"/>
      <c r="AA476" s="198"/>
      <c r="AB476" s="198"/>
      <c r="AC476" s="198"/>
      <c r="AD476" s="198"/>
      <c r="AE476" s="198"/>
      <c r="AF476" s="198"/>
      <c r="AG476" s="198"/>
      <c r="AH476" s="198"/>
      <c r="AI476" s="198"/>
      <c r="AJ476" s="198"/>
      <c r="AK476" s="198"/>
      <c r="AL476" s="198"/>
      <c r="AM476" s="198"/>
      <c r="AN476" s="198"/>
      <c r="AO476" s="198"/>
      <c r="AP476" s="198"/>
      <c r="AQ476" s="198"/>
      <c r="AR476" s="198"/>
      <c r="AS476" s="198"/>
      <c r="AT476" s="198"/>
      <c r="AU476" s="198"/>
      <c r="AV476" s="198"/>
      <c r="AW476" s="198"/>
      <c r="AX476" s="198"/>
      <c r="AY476" s="198"/>
      <c r="AZ476" s="198"/>
      <c r="BA476" s="198"/>
      <c r="BB476" s="198"/>
      <c r="BC476" s="198"/>
      <c r="BD476" s="198"/>
      <c r="BE476" s="198"/>
      <c r="BF476" s="198"/>
      <c r="BG476" s="198"/>
      <c r="BH476" s="198"/>
      <c r="BI476" s="198"/>
      <c r="BJ476" s="198"/>
      <c r="BK476" s="198"/>
      <c r="BL476" s="198"/>
      <c r="BM476" s="198"/>
      <c r="BN476" s="198"/>
      <c r="BO476" s="198"/>
      <c r="BP476" s="198"/>
      <c r="BQ476" s="198"/>
      <c r="BR476" s="198"/>
      <c r="BS476" s="198"/>
      <c r="BT476" s="198"/>
      <c r="BU476" s="198"/>
      <c r="BV476" s="198"/>
      <c r="BW476" s="198"/>
      <c r="BX476" s="198"/>
      <c r="BY476" s="198"/>
      <c r="BZ476" s="198"/>
      <c r="CA476" s="198"/>
      <c r="CB476" s="198"/>
      <c r="CC476" s="198"/>
      <c r="CD476" s="198"/>
      <c r="CE476" s="198"/>
      <c r="CF476" s="198"/>
      <c r="CG476" s="198"/>
      <c r="CH476" s="198"/>
      <c r="CI476" s="198"/>
      <c r="CJ476" s="198"/>
      <c r="CK476" s="198"/>
      <c r="CL476" s="198"/>
      <c r="CM476" s="198"/>
      <c r="CN476" s="198"/>
      <c r="CO476" s="198"/>
      <c r="CP476" s="198"/>
      <c r="CQ476" s="198"/>
      <c r="CR476" s="198"/>
      <c r="CS476" s="198"/>
      <c r="CT476" s="198"/>
      <c r="CU476" s="198"/>
      <c r="CV476" s="198"/>
      <c r="CW476" s="198"/>
      <c r="CX476" s="198"/>
      <c r="CY476" s="198"/>
      <c r="CZ476" s="198"/>
      <c r="DA476" s="198"/>
      <c r="DB476" s="198"/>
      <c r="DC476" s="198"/>
      <c r="DD476" s="198"/>
      <c r="DE476" s="198"/>
      <c r="DF476" s="198"/>
      <c r="DG476" s="198"/>
      <c r="DH476" s="198"/>
      <c r="DI476" s="198"/>
      <c r="DJ476" s="198"/>
      <c r="DK476" s="198"/>
      <c r="DL476" s="198"/>
      <c r="DM476" s="198"/>
      <c r="DN476" s="198"/>
      <c r="DO476" s="198"/>
      <c r="DP476" s="198"/>
      <c r="DQ476" s="198"/>
      <c r="DR476" s="198"/>
      <c r="DS476" s="198"/>
      <c r="DT476" s="198"/>
      <c r="DU476" s="198"/>
      <c r="DV476" s="198"/>
      <c r="DW476" s="198"/>
      <c r="DX476" s="198"/>
      <c r="DY476" s="198"/>
      <c r="DZ476" s="198"/>
      <c r="EA476" s="198"/>
      <c r="EB476" s="198"/>
      <c r="EC476" s="198"/>
      <c r="ED476" s="198"/>
      <c r="EE476" s="198"/>
      <c r="EF476" s="198"/>
      <c r="EG476" s="198"/>
      <c r="EH476" s="198"/>
      <c r="EI476" s="198"/>
      <c r="EJ476" s="198"/>
      <c r="EK476" s="198"/>
      <c r="EL476" s="198"/>
      <c r="EM476" s="198"/>
      <c r="EN476" s="198"/>
      <c r="EO476" s="198"/>
      <c r="EP476" s="198"/>
      <c r="EQ476" s="198"/>
      <c r="ER476" s="198"/>
      <c r="ES476" s="198"/>
      <c r="ET476" s="198"/>
      <c r="EU476" s="198"/>
      <c r="EV476" s="198"/>
      <c r="EW476" s="198"/>
      <c r="EX476" s="198"/>
      <c r="EY476" s="198"/>
      <c r="EZ476" s="198"/>
      <c r="FA476" s="198"/>
      <c r="FB476" s="198"/>
      <c r="FC476" s="198"/>
      <c r="FD476" s="198"/>
      <c r="FE476" s="198"/>
      <c r="FF476" s="198"/>
      <c r="FG476" s="198"/>
      <c r="FH476" s="198"/>
      <c r="FI476" s="198"/>
      <c r="FJ476" s="198"/>
      <c r="FK476" s="198"/>
      <c r="FL476" s="198"/>
      <c r="FM476" s="198"/>
      <c r="FN476" s="198"/>
      <c r="FO476" s="198"/>
      <c r="FP476" s="198"/>
      <c r="FQ476" s="198"/>
      <c r="FR476" s="198"/>
      <c r="FS476" s="198"/>
      <c r="FT476" s="198"/>
      <c r="FU476" s="198"/>
      <c r="FV476" s="198"/>
      <c r="FW476" s="198"/>
      <c r="FX476" s="198"/>
      <c r="FY476" s="198"/>
      <c r="FZ476" s="198"/>
      <c r="GA476" s="198"/>
      <c r="GB476" s="198"/>
      <c r="GC476" s="198"/>
      <c r="GD476" s="198"/>
      <c r="GE476" s="198"/>
      <c r="GF476" s="198"/>
      <c r="GG476" s="198"/>
      <c r="GH476" s="198"/>
      <c r="GI476" s="198"/>
      <c r="GJ476" s="198"/>
      <c r="GK476" s="198"/>
      <c r="GL476" s="198"/>
      <c r="GM476" s="198"/>
      <c r="GN476" s="198"/>
      <c r="GO476" s="198"/>
      <c r="GP476" s="198"/>
      <c r="GQ476" s="198"/>
      <c r="GR476" s="198"/>
      <c r="GS476" s="198"/>
      <c r="GT476" s="198"/>
      <c r="GU476" s="198"/>
      <c r="GV476" s="198"/>
      <c r="GW476" s="198"/>
      <c r="GX476" s="198"/>
      <c r="GY476" s="198"/>
      <c r="GZ476" s="198"/>
      <c r="HA476" s="198"/>
      <c r="HB476" s="198"/>
      <c r="HC476" s="198"/>
      <c r="HD476" s="198"/>
      <c r="HE476" s="198"/>
      <c r="HF476" s="198"/>
      <c r="HG476" s="198"/>
      <c r="HH476" s="198"/>
      <c r="HI476" s="198"/>
      <c r="HJ476" s="198"/>
      <c r="HK476" s="198"/>
      <c r="HL476" s="198"/>
      <c r="HM476" s="198"/>
      <c r="HN476" s="198"/>
      <c r="HO476" s="198"/>
      <c r="HP476" s="198"/>
      <c r="HQ476" s="198"/>
      <c r="HR476" s="198"/>
      <c r="HS476" s="198"/>
      <c r="HT476" s="198"/>
      <c r="HU476" s="198"/>
      <c r="HV476" s="198"/>
      <c r="HW476" s="198"/>
      <c r="HX476" s="198"/>
      <c r="HY476" s="198"/>
      <c r="HZ476" s="198"/>
      <c r="IA476" s="198"/>
      <c r="IB476" s="198"/>
      <c r="IC476" s="198"/>
      <c r="ID476" s="198"/>
      <c r="IE476" s="198"/>
      <c r="IF476" s="198"/>
      <c r="IG476" s="198"/>
      <c r="IH476" s="198"/>
      <c r="II476" s="198"/>
      <c r="IJ476" s="198"/>
      <c r="IK476" s="198"/>
      <c r="IL476" s="198"/>
      <c r="IM476" s="198"/>
      <c r="IN476" s="198"/>
      <c r="IO476" s="198"/>
      <c r="IP476" s="198"/>
      <c r="IQ476" s="198"/>
      <c r="IR476" s="198"/>
      <c r="IS476" s="198"/>
      <c r="IT476" s="198"/>
      <c r="IU476" s="198"/>
      <c r="IV476" s="198"/>
      <c r="IW476" s="198"/>
      <c r="IX476" s="198"/>
      <c r="IY476" s="198"/>
      <c r="IZ476" s="198"/>
      <c r="JA476" s="198"/>
      <c r="JB476" s="198"/>
      <c r="JC476" s="198"/>
      <c r="JD476" s="198"/>
      <c r="JE476" s="198"/>
      <c r="JF476" s="198"/>
      <c r="JG476" s="198"/>
      <c r="JH476" s="198"/>
      <c r="JI476" s="198"/>
      <c r="JJ476" s="198"/>
      <c r="JK476" s="198"/>
      <c r="JL476" s="198"/>
      <c r="JM476" s="198"/>
      <c r="JN476" s="198"/>
      <c r="JO476" s="198"/>
      <c r="JP476" s="198"/>
      <c r="JQ476" s="198"/>
      <c r="JR476" s="198"/>
      <c r="JS476" s="198"/>
      <c r="JT476" s="198"/>
      <c r="JU476" s="198"/>
      <c r="JV476" s="198"/>
      <c r="JW476" s="198"/>
      <c r="JX476" s="198"/>
      <c r="JY476" s="198"/>
      <c r="JZ476" s="198"/>
      <c r="KA476" s="198"/>
      <c r="KB476" s="198"/>
      <c r="KC476" s="198"/>
      <c r="KD476" s="198"/>
      <c r="KE476" s="198"/>
      <c r="KF476" s="198"/>
      <c r="KG476" s="198"/>
      <c r="KH476" s="198"/>
      <c r="KI476" s="198"/>
      <c r="KJ476" s="198"/>
      <c r="KK476" s="198"/>
      <c r="KL476" s="198"/>
      <c r="KM476" s="198"/>
      <c r="KN476" s="198"/>
      <c r="KO476" s="198"/>
      <c r="KP476" s="198"/>
      <c r="KQ476" s="198"/>
      <c r="KR476" s="198"/>
      <c r="KS476" s="198"/>
      <c r="KT476" s="198"/>
      <c r="KU476" s="198"/>
      <c r="KV476" s="198"/>
      <c r="KW476" s="198"/>
      <c r="KX476" s="198"/>
      <c r="KY476" s="198"/>
      <c r="KZ476" s="198"/>
    </row>
    <row r="477" spans="2:312" x14ac:dyDescent="0.3">
      <c r="B477" s="198"/>
      <c r="C477" s="198"/>
      <c r="D477" s="198"/>
      <c r="E477" s="198"/>
      <c r="F477" s="198"/>
      <c r="G477" s="198"/>
      <c r="H477" s="198"/>
      <c r="I477" s="198"/>
      <c r="J477" s="198"/>
      <c r="K477" s="198"/>
      <c r="L477" s="198"/>
      <c r="M477" s="198"/>
      <c r="N477" s="198"/>
      <c r="O477" s="198"/>
      <c r="P477" s="198"/>
      <c r="Q477" s="202"/>
      <c r="R477" s="198"/>
      <c r="S477" s="198"/>
      <c r="T477" s="198"/>
      <c r="U477" s="198"/>
      <c r="V477" s="198"/>
      <c r="W477" s="198"/>
      <c r="X477" s="198"/>
      <c r="Y477" s="198"/>
      <c r="Z477" s="198"/>
      <c r="AA477" s="198"/>
      <c r="AB477" s="198"/>
      <c r="AC477" s="198"/>
      <c r="AD477" s="198"/>
      <c r="AE477" s="198"/>
      <c r="AF477" s="198"/>
      <c r="AG477" s="198"/>
      <c r="AH477" s="198"/>
      <c r="AI477" s="198"/>
      <c r="AJ477" s="198"/>
      <c r="AK477" s="198"/>
      <c r="AL477" s="198"/>
      <c r="AM477" s="198"/>
      <c r="AN477" s="198"/>
      <c r="AO477" s="198"/>
      <c r="AP477" s="198"/>
      <c r="AQ477" s="198"/>
      <c r="AR477" s="198"/>
      <c r="AS477" s="198"/>
      <c r="AT477" s="198"/>
      <c r="AU477" s="198"/>
      <c r="AV477" s="198"/>
      <c r="AW477" s="198"/>
      <c r="AX477" s="198"/>
      <c r="AY477" s="198"/>
      <c r="AZ477" s="198"/>
      <c r="BA477" s="198"/>
      <c r="BB477" s="198"/>
      <c r="BC477" s="198"/>
      <c r="BD477" s="198"/>
      <c r="BE477" s="198"/>
      <c r="BF477" s="198"/>
      <c r="BG477" s="198"/>
      <c r="BH477" s="198"/>
      <c r="BI477" s="198"/>
      <c r="BJ477" s="198"/>
      <c r="BK477" s="198"/>
      <c r="BL477" s="198"/>
      <c r="BM477" s="198"/>
      <c r="BN477" s="198"/>
      <c r="BO477" s="198"/>
      <c r="BP477" s="198"/>
      <c r="BQ477" s="198"/>
      <c r="BR477" s="198"/>
      <c r="BS477" s="198"/>
      <c r="BT477" s="198"/>
      <c r="BU477" s="198"/>
      <c r="BV477" s="198"/>
      <c r="BW477" s="198"/>
      <c r="BX477" s="198"/>
      <c r="BY477" s="198"/>
      <c r="BZ477" s="198"/>
      <c r="CA477" s="198"/>
      <c r="CB477" s="198"/>
      <c r="CC477" s="198"/>
      <c r="CD477" s="198"/>
      <c r="CE477" s="198"/>
      <c r="CF477" s="198"/>
      <c r="CG477" s="198"/>
      <c r="CH477" s="198"/>
      <c r="CI477" s="198"/>
      <c r="CJ477" s="198"/>
      <c r="CK477" s="198"/>
      <c r="CL477" s="198"/>
      <c r="CM477" s="198"/>
      <c r="CN477" s="198"/>
      <c r="CO477" s="198"/>
      <c r="CP477" s="198"/>
      <c r="CQ477" s="198"/>
      <c r="CR477" s="198"/>
      <c r="CS477" s="198"/>
      <c r="CT477" s="198"/>
      <c r="CU477" s="198"/>
      <c r="CV477" s="198"/>
      <c r="CW477" s="198"/>
      <c r="CX477" s="198"/>
      <c r="CY477" s="198"/>
      <c r="CZ477" s="198"/>
      <c r="DA477" s="198"/>
      <c r="DB477" s="198"/>
      <c r="DC477" s="198"/>
      <c r="DD477" s="198"/>
      <c r="DE477" s="198"/>
      <c r="DF477" s="198"/>
      <c r="DG477" s="198"/>
      <c r="DH477" s="198"/>
      <c r="DI477" s="198"/>
      <c r="DJ477" s="198"/>
      <c r="DK477" s="198"/>
      <c r="DL477" s="198"/>
      <c r="DM477" s="198"/>
      <c r="DN477" s="198"/>
      <c r="DO477" s="198"/>
      <c r="DP477" s="198"/>
      <c r="DQ477" s="198"/>
      <c r="DR477" s="198"/>
      <c r="DS477" s="198"/>
      <c r="DT477" s="198"/>
      <c r="DU477" s="198"/>
      <c r="DV477" s="198"/>
      <c r="DW477" s="198"/>
      <c r="DX477" s="198"/>
      <c r="DY477" s="198"/>
      <c r="DZ477" s="198"/>
      <c r="EA477" s="198"/>
      <c r="EB477" s="198"/>
      <c r="EC477" s="198"/>
      <c r="ED477" s="198"/>
      <c r="EE477" s="198"/>
      <c r="EF477" s="198"/>
      <c r="EG477" s="198"/>
      <c r="EH477" s="198"/>
      <c r="EI477" s="198"/>
      <c r="EJ477" s="198"/>
      <c r="EK477" s="198"/>
      <c r="EL477" s="198"/>
      <c r="EM477" s="198"/>
      <c r="EN477" s="198"/>
      <c r="EO477" s="198"/>
      <c r="EP477" s="198"/>
      <c r="EQ477" s="198"/>
      <c r="ER477" s="198"/>
      <c r="ES477" s="198"/>
      <c r="ET477" s="198"/>
      <c r="EU477" s="198"/>
      <c r="EV477" s="198"/>
      <c r="EW477" s="198"/>
      <c r="EX477" s="198"/>
      <c r="EY477" s="198"/>
      <c r="EZ477" s="198"/>
      <c r="FA477" s="198"/>
      <c r="FB477" s="198"/>
      <c r="FC477" s="198"/>
      <c r="FD477" s="198"/>
      <c r="FE477" s="198"/>
      <c r="FF477" s="198"/>
      <c r="FG477" s="198"/>
      <c r="FH477" s="198"/>
      <c r="FI477" s="198"/>
      <c r="FJ477" s="198"/>
      <c r="FK477" s="198"/>
      <c r="FL477" s="198"/>
      <c r="FM477" s="198"/>
      <c r="FN477" s="198"/>
      <c r="FO477" s="198"/>
      <c r="FP477" s="198"/>
      <c r="FQ477" s="198"/>
      <c r="FR477" s="198"/>
      <c r="FS477" s="198"/>
      <c r="FT477" s="198"/>
      <c r="FU477" s="198"/>
      <c r="FV477" s="198"/>
      <c r="FW477" s="198"/>
      <c r="FX477" s="198"/>
      <c r="FY477" s="198"/>
      <c r="FZ477" s="198"/>
      <c r="GA477" s="198"/>
      <c r="GB477" s="198"/>
      <c r="GC477" s="198"/>
      <c r="GD477" s="198"/>
      <c r="GE477" s="198"/>
      <c r="GF477" s="198"/>
      <c r="GG477" s="198"/>
      <c r="GH477" s="198"/>
      <c r="GI477" s="198"/>
      <c r="GJ477" s="198"/>
      <c r="GK477" s="198"/>
      <c r="GL477" s="198"/>
      <c r="GM477" s="198"/>
      <c r="GN477" s="198"/>
      <c r="GO477" s="198"/>
      <c r="GP477" s="198"/>
      <c r="GQ477" s="198"/>
      <c r="GR477" s="198"/>
      <c r="GS477" s="198"/>
      <c r="GT477" s="198"/>
      <c r="GU477" s="198"/>
      <c r="GV477" s="198"/>
      <c r="GW477" s="198"/>
      <c r="GX477" s="198"/>
      <c r="GY477" s="198"/>
      <c r="GZ477" s="198"/>
      <c r="HA477" s="198"/>
      <c r="HB477" s="198"/>
      <c r="HC477" s="198"/>
      <c r="HD477" s="198"/>
      <c r="HE477" s="198"/>
      <c r="HF477" s="198"/>
      <c r="HG477" s="198"/>
      <c r="HH477" s="198"/>
      <c r="HI477" s="198"/>
      <c r="HJ477" s="198"/>
      <c r="HK477" s="198"/>
      <c r="HL477" s="198"/>
      <c r="HM477" s="198"/>
      <c r="HN477" s="198"/>
      <c r="HO477" s="198"/>
      <c r="HP477" s="198"/>
      <c r="HQ477" s="198"/>
      <c r="HR477" s="198"/>
      <c r="HS477" s="198"/>
      <c r="HT477" s="198"/>
      <c r="HU477" s="198"/>
      <c r="HV477" s="198"/>
      <c r="HW477" s="198"/>
      <c r="HX477" s="198"/>
      <c r="HY477" s="198"/>
      <c r="HZ477" s="198"/>
      <c r="IA477" s="198"/>
      <c r="IB477" s="198"/>
      <c r="IC477" s="198"/>
      <c r="ID477" s="198"/>
      <c r="IE477" s="198"/>
      <c r="IF477" s="198"/>
      <c r="IG477" s="198"/>
      <c r="IH477" s="198"/>
      <c r="II477" s="198"/>
      <c r="IJ477" s="198"/>
      <c r="IK477" s="198"/>
      <c r="IL477" s="198"/>
      <c r="IM477" s="198"/>
      <c r="IN477" s="198"/>
      <c r="IO477" s="198"/>
      <c r="IP477" s="198"/>
      <c r="IQ477" s="198"/>
      <c r="IR477" s="198"/>
      <c r="IS477" s="198"/>
      <c r="IT477" s="198"/>
      <c r="IU477" s="198"/>
      <c r="IV477" s="198"/>
      <c r="IW477" s="198"/>
      <c r="IX477" s="198"/>
      <c r="IY477" s="198"/>
      <c r="IZ477" s="198"/>
      <c r="JA477" s="198"/>
      <c r="JB477" s="198"/>
      <c r="JC477" s="198"/>
      <c r="JD477" s="198"/>
      <c r="JE477" s="198"/>
      <c r="JF477" s="198"/>
      <c r="JG477" s="198"/>
      <c r="JH477" s="198"/>
      <c r="JI477" s="198"/>
      <c r="JJ477" s="198"/>
      <c r="JK477" s="198"/>
      <c r="JL477" s="198"/>
      <c r="JM477" s="198"/>
      <c r="JN477" s="198"/>
      <c r="JO477" s="198"/>
      <c r="JP477" s="198"/>
      <c r="JQ477" s="198"/>
      <c r="JR477" s="198"/>
      <c r="JS477" s="198"/>
      <c r="JT477" s="198"/>
      <c r="JU477" s="198"/>
      <c r="JV477" s="198"/>
      <c r="JW477" s="198"/>
      <c r="JX477" s="198"/>
      <c r="JY477" s="198"/>
      <c r="JZ477" s="198"/>
      <c r="KA477" s="198"/>
      <c r="KB477" s="198"/>
      <c r="KC477" s="198"/>
      <c r="KD477" s="198"/>
      <c r="KE477" s="198"/>
      <c r="KF477" s="198"/>
      <c r="KG477" s="198"/>
      <c r="KH477" s="198"/>
      <c r="KI477" s="198"/>
      <c r="KJ477" s="198"/>
      <c r="KK477" s="198"/>
      <c r="KL477" s="198"/>
      <c r="KM477" s="198"/>
      <c r="KN477" s="198"/>
      <c r="KO477" s="198"/>
      <c r="KP477" s="198"/>
      <c r="KQ477" s="198"/>
      <c r="KR477" s="198"/>
      <c r="KS477" s="198"/>
      <c r="KT477" s="198"/>
      <c r="KU477" s="198"/>
      <c r="KV477" s="198"/>
      <c r="KW477" s="198"/>
      <c r="KX477" s="198"/>
      <c r="KY477" s="198"/>
      <c r="KZ477" s="198"/>
    </row>
    <row r="478" spans="2:312" x14ac:dyDescent="0.3">
      <c r="B478" s="198"/>
      <c r="C478" s="198"/>
      <c r="D478" s="198"/>
      <c r="E478" s="198"/>
      <c r="F478" s="198"/>
      <c r="G478" s="198"/>
      <c r="H478" s="198"/>
      <c r="I478" s="198"/>
      <c r="J478" s="198"/>
      <c r="K478" s="198"/>
      <c r="L478" s="198"/>
      <c r="M478" s="198"/>
      <c r="N478" s="198"/>
      <c r="O478" s="198"/>
      <c r="P478" s="198"/>
      <c r="Q478" s="202"/>
      <c r="R478" s="198"/>
      <c r="S478" s="198"/>
      <c r="T478" s="198"/>
      <c r="U478" s="198"/>
      <c r="V478" s="198"/>
      <c r="W478" s="198"/>
      <c r="X478" s="198"/>
      <c r="Y478" s="198"/>
      <c r="Z478" s="198"/>
      <c r="AA478" s="198"/>
      <c r="AB478" s="198"/>
      <c r="AC478" s="198"/>
      <c r="AD478" s="198"/>
      <c r="AE478" s="198"/>
      <c r="AF478" s="198"/>
      <c r="AG478" s="198"/>
      <c r="AH478" s="198"/>
      <c r="AI478" s="198"/>
      <c r="AJ478" s="198"/>
      <c r="AK478" s="198"/>
      <c r="AL478" s="198"/>
      <c r="AM478" s="198"/>
      <c r="AN478" s="198"/>
      <c r="AO478" s="198"/>
      <c r="AP478" s="198"/>
      <c r="AQ478" s="198"/>
      <c r="AR478" s="198"/>
      <c r="AS478" s="198"/>
      <c r="AT478" s="198"/>
      <c r="AU478" s="198"/>
      <c r="AV478" s="198"/>
      <c r="AW478" s="198"/>
      <c r="AX478" s="198"/>
      <c r="AY478" s="198"/>
      <c r="AZ478" s="198"/>
      <c r="BA478" s="198"/>
      <c r="BB478" s="198"/>
      <c r="BC478" s="198"/>
      <c r="BD478" s="198"/>
      <c r="BE478" s="198"/>
      <c r="BF478" s="198"/>
      <c r="BG478" s="198"/>
      <c r="BH478" s="198"/>
      <c r="BI478" s="198"/>
      <c r="BJ478" s="198"/>
      <c r="BK478" s="198"/>
      <c r="BL478" s="198"/>
      <c r="BM478" s="198"/>
      <c r="BN478" s="198"/>
      <c r="BO478" s="198"/>
      <c r="BP478" s="198"/>
      <c r="BQ478" s="198"/>
      <c r="BR478" s="198"/>
      <c r="BS478" s="198"/>
      <c r="BT478" s="198"/>
      <c r="BU478" s="198"/>
      <c r="BV478" s="198"/>
      <c r="BW478" s="198"/>
      <c r="BX478" s="198"/>
      <c r="BY478" s="198"/>
      <c r="BZ478" s="198"/>
      <c r="CA478" s="198"/>
      <c r="CB478" s="198"/>
      <c r="CC478" s="198"/>
      <c r="CD478" s="198"/>
      <c r="CE478" s="198"/>
      <c r="CF478" s="198"/>
      <c r="CG478" s="198"/>
      <c r="CH478" s="198"/>
      <c r="CI478" s="198"/>
      <c r="CJ478" s="198"/>
      <c r="CK478" s="198"/>
      <c r="CL478" s="198"/>
      <c r="CM478" s="198"/>
      <c r="CN478" s="198"/>
      <c r="CO478" s="198"/>
      <c r="CP478" s="198"/>
      <c r="CQ478" s="198"/>
      <c r="CR478" s="198"/>
      <c r="CS478" s="198"/>
      <c r="CT478" s="198"/>
      <c r="CU478" s="198"/>
      <c r="CV478" s="198"/>
      <c r="CW478" s="198"/>
      <c r="CX478" s="198"/>
      <c r="CY478" s="198"/>
      <c r="CZ478" s="198"/>
      <c r="DA478" s="198"/>
      <c r="DB478" s="198"/>
      <c r="DC478" s="198"/>
      <c r="DD478" s="198"/>
      <c r="DE478" s="198"/>
      <c r="DF478" s="198"/>
      <c r="DG478" s="198"/>
      <c r="DH478" s="198"/>
      <c r="DI478" s="198"/>
      <c r="DJ478" s="198"/>
      <c r="DK478" s="198"/>
      <c r="DL478" s="198"/>
      <c r="DM478" s="198"/>
      <c r="DN478" s="198"/>
      <c r="DO478" s="198"/>
      <c r="DP478" s="198"/>
      <c r="DQ478" s="198"/>
      <c r="DR478" s="198"/>
      <c r="DS478" s="198"/>
      <c r="DT478" s="198"/>
      <c r="DU478" s="198"/>
      <c r="DV478" s="198"/>
      <c r="DW478" s="198"/>
      <c r="DX478" s="198"/>
      <c r="DY478" s="198"/>
      <c r="DZ478" s="198"/>
      <c r="EA478" s="198"/>
      <c r="EB478" s="198"/>
      <c r="EC478" s="198"/>
      <c r="ED478" s="198"/>
      <c r="EE478" s="198"/>
      <c r="EF478" s="198"/>
      <c r="EG478" s="198"/>
      <c r="EH478" s="198"/>
      <c r="EI478" s="198"/>
      <c r="EJ478" s="198"/>
      <c r="EK478" s="198"/>
      <c r="EL478" s="198"/>
      <c r="EM478" s="198"/>
      <c r="EN478" s="198"/>
      <c r="EO478" s="198"/>
      <c r="EP478" s="198"/>
      <c r="EQ478" s="198"/>
      <c r="ER478" s="198"/>
      <c r="ES478" s="198"/>
      <c r="ET478" s="198"/>
      <c r="EU478" s="198"/>
      <c r="EV478" s="198"/>
      <c r="EW478" s="198"/>
      <c r="EX478" s="198"/>
      <c r="EY478" s="198"/>
      <c r="EZ478" s="198"/>
      <c r="FA478" s="198"/>
      <c r="FB478" s="198"/>
      <c r="FC478" s="198"/>
      <c r="FD478" s="198"/>
      <c r="FE478" s="198"/>
      <c r="FF478" s="198"/>
      <c r="FG478" s="198"/>
      <c r="FH478" s="198"/>
      <c r="FI478" s="198"/>
      <c r="FJ478" s="198"/>
      <c r="FK478" s="198"/>
      <c r="FL478" s="198"/>
      <c r="FM478" s="198"/>
      <c r="FN478" s="198"/>
      <c r="FO478" s="198"/>
      <c r="FP478" s="198"/>
      <c r="FQ478" s="198"/>
      <c r="FR478" s="198"/>
      <c r="FS478" s="198"/>
      <c r="FT478" s="198"/>
      <c r="FU478" s="198"/>
      <c r="FV478" s="198"/>
      <c r="FW478" s="198"/>
      <c r="FX478" s="198"/>
      <c r="FY478" s="198"/>
      <c r="FZ478" s="198"/>
      <c r="GA478" s="198"/>
      <c r="GB478" s="198"/>
      <c r="GC478" s="198"/>
      <c r="GD478" s="198"/>
      <c r="GE478" s="198"/>
      <c r="GF478" s="198"/>
      <c r="GG478" s="198"/>
      <c r="GH478" s="198"/>
      <c r="GI478" s="198"/>
      <c r="GJ478" s="198"/>
      <c r="GK478" s="198"/>
      <c r="GL478" s="198"/>
      <c r="GM478" s="198"/>
      <c r="GN478" s="198"/>
      <c r="GO478" s="198"/>
      <c r="GP478" s="198"/>
      <c r="GQ478" s="198"/>
      <c r="GR478" s="198"/>
      <c r="GS478" s="198"/>
      <c r="GT478" s="198"/>
      <c r="GU478" s="198"/>
      <c r="GV478" s="198"/>
      <c r="GW478" s="198"/>
      <c r="GX478" s="198"/>
      <c r="GY478" s="198"/>
      <c r="GZ478" s="198"/>
      <c r="HA478" s="198"/>
      <c r="HB478" s="198"/>
      <c r="HC478" s="198"/>
      <c r="HD478" s="198"/>
      <c r="HE478" s="198"/>
      <c r="HF478" s="198"/>
      <c r="HG478" s="198"/>
      <c r="HH478" s="198"/>
      <c r="HI478" s="198"/>
      <c r="HJ478" s="198"/>
      <c r="HK478" s="198"/>
      <c r="HL478" s="198"/>
      <c r="HM478" s="198"/>
      <c r="HN478" s="198"/>
      <c r="HO478" s="198"/>
      <c r="HP478" s="198"/>
      <c r="HQ478" s="198"/>
      <c r="HR478" s="198"/>
      <c r="HS478" s="198"/>
      <c r="HT478" s="198"/>
      <c r="HU478" s="198"/>
      <c r="HV478" s="198"/>
      <c r="HW478" s="198"/>
      <c r="HX478" s="198"/>
      <c r="HY478" s="198"/>
      <c r="HZ478" s="198"/>
      <c r="IA478" s="198"/>
      <c r="IB478" s="198"/>
      <c r="IC478" s="198"/>
      <c r="ID478" s="198"/>
      <c r="IE478" s="198"/>
      <c r="IF478" s="198"/>
      <c r="IG478" s="198"/>
      <c r="IH478" s="198"/>
      <c r="II478" s="198"/>
      <c r="IJ478" s="198"/>
      <c r="IK478" s="198"/>
      <c r="IL478" s="198"/>
      <c r="IM478" s="198"/>
      <c r="IN478" s="198"/>
      <c r="IO478" s="198"/>
      <c r="IP478" s="198"/>
      <c r="IQ478" s="198"/>
      <c r="IR478" s="198"/>
      <c r="IS478" s="198"/>
      <c r="IT478" s="198"/>
      <c r="IU478" s="198"/>
      <c r="IV478" s="198"/>
      <c r="IW478" s="198"/>
      <c r="IX478" s="198"/>
      <c r="IY478" s="198"/>
      <c r="IZ478" s="198"/>
      <c r="JA478" s="198"/>
      <c r="JB478" s="198"/>
      <c r="JC478" s="198"/>
      <c r="JD478" s="198"/>
      <c r="JE478" s="198"/>
      <c r="JF478" s="198"/>
      <c r="JG478" s="198"/>
      <c r="JH478" s="198"/>
      <c r="JI478" s="198"/>
      <c r="JJ478" s="198"/>
      <c r="JK478" s="198"/>
      <c r="JL478" s="198"/>
      <c r="JM478" s="198"/>
      <c r="JN478" s="198"/>
      <c r="JO478" s="198"/>
      <c r="JP478" s="198"/>
      <c r="JQ478" s="198"/>
      <c r="JR478" s="198"/>
      <c r="JS478" s="198"/>
      <c r="JT478" s="198"/>
      <c r="JU478" s="198"/>
      <c r="JV478" s="198"/>
      <c r="JW478" s="198"/>
      <c r="JX478" s="198"/>
      <c r="JY478" s="198"/>
      <c r="JZ478" s="198"/>
      <c r="KA478" s="198"/>
      <c r="KB478" s="198"/>
      <c r="KC478" s="198"/>
      <c r="KD478" s="198"/>
      <c r="KE478" s="198"/>
      <c r="KF478" s="198"/>
      <c r="KG478" s="198"/>
      <c r="KH478" s="198"/>
      <c r="KI478" s="198"/>
      <c r="KJ478" s="198"/>
      <c r="KK478" s="198"/>
      <c r="KL478" s="198"/>
      <c r="KM478" s="198"/>
      <c r="KN478" s="198"/>
      <c r="KO478" s="198"/>
      <c r="KP478" s="198"/>
      <c r="KQ478" s="198"/>
      <c r="KR478" s="198"/>
      <c r="KS478" s="198"/>
      <c r="KT478" s="198"/>
      <c r="KU478" s="198"/>
      <c r="KV478" s="198"/>
      <c r="KW478" s="198"/>
      <c r="KX478" s="198"/>
      <c r="KY478" s="198"/>
      <c r="KZ478" s="198"/>
    </row>
    <row r="479" spans="2:312" x14ac:dyDescent="0.3">
      <c r="B479" s="198"/>
      <c r="C479" s="198"/>
      <c r="D479" s="198"/>
      <c r="E479" s="198"/>
      <c r="F479" s="198"/>
      <c r="G479" s="198"/>
      <c r="H479" s="198"/>
      <c r="I479" s="198"/>
      <c r="J479" s="198"/>
      <c r="K479" s="198"/>
      <c r="L479" s="198"/>
      <c r="M479" s="198"/>
      <c r="N479" s="198"/>
      <c r="O479" s="198"/>
      <c r="P479" s="198"/>
      <c r="Q479" s="202"/>
      <c r="R479" s="198"/>
      <c r="S479" s="198"/>
      <c r="T479" s="198"/>
      <c r="U479" s="198"/>
      <c r="V479" s="198"/>
      <c r="W479" s="198"/>
      <c r="X479" s="198"/>
      <c r="Y479" s="198"/>
      <c r="Z479" s="198"/>
      <c r="AA479" s="198"/>
      <c r="AB479" s="198"/>
      <c r="AC479" s="198"/>
      <c r="AD479" s="198"/>
      <c r="AE479" s="198"/>
      <c r="AF479" s="198"/>
      <c r="AG479" s="198"/>
      <c r="AH479" s="198"/>
      <c r="AI479" s="198"/>
      <c r="AJ479" s="198"/>
      <c r="AK479" s="198"/>
      <c r="AL479" s="198"/>
      <c r="AM479" s="198"/>
      <c r="AN479" s="198"/>
      <c r="AO479" s="198"/>
      <c r="AP479" s="198"/>
      <c r="AQ479" s="198"/>
      <c r="AR479" s="198"/>
      <c r="AS479" s="198"/>
      <c r="AT479" s="198"/>
      <c r="AU479" s="198"/>
      <c r="AV479" s="198"/>
      <c r="AW479" s="198"/>
      <c r="AX479" s="198"/>
      <c r="AY479" s="198"/>
      <c r="AZ479" s="198"/>
      <c r="BA479" s="198"/>
      <c r="BB479" s="198"/>
      <c r="BC479" s="198"/>
      <c r="BD479" s="198"/>
      <c r="BE479" s="198"/>
      <c r="BF479" s="198"/>
      <c r="BG479" s="198"/>
      <c r="BH479" s="198"/>
      <c r="BI479" s="198"/>
      <c r="BJ479" s="198"/>
      <c r="BK479" s="198"/>
      <c r="BL479" s="198"/>
      <c r="BM479" s="198"/>
      <c r="BN479" s="198"/>
      <c r="BO479" s="198"/>
      <c r="BP479" s="198"/>
      <c r="BQ479" s="198"/>
      <c r="BR479" s="198"/>
      <c r="BS479" s="198"/>
      <c r="BT479" s="198"/>
      <c r="BU479" s="198"/>
      <c r="BV479" s="198"/>
      <c r="BW479" s="198"/>
      <c r="BX479" s="198"/>
      <c r="BY479" s="198"/>
      <c r="BZ479" s="198"/>
      <c r="CA479" s="198"/>
      <c r="CB479" s="198"/>
      <c r="CC479" s="198"/>
      <c r="CD479" s="198"/>
      <c r="CE479" s="198"/>
      <c r="CF479" s="198"/>
      <c r="CG479" s="198"/>
      <c r="CH479" s="198"/>
      <c r="CI479" s="198"/>
      <c r="CJ479" s="198"/>
      <c r="CK479" s="198"/>
      <c r="CL479" s="198"/>
      <c r="CM479" s="198"/>
      <c r="CN479" s="198"/>
      <c r="CO479" s="198"/>
      <c r="CP479" s="198"/>
      <c r="CQ479" s="198"/>
      <c r="CR479" s="198"/>
      <c r="CS479" s="198"/>
      <c r="CT479" s="198"/>
      <c r="CU479" s="198"/>
      <c r="CV479" s="198"/>
      <c r="CW479" s="198"/>
      <c r="CX479" s="198"/>
      <c r="CY479" s="198"/>
      <c r="CZ479" s="198"/>
      <c r="DA479" s="198"/>
      <c r="DB479" s="198"/>
      <c r="DC479" s="198"/>
      <c r="DD479" s="198"/>
      <c r="DE479" s="198"/>
      <c r="DF479" s="198"/>
      <c r="DG479" s="198"/>
      <c r="DH479" s="198"/>
      <c r="DI479" s="198"/>
      <c r="DJ479" s="198"/>
      <c r="DK479" s="198"/>
      <c r="DL479" s="198"/>
      <c r="DM479" s="198"/>
      <c r="DN479" s="198"/>
      <c r="DO479" s="198"/>
      <c r="DP479" s="198"/>
      <c r="DQ479" s="198"/>
      <c r="DR479" s="198"/>
      <c r="DS479" s="198"/>
      <c r="DT479" s="198"/>
      <c r="DU479" s="198"/>
      <c r="DV479" s="198"/>
      <c r="DW479" s="198"/>
      <c r="DX479" s="198"/>
      <c r="DY479" s="198"/>
      <c r="DZ479" s="198"/>
      <c r="EA479" s="198"/>
      <c r="EB479" s="198"/>
      <c r="EC479" s="198"/>
      <c r="ED479" s="198"/>
      <c r="EE479" s="198"/>
      <c r="EF479" s="198"/>
      <c r="EG479" s="198"/>
      <c r="EH479" s="198"/>
      <c r="EI479" s="198"/>
      <c r="EJ479" s="198"/>
      <c r="EK479" s="198"/>
      <c r="EL479" s="198"/>
      <c r="EM479" s="198"/>
      <c r="EN479" s="198"/>
      <c r="EO479" s="198"/>
      <c r="EP479" s="198"/>
      <c r="EQ479" s="198"/>
      <c r="ER479" s="198"/>
      <c r="ES479" s="198"/>
      <c r="ET479" s="198"/>
      <c r="EU479" s="198"/>
      <c r="EV479" s="198"/>
      <c r="EW479" s="198"/>
      <c r="EX479" s="198"/>
      <c r="EY479" s="198"/>
      <c r="EZ479" s="198"/>
      <c r="FA479" s="198"/>
      <c r="FB479" s="198"/>
      <c r="FC479" s="198"/>
      <c r="FD479" s="198"/>
      <c r="FE479" s="198"/>
      <c r="FF479" s="198"/>
      <c r="FG479" s="198"/>
      <c r="FH479" s="198"/>
      <c r="FI479" s="198"/>
      <c r="FJ479" s="198"/>
      <c r="FK479" s="198"/>
      <c r="FL479" s="198"/>
      <c r="FM479" s="198"/>
      <c r="FN479" s="198"/>
      <c r="FO479" s="198"/>
      <c r="FP479" s="198"/>
      <c r="FQ479" s="198"/>
      <c r="FR479" s="198"/>
      <c r="FS479" s="198"/>
      <c r="FT479" s="198"/>
      <c r="FU479" s="198"/>
      <c r="FV479" s="198"/>
      <c r="FW479" s="198"/>
      <c r="FX479" s="198"/>
      <c r="FY479" s="198"/>
      <c r="FZ479" s="198"/>
      <c r="GA479" s="198"/>
      <c r="GB479" s="198"/>
      <c r="GC479" s="198"/>
      <c r="GD479" s="198"/>
      <c r="GE479" s="198"/>
      <c r="GF479" s="198"/>
      <c r="GG479" s="198"/>
      <c r="GH479" s="198"/>
      <c r="GI479" s="198"/>
      <c r="GJ479" s="198"/>
      <c r="GK479" s="198"/>
      <c r="GL479" s="198"/>
      <c r="GM479" s="198"/>
      <c r="GN479" s="198"/>
      <c r="GO479" s="198"/>
      <c r="GP479" s="198"/>
      <c r="GQ479" s="198"/>
      <c r="GR479" s="198"/>
      <c r="GS479" s="198"/>
      <c r="GT479" s="198"/>
      <c r="GU479" s="198"/>
      <c r="GV479" s="198"/>
      <c r="GW479" s="198"/>
      <c r="GX479" s="198"/>
      <c r="GY479" s="198"/>
      <c r="GZ479" s="198"/>
      <c r="HA479" s="198"/>
      <c r="HB479" s="198"/>
      <c r="HC479" s="198"/>
      <c r="HD479" s="198"/>
      <c r="HE479" s="198"/>
      <c r="HF479" s="198"/>
      <c r="HG479" s="198"/>
      <c r="HH479" s="198"/>
      <c r="HI479" s="198"/>
      <c r="HJ479" s="198"/>
      <c r="HK479" s="198"/>
      <c r="HL479" s="198"/>
      <c r="HM479" s="198"/>
      <c r="HN479" s="198"/>
      <c r="HO479" s="198"/>
      <c r="HP479" s="198"/>
      <c r="HQ479" s="198"/>
      <c r="HR479" s="198"/>
      <c r="HS479" s="198"/>
      <c r="HT479" s="198"/>
      <c r="HU479" s="198"/>
      <c r="HV479" s="198"/>
      <c r="HW479" s="198"/>
      <c r="HX479" s="198"/>
      <c r="HY479" s="198"/>
      <c r="HZ479" s="198"/>
      <c r="IA479" s="198"/>
      <c r="IB479" s="198"/>
      <c r="IC479" s="198"/>
      <c r="ID479" s="198"/>
      <c r="IE479" s="198"/>
      <c r="IF479" s="198"/>
      <c r="IG479" s="198"/>
      <c r="IH479" s="198"/>
      <c r="II479" s="198"/>
      <c r="IJ479" s="198"/>
      <c r="IK479" s="198"/>
      <c r="IL479" s="198"/>
      <c r="IM479" s="198"/>
      <c r="IN479" s="198"/>
      <c r="IO479" s="198"/>
      <c r="IP479" s="198"/>
      <c r="IQ479" s="198"/>
      <c r="IR479" s="198"/>
      <c r="IS479" s="198"/>
      <c r="IT479" s="198"/>
      <c r="IU479" s="198"/>
      <c r="IV479" s="198"/>
      <c r="IW479" s="198"/>
      <c r="IX479" s="198"/>
      <c r="IY479" s="198"/>
      <c r="IZ479" s="198"/>
      <c r="JA479" s="198"/>
      <c r="JB479" s="198"/>
      <c r="JC479" s="198"/>
      <c r="JD479" s="198"/>
      <c r="JE479" s="198"/>
      <c r="JF479" s="198"/>
      <c r="JG479" s="198"/>
      <c r="JH479" s="198"/>
      <c r="JI479" s="198"/>
      <c r="JJ479" s="198"/>
      <c r="JK479" s="198"/>
      <c r="JL479" s="198"/>
      <c r="JM479" s="198"/>
      <c r="JN479" s="198"/>
      <c r="JO479" s="198"/>
      <c r="JP479" s="198"/>
      <c r="JQ479" s="198"/>
      <c r="JR479" s="198"/>
      <c r="JS479" s="198"/>
      <c r="JT479" s="198"/>
      <c r="JU479" s="198"/>
      <c r="JV479" s="198"/>
      <c r="JW479" s="198"/>
      <c r="JX479" s="198"/>
      <c r="JY479" s="198"/>
      <c r="JZ479" s="198"/>
      <c r="KA479" s="198"/>
      <c r="KB479" s="198"/>
      <c r="KC479" s="198"/>
      <c r="KD479" s="198"/>
      <c r="KE479" s="198"/>
      <c r="KF479" s="198"/>
      <c r="KG479" s="198"/>
      <c r="KH479" s="198"/>
      <c r="KI479" s="198"/>
      <c r="KJ479" s="198"/>
      <c r="KK479" s="198"/>
      <c r="KL479" s="198"/>
      <c r="KM479" s="198"/>
      <c r="KN479" s="198"/>
      <c r="KO479" s="198"/>
      <c r="KP479" s="198"/>
      <c r="KQ479" s="198"/>
      <c r="KR479" s="198"/>
      <c r="KS479" s="198"/>
      <c r="KT479" s="198"/>
      <c r="KU479" s="198"/>
      <c r="KV479" s="198"/>
      <c r="KW479" s="198"/>
      <c r="KX479" s="198"/>
      <c r="KY479" s="198"/>
      <c r="KZ479" s="198"/>
    </row>
    <row r="480" spans="2:312" x14ac:dyDescent="0.3">
      <c r="B480" s="198"/>
      <c r="C480" s="198"/>
      <c r="D480" s="198"/>
      <c r="E480" s="198"/>
      <c r="F480" s="198"/>
      <c r="G480" s="198"/>
      <c r="H480" s="198"/>
      <c r="I480" s="198"/>
      <c r="J480" s="198"/>
      <c r="K480" s="198"/>
      <c r="L480" s="198"/>
      <c r="M480" s="198"/>
      <c r="N480" s="198"/>
      <c r="O480" s="198"/>
      <c r="P480" s="198"/>
      <c r="Q480" s="202"/>
      <c r="R480" s="198"/>
      <c r="S480" s="198"/>
      <c r="T480" s="198"/>
      <c r="U480" s="198"/>
      <c r="V480" s="198"/>
      <c r="W480" s="198"/>
      <c r="X480" s="198"/>
      <c r="Y480" s="198"/>
      <c r="Z480" s="198"/>
      <c r="AA480" s="198"/>
      <c r="AB480" s="198"/>
      <c r="AC480" s="198"/>
      <c r="AD480" s="198"/>
      <c r="AE480" s="198"/>
      <c r="AF480" s="198"/>
      <c r="AG480" s="198"/>
      <c r="AH480" s="198"/>
      <c r="AI480" s="198"/>
      <c r="AJ480" s="198"/>
      <c r="AK480" s="198"/>
      <c r="AL480" s="198"/>
      <c r="AM480" s="198"/>
      <c r="AN480" s="198"/>
      <c r="AO480" s="198"/>
      <c r="AP480" s="198"/>
      <c r="AQ480" s="198"/>
      <c r="AR480" s="198"/>
      <c r="AS480" s="198"/>
      <c r="AT480" s="198"/>
      <c r="AU480" s="198"/>
      <c r="AV480" s="198"/>
      <c r="AW480" s="198"/>
      <c r="AX480" s="198"/>
      <c r="AY480" s="198"/>
      <c r="AZ480" s="198"/>
      <c r="BA480" s="198"/>
      <c r="BB480" s="198"/>
      <c r="BC480" s="198"/>
      <c r="BD480" s="198"/>
      <c r="BE480" s="198"/>
      <c r="BF480" s="198"/>
      <c r="BG480" s="198"/>
      <c r="BH480" s="198"/>
      <c r="BI480" s="198"/>
      <c r="BJ480" s="198"/>
      <c r="BK480" s="198"/>
      <c r="BL480" s="198"/>
      <c r="BM480" s="198"/>
      <c r="BN480" s="198"/>
      <c r="BO480" s="198"/>
      <c r="BP480" s="198"/>
      <c r="BQ480" s="198"/>
      <c r="BR480" s="198"/>
      <c r="BS480" s="198"/>
      <c r="BT480" s="198"/>
      <c r="BU480" s="198"/>
      <c r="BV480" s="198"/>
      <c r="BW480" s="198"/>
      <c r="BX480" s="198"/>
      <c r="BY480" s="198"/>
      <c r="BZ480" s="198"/>
      <c r="CA480" s="198"/>
      <c r="CB480" s="198"/>
      <c r="CC480" s="198"/>
      <c r="CD480" s="198"/>
      <c r="CE480" s="198"/>
      <c r="CF480" s="198"/>
      <c r="CG480" s="198"/>
      <c r="CH480" s="198"/>
      <c r="CI480" s="198"/>
      <c r="CJ480" s="198"/>
      <c r="CK480" s="198"/>
      <c r="CL480" s="198"/>
      <c r="CM480" s="198"/>
      <c r="CN480" s="198"/>
      <c r="CO480" s="198"/>
      <c r="CP480" s="198"/>
      <c r="CQ480" s="198"/>
      <c r="CR480" s="198"/>
      <c r="CS480" s="198"/>
      <c r="CT480" s="198"/>
      <c r="CU480" s="198"/>
      <c r="CV480" s="198"/>
      <c r="CW480" s="198"/>
      <c r="CX480" s="198"/>
      <c r="CY480" s="198"/>
      <c r="CZ480" s="198"/>
      <c r="DA480" s="198"/>
      <c r="DB480" s="198"/>
      <c r="DC480" s="198"/>
      <c r="DD480" s="198"/>
      <c r="DE480" s="198"/>
      <c r="DF480" s="198"/>
      <c r="DG480" s="198"/>
      <c r="DH480" s="198"/>
      <c r="DI480" s="198"/>
      <c r="DJ480" s="198"/>
      <c r="DK480" s="198"/>
      <c r="DL480" s="198"/>
      <c r="DM480" s="198"/>
      <c r="DN480" s="198"/>
      <c r="DO480" s="198"/>
      <c r="DP480" s="198"/>
      <c r="DQ480" s="198"/>
      <c r="DR480" s="198"/>
      <c r="DS480" s="198"/>
      <c r="DT480" s="198"/>
      <c r="DU480" s="198"/>
      <c r="DV480" s="198"/>
      <c r="DW480" s="198"/>
      <c r="DX480" s="198"/>
      <c r="DY480" s="198"/>
      <c r="DZ480" s="198"/>
      <c r="EA480" s="198"/>
      <c r="EB480" s="198"/>
      <c r="EC480" s="198"/>
      <c r="ED480" s="198"/>
      <c r="EE480" s="198"/>
      <c r="EF480" s="198"/>
      <c r="EG480" s="198"/>
      <c r="EH480" s="198"/>
      <c r="EI480" s="198"/>
      <c r="EJ480" s="198"/>
      <c r="EK480" s="198"/>
      <c r="EL480" s="198"/>
      <c r="EM480" s="198"/>
      <c r="EN480" s="198"/>
      <c r="EO480" s="198"/>
      <c r="EP480" s="198"/>
      <c r="EQ480" s="198"/>
      <c r="ER480" s="198"/>
      <c r="ES480" s="198"/>
      <c r="ET480" s="198"/>
      <c r="EU480" s="198"/>
      <c r="EV480" s="198"/>
      <c r="EW480" s="198"/>
      <c r="EX480" s="198"/>
      <c r="EY480" s="198"/>
      <c r="EZ480" s="198"/>
      <c r="FA480" s="198"/>
      <c r="FB480" s="198"/>
      <c r="FC480" s="198"/>
      <c r="FD480" s="198"/>
      <c r="FE480" s="198"/>
      <c r="FF480" s="198"/>
      <c r="FG480" s="198"/>
      <c r="FH480" s="198"/>
      <c r="FI480" s="198"/>
      <c r="FJ480" s="198"/>
      <c r="FK480" s="198"/>
      <c r="FL480" s="198"/>
      <c r="FM480" s="198"/>
      <c r="FN480" s="198"/>
      <c r="FO480" s="198"/>
      <c r="FP480" s="198"/>
      <c r="FQ480" s="198"/>
      <c r="FR480" s="198"/>
      <c r="FS480" s="198"/>
      <c r="FT480" s="198"/>
      <c r="FU480" s="198"/>
      <c r="FV480" s="198"/>
      <c r="FW480" s="198"/>
      <c r="FX480" s="198"/>
      <c r="FY480" s="198"/>
      <c r="FZ480" s="198"/>
      <c r="GA480" s="198"/>
      <c r="GB480" s="198"/>
      <c r="GC480" s="198"/>
      <c r="GD480" s="198"/>
      <c r="GE480" s="198"/>
      <c r="GF480" s="198"/>
      <c r="GG480" s="198"/>
      <c r="GH480" s="198"/>
      <c r="GI480" s="198"/>
      <c r="GJ480" s="198"/>
      <c r="GK480" s="198"/>
      <c r="GL480" s="198"/>
      <c r="GM480" s="198"/>
      <c r="GN480" s="198"/>
      <c r="GO480" s="198"/>
      <c r="GP480" s="198"/>
      <c r="GQ480" s="198"/>
      <c r="GR480" s="198"/>
      <c r="GS480" s="198"/>
      <c r="GT480" s="198"/>
      <c r="GU480" s="198"/>
      <c r="GV480" s="198"/>
      <c r="GW480" s="198"/>
      <c r="GX480" s="198"/>
      <c r="GY480" s="198"/>
      <c r="GZ480" s="198"/>
      <c r="HA480" s="198"/>
      <c r="HB480" s="198"/>
      <c r="HC480" s="198"/>
      <c r="HD480" s="198"/>
      <c r="HE480" s="198"/>
      <c r="HF480" s="198"/>
      <c r="HG480" s="198"/>
      <c r="HH480" s="198"/>
      <c r="HI480" s="198"/>
      <c r="HJ480" s="198"/>
      <c r="HK480" s="198"/>
      <c r="HL480" s="198"/>
      <c r="HM480" s="198"/>
      <c r="HN480" s="198"/>
      <c r="HO480" s="198"/>
      <c r="HP480" s="198"/>
      <c r="HQ480" s="198"/>
      <c r="HR480" s="198"/>
      <c r="HS480" s="198"/>
      <c r="HT480" s="198"/>
      <c r="HU480" s="198"/>
      <c r="HV480" s="198"/>
      <c r="HW480" s="198"/>
      <c r="HX480" s="198"/>
      <c r="HY480" s="198"/>
      <c r="HZ480" s="198"/>
      <c r="IA480" s="198"/>
      <c r="IB480" s="198"/>
      <c r="IC480" s="198"/>
      <c r="ID480" s="198"/>
      <c r="IE480" s="198"/>
      <c r="IF480" s="198"/>
      <c r="IG480" s="198"/>
      <c r="IH480" s="198"/>
      <c r="II480" s="198"/>
      <c r="IJ480" s="198"/>
      <c r="IK480" s="198"/>
      <c r="IL480" s="198"/>
      <c r="IM480" s="198"/>
      <c r="IN480" s="198"/>
      <c r="IO480" s="198"/>
      <c r="IP480" s="198"/>
      <c r="IQ480" s="198"/>
      <c r="IR480" s="198"/>
      <c r="IS480" s="198"/>
      <c r="IT480" s="198"/>
      <c r="IU480" s="198"/>
      <c r="IV480" s="198"/>
      <c r="IW480" s="198"/>
      <c r="IX480" s="198"/>
      <c r="IY480" s="198"/>
      <c r="IZ480" s="198"/>
      <c r="JA480" s="198"/>
      <c r="JB480" s="198"/>
      <c r="JC480" s="198"/>
      <c r="JD480" s="198"/>
      <c r="JE480" s="198"/>
      <c r="JF480" s="198"/>
      <c r="JG480" s="198"/>
      <c r="JH480" s="198"/>
      <c r="JI480" s="198"/>
      <c r="JJ480" s="198"/>
      <c r="JK480" s="198"/>
      <c r="JL480" s="198"/>
      <c r="JM480" s="198"/>
      <c r="JN480" s="198"/>
      <c r="JO480" s="198"/>
      <c r="JP480" s="198"/>
      <c r="JQ480" s="198"/>
      <c r="JR480" s="198"/>
      <c r="JS480" s="198"/>
      <c r="JT480" s="198"/>
      <c r="JU480" s="198"/>
      <c r="JV480" s="198"/>
      <c r="JW480" s="198"/>
      <c r="JX480" s="198"/>
      <c r="JY480" s="198"/>
      <c r="JZ480" s="198"/>
      <c r="KA480" s="198"/>
      <c r="KB480" s="198"/>
      <c r="KC480" s="198"/>
      <c r="KD480" s="198"/>
      <c r="KE480" s="198"/>
      <c r="KF480" s="198"/>
      <c r="KG480" s="198"/>
      <c r="KH480" s="198"/>
      <c r="KI480" s="198"/>
      <c r="KJ480" s="198"/>
      <c r="KK480" s="198"/>
      <c r="KL480" s="198"/>
      <c r="KM480" s="198"/>
      <c r="KN480" s="198"/>
      <c r="KO480" s="198"/>
      <c r="KP480" s="198"/>
      <c r="KQ480" s="198"/>
      <c r="KR480" s="198"/>
      <c r="KS480" s="198"/>
      <c r="KT480" s="198"/>
      <c r="KU480" s="198"/>
      <c r="KV480" s="198"/>
      <c r="KW480" s="198"/>
      <c r="KX480" s="198"/>
      <c r="KY480" s="198"/>
      <c r="KZ480" s="198"/>
    </row>
    <row r="481" spans="2:312" x14ac:dyDescent="0.3">
      <c r="B481" s="198"/>
      <c r="C481" s="198"/>
      <c r="D481" s="198"/>
      <c r="E481" s="198"/>
      <c r="F481" s="198"/>
      <c r="G481" s="198"/>
      <c r="H481" s="198"/>
      <c r="I481" s="198"/>
      <c r="J481" s="198"/>
      <c r="K481" s="198"/>
      <c r="L481" s="198"/>
      <c r="M481" s="198"/>
      <c r="N481" s="198"/>
      <c r="O481" s="198"/>
      <c r="P481" s="198"/>
      <c r="Q481" s="202"/>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c r="BV481" s="198"/>
      <c r="BW481" s="198"/>
      <c r="BX481" s="198"/>
      <c r="BY481" s="198"/>
      <c r="BZ481" s="198"/>
      <c r="CA481" s="198"/>
      <c r="CB481" s="198"/>
      <c r="CC481" s="198"/>
      <c r="CD481" s="198"/>
      <c r="CE481" s="198"/>
      <c r="CF481" s="198"/>
      <c r="CG481" s="198"/>
      <c r="CH481" s="198"/>
      <c r="CI481" s="198"/>
      <c r="CJ481" s="198"/>
      <c r="CK481" s="198"/>
      <c r="CL481" s="198"/>
      <c r="CM481" s="198"/>
      <c r="CN481" s="198"/>
      <c r="CO481" s="198"/>
      <c r="CP481" s="198"/>
      <c r="CQ481" s="198"/>
      <c r="CR481" s="198"/>
      <c r="CS481" s="198"/>
      <c r="CT481" s="198"/>
      <c r="CU481" s="198"/>
      <c r="CV481" s="198"/>
      <c r="CW481" s="198"/>
      <c r="CX481" s="198"/>
      <c r="CY481" s="198"/>
      <c r="CZ481" s="198"/>
      <c r="DA481" s="198"/>
      <c r="DB481" s="198"/>
      <c r="DC481" s="198"/>
      <c r="DD481" s="198"/>
      <c r="DE481" s="198"/>
      <c r="DF481" s="198"/>
      <c r="DG481" s="198"/>
      <c r="DH481" s="198"/>
      <c r="DI481" s="198"/>
      <c r="DJ481" s="198"/>
      <c r="DK481" s="198"/>
      <c r="DL481" s="198"/>
      <c r="DM481" s="198"/>
      <c r="DN481" s="198"/>
      <c r="DO481" s="198"/>
      <c r="DP481" s="198"/>
      <c r="DQ481" s="198"/>
      <c r="DR481" s="198"/>
      <c r="DS481" s="198"/>
      <c r="DT481" s="198"/>
      <c r="DU481" s="198"/>
      <c r="DV481" s="198"/>
      <c r="DW481" s="198"/>
      <c r="DX481" s="198"/>
      <c r="DY481" s="198"/>
      <c r="DZ481" s="198"/>
      <c r="EA481" s="198"/>
      <c r="EB481" s="198"/>
      <c r="EC481" s="198"/>
      <c r="ED481" s="198"/>
      <c r="EE481" s="198"/>
      <c r="EF481" s="198"/>
      <c r="EG481" s="198"/>
      <c r="EH481" s="198"/>
      <c r="EI481" s="198"/>
      <c r="EJ481" s="198"/>
      <c r="EK481" s="198"/>
      <c r="EL481" s="198"/>
      <c r="EM481" s="198"/>
      <c r="EN481" s="198"/>
      <c r="EO481" s="198"/>
      <c r="EP481" s="198"/>
      <c r="EQ481" s="198"/>
      <c r="ER481" s="198"/>
      <c r="ES481" s="198"/>
      <c r="ET481" s="198"/>
      <c r="EU481" s="198"/>
      <c r="EV481" s="198"/>
      <c r="EW481" s="198"/>
      <c r="EX481" s="198"/>
      <c r="EY481" s="198"/>
      <c r="EZ481" s="198"/>
      <c r="FA481" s="198"/>
      <c r="FB481" s="198"/>
      <c r="FC481" s="198"/>
      <c r="FD481" s="198"/>
      <c r="FE481" s="198"/>
      <c r="FF481" s="198"/>
      <c r="FG481" s="198"/>
      <c r="FH481" s="198"/>
      <c r="FI481" s="198"/>
      <c r="FJ481" s="198"/>
      <c r="FK481" s="198"/>
      <c r="FL481" s="198"/>
      <c r="FM481" s="198"/>
      <c r="FN481" s="198"/>
      <c r="FO481" s="198"/>
      <c r="FP481" s="198"/>
      <c r="FQ481" s="198"/>
      <c r="FR481" s="198"/>
      <c r="FS481" s="198"/>
      <c r="FT481" s="198"/>
      <c r="FU481" s="198"/>
      <c r="FV481" s="198"/>
      <c r="FW481" s="198"/>
      <c r="FX481" s="198"/>
      <c r="FY481" s="198"/>
      <c r="FZ481" s="198"/>
      <c r="GA481" s="198"/>
      <c r="GB481" s="198"/>
      <c r="GC481" s="198"/>
      <c r="GD481" s="198"/>
      <c r="GE481" s="198"/>
      <c r="GF481" s="198"/>
      <c r="GG481" s="198"/>
      <c r="GH481" s="198"/>
      <c r="GI481" s="198"/>
      <c r="GJ481" s="198"/>
      <c r="GK481" s="198"/>
      <c r="GL481" s="198"/>
      <c r="GM481" s="198"/>
      <c r="GN481" s="198"/>
      <c r="GO481" s="198"/>
      <c r="GP481" s="198"/>
      <c r="GQ481" s="198"/>
      <c r="GR481" s="198"/>
      <c r="GS481" s="198"/>
      <c r="GT481" s="198"/>
      <c r="GU481" s="198"/>
      <c r="GV481" s="198"/>
      <c r="GW481" s="198"/>
      <c r="GX481" s="198"/>
      <c r="GY481" s="198"/>
      <c r="GZ481" s="198"/>
      <c r="HA481" s="198"/>
      <c r="HB481" s="198"/>
      <c r="HC481" s="198"/>
      <c r="HD481" s="198"/>
      <c r="HE481" s="198"/>
      <c r="HF481" s="198"/>
      <c r="HG481" s="198"/>
      <c r="HH481" s="198"/>
      <c r="HI481" s="198"/>
      <c r="HJ481" s="198"/>
      <c r="HK481" s="198"/>
      <c r="HL481" s="198"/>
      <c r="HM481" s="198"/>
      <c r="HN481" s="198"/>
      <c r="HO481" s="198"/>
      <c r="HP481" s="198"/>
      <c r="HQ481" s="198"/>
      <c r="HR481" s="198"/>
      <c r="HS481" s="198"/>
      <c r="HT481" s="198"/>
      <c r="HU481" s="198"/>
      <c r="HV481" s="198"/>
      <c r="HW481" s="198"/>
      <c r="HX481" s="198"/>
      <c r="HY481" s="198"/>
      <c r="HZ481" s="198"/>
      <c r="IA481" s="198"/>
      <c r="IB481" s="198"/>
      <c r="IC481" s="198"/>
      <c r="ID481" s="198"/>
      <c r="IE481" s="198"/>
      <c r="IF481" s="198"/>
      <c r="IG481" s="198"/>
      <c r="IH481" s="198"/>
      <c r="II481" s="198"/>
      <c r="IJ481" s="198"/>
      <c r="IK481" s="198"/>
      <c r="IL481" s="198"/>
      <c r="IM481" s="198"/>
      <c r="IN481" s="198"/>
      <c r="IO481" s="198"/>
      <c r="IP481" s="198"/>
      <c r="IQ481" s="198"/>
      <c r="IR481" s="198"/>
      <c r="IS481" s="198"/>
      <c r="IT481" s="198"/>
      <c r="IU481" s="198"/>
      <c r="IV481" s="198"/>
      <c r="IW481" s="198"/>
      <c r="IX481" s="198"/>
      <c r="IY481" s="198"/>
      <c r="IZ481" s="198"/>
      <c r="JA481" s="198"/>
      <c r="JB481" s="198"/>
      <c r="JC481" s="198"/>
      <c r="JD481" s="198"/>
      <c r="JE481" s="198"/>
      <c r="JF481" s="198"/>
      <c r="JG481" s="198"/>
      <c r="JH481" s="198"/>
      <c r="JI481" s="198"/>
      <c r="JJ481" s="198"/>
      <c r="JK481" s="198"/>
      <c r="JL481" s="198"/>
      <c r="JM481" s="198"/>
      <c r="JN481" s="198"/>
      <c r="JO481" s="198"/>
      <c r="JP481" s="198"/>
      <c r="JQ481" s="198"/>
      <c r="JR481" s="198"/>
      <c r="JS481" s="198"/>
      <c r="JT481" s="198"/>
      <c r="JU481" s="198"/>
      <c r="JV481" s="198"/>
      <c r="JW481" s="198"/>
      <c r="JX481" s="198"/>
      <c r="JY481" s="198"/>
      <c r="JZ481" s="198"/>
      <c r="KA481" s="198"/>
      <c r="KB481" s="198"/>
      <c r="KC481" s="198"/>
      <c r="KD481" s="198"/>
      <c r="KE481" s="198"/>
      <c r="KF481" s="198"/>
      <c r="KG481" s="198"/>
      <c r="KH481" s="198"/>
      <c r="KI481" s="198"/>
      <c r="KJ481" s="198"/>
      <c r="KK481" s="198"/>
      <c r="KL481" s="198"/>
      <c r="KM481" s="198"/>
      <c r="KN481" s="198"/>
      <c r="KO481" s="198"/>
      <c r="KP481" s="198"/>
      <c r="KQ481" s="198"/>
      <c r="KR481" s="198"/>
      <c r="KS481" s="198"/>
      <c r="KT481" s="198"/>
      <c r="KU481" s="198"/>
      <c r="KV481" s="198"/>
      <c r="KW481" s="198"/>
      <c r="KX481" s="198"/>
      <c r="KY481" s="198"/>
      <c r="KZ481" s="198"/>
    </row>
    <row r="482" spans="2:312" x14ac:dyDescent="0.3">
      <c r="B482" s="198"/>
      <c r="C482" s="198"/>
      <c r="D482" s="198"/>
      <c r="E482" s="198"/>
      <c r="F482" s="198"/>
      <c r="G482" s="198"/>
      <c r="H482" s="198"/>
      <c r="I482" s="198"/>
      <c r="J482" s="198"/>
      <c r="K482" s="198"/>
      <c r="L482" s="198"/>
      <c r="M482" s="198"/>
      <c r="N482" s="198"/>
      <c r="O482" s="198"/>
      <c r="P482" s="198"/>
      <c r="Q482" s="202"/>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8"/>
      <c r="AY482" s="198"/>
      <c r="AZ482" s="198"/>
      <c r="BA482" s="198"/>
      <c r="BB482" s="198"/>
      <c r="BC482" s="198"/>
      <c r="BD482" s="198"/>
      <c r="BE482" s="198"/>
      <c r="BF482" s="198"/>
      <c r="BG482" s="198"/>
      <c r="BH482" s="198"/>
      <c r="BI482" s="198"/>
      <c r="BJ482" s="198"/>
      <c r="BK482" s="198"/>
      <c r="BL482" s="198"/>
      <c r="BM482" s="198"/>
      <c r="BN482" s="198"/>
      <c r="BO482" s="198"/>
      <c r="BP482" s="198"/>
      <c r="BQ482" s="198"/>
      <c r="BR482" s="198"/>
      <c r="BS482" s="198"/>
      <c r="BT482" s="198"/>
      <c r="BU482" s="198"/>
      <c r="BV482" s="198"/>
      <c r="BW482" s="198"/>
      <c r="BX482" s="198"/>
      <c r="BY482" s="198"/>
      <c r="BZ482" s="198"/>
      <c r="CA482" s="198"/>
      <c r="CB482" s="198"/>
      <c r="CC482" s="198"/>
      <c r="CD482" s="198"/>
      <c r="CE482" s="198"/>
      <c r="CF482" s="198"/>
      <c r="CG482" s="198"/>
      <c r="CH482" s="198"/>
      <c r="CI482" s="198"/>
      <c r="CJ482" s="198"/>
      <c r="CK482" s="198"/>
      <c r="CL482" s="198"/>
      <c r="CM482" s="198"/>
      <c r="CN482" s="198"/>
      <c r="CO482" s="198"/>
      <c r="CP482" s="198"/>
      <c r="CQ482" s="198"/>
      <c r="CR482" s="198"/>
      <c r="CS482" s="198"/>
      <c r="CT482" s="198"/>
      <c r="CU482" s="198"/>
      <c r="CV482" s="198"/>
      <c r="CW482" s="198"/>
      <c r="CX482" s="198"/>
      <c r="CY482" s="198"/>
      <c r="CZ482" s="198"/>
      <c r="DA482" s="198"/>
      <c r="DB482" s="198"/>
      <c r="DC482" s="198"/>
      <c r="DD482" s="198"/>
      <c r="DE482" s="198"/>
      <c r="DF482" s="198"/>
      <c r="DG482" s="198"/>
      <c r="DH482" s="198"/>
      <c r="DI482" s="198"/>
      <c r="DJ482" s="198"/>
      <c r="DK482" s="198"/>
      <c r="DL482" s="198"/>
      <c r="DM482" s="198"/>
      <c r="DN482" s="198"/>
      <c r="DO482" s="198"/>
      <c r="DP482" s="198"/>
      <c r="DQ482" s="198"/>
      <c r="DR482" s="198"/>
      <c r="DS482" s="198"/>
      <c r="DT482" s="198"/>
      <c r="DU482" s="198"/>
      <c r="DV482" s="198"/>
      <c r="DW482" s="198"/>
      <c r="DX482" s="198"/>
      <c r="DY482" s="198"/>
      <c r="DZ482" s="198"/>
      <c r="EA482" s="198"/>
      <c r="EB482" s="198"/>
      <c r="EC482" s="198"/>
      <c r="ED482" s="198"/>
      <c r="EE482" s="198"/>
      <c r="EF482" s="198"/>
      <c r="EG482" s="198"/>
      <c r="EH482" s="198"/>
      <c r="EI482" s="198"/>
      <c r="EJ482" s="198"/>
      <c r="EK482" s="198"/>
      <c r="EL482" s="198"/>
      <c r="EM482" s="198"/>
      <c r="EN482" s="198"/>
      <c r="EO482" s="198"/>
      <c r="EP482" s="198"/>
      <c r="EQ482" s="198"/>
      <c r="ER482" s="198"/>
      <c r="ES482" s="198"/>
      <c r="ET482" s="198"/>
      <c r="EU482" s="198"/>
      <c r="EV482" s="198"/>
      <c r="EW482" s="198"/>
      <c r="EX482" s="198"/>
      <c r="EY482" s="198"/>
      <c r="EZ482" s="198"/>
      <c r="FA482" s="198"/>
      <c r="FB482" s="198"/>
      <c r="FC482" s="198"/>
      <c r="FD482" s="198"/>
      <c r="FE482" s="198"/>
      <c r="FF482" s="198"/>
      <c r="FG482" s="198"/>
      <c r="FH482" s="198"/>
      <c r="FI482" s="198"/>
      <c r="FJ482" s="198"/>
      <c r="FK482" s="198"/>
      <c r="FL482" s="198"/>
      <c r="FM482" s="198"/>
      <c r="FN482" s="198"/>
      <c r="FO482" s="198"/>
      <c r="FP482" s="198"/>
      <c r="FQ482" s="198"/>
      <c r="FR482" s="198"/>
      <c r="FS482" s="198"/>
      <c r="FT482" s="198"/>
      <c r="FU482" s="198"/>
      <c r="FV482" s="198"/>
      <c r="FW482" s="198"/>
      <c r="FX482" s="198"/>
      <c r="FY482" s="198"/>
      <c r="FZ482" s="198"/>
      <c r="GA482" s="198"/>
      <c r="GB482" s="198"/>
      <c r="GC482" s="198"/>
      <c r="GD482" s="198"/>
      <c r="GE482" s="198"/>
      <c r="GF482" s="198"/>
      <c r="GG482" s="198"/>
      <c r="GH482" s="198"/>
      <c r="GI482" s="198"/>
      <c r="GJ482" s="198"/>
      <c r="GK482" s="198"/>
      <c r="GL482" s="198"/>
      <c r="GM482" s="198"/>
      <c r="GN482" s="198"/>
      <c r="GO482" s="198"/>
      <c r="GP482" s="198"/>
      <c r="GQ482" s="198"/>
      <c r="GR482" s="198"/>
      <c r="GS482" s="198"/>
      <c r="GT482" s="198"/>
      <c r="GU482" s="198"/>
      <c r="GV482" s="198"/>
      <c r="GW482" s="198"/>
      <c r="GX482" s="198"/>
      <c r="GY482" s="198"/>
      <c r="GZ482" s="198"/>
      <c r="HA482" s="198"/>
      <c r="HB482" s="198"/>
      <c r="HC482" s="198"/>
      <c r="HD482" s="198"/>
      <c r="HE482" s="198"/>
      <c r="HF482" s="198"/>
      <c r="HG482" s="198"/>
      <c r="HH482" s="198"/>
      <c r="HI482" s="198"/>
      <c r="HJ482" s="198"/>
      <c r="HK482" s="198"/>
      <c r="HL482" s="198"/>
      <c r="HM482" s="198"/>
      <c r="HN482" s="198"/>
      <c r="HO482" s="198"/>
      <c r="HP482" s="198"/>
      <c r="HQ482" s="198"/>
      <c r="HR482" s="198"/>
      <c r="HS482" s="198"/>
      <c r="HT482" s="198"/>
      <c r="HU482" s="198"/>
      <c r="HV482" s="198"/>
      <c r="HW482" s="198"/>
      <c r="HX482" s="198"/>
      <c r="HY482" s="198"/>
      <c r="HZ482" s="198"/>
      <c r="IA482" s="198"/>
      <c r="IB482" s="198"/>
      <c r="IC482" s="198"/>
      <c r="ID482" s="198"/>
      <c r="IE482" s="198"/>
      <c r="IF482" s="198"/>
      <c r="IG482" s="198"/>
      <c r="IH482" s="198"/>
      <c r="II482" s="198"/>
      <c r="IJ482" s="198"/>
      <c r="IK482" s="198"/>
      <c r="IL482" s="198"/>
      <c r="IM482" s="198"/>
      <c r="IN482" s="198"/>
      <c r="IO482" s="198"/>
      <c r="IP482" s="198"/>
      <c r="IQ482" s="198"/>
      <c r="IR482" s="198"/>
      <c r="IS482" s="198"/>
      <c r="IT482" s="198"/>
      <c r="IU482" s="198"/>
      <c r="IV482" s="198"/>
      <c r="IW482" s="198"/>
      <c r="IX482" s="198"/>
      <c r="IY482" s="198"/>
      <c r="IZ482" s="198"/>
      <c r="JA482" s="198"/>
      <c r="JB482" s="198"/>
      <c r="JC482" s="198"/>
      <c r="JD482" s="198"/>
      <c r="JE482" s="198"/>
      <c r="JF482" s="198"/>
      <c r="JG482" s="198"/>
      <c r="JH482" s="198"/>
      <c r="JI482" s="198"/>
      <c r="JJ482" s="198"/>
      <c r="JK482" s="198"/>
      <c r="JL482" s="198"/>
      <c r="JM482" s="198"/>
      <c r="JN482" s="198"/>
      <c r="JO482" s="198"/>
      <c r="JP482" s="198"/>
      <c r="JQ482" s="198"/>
      <c r="JR482" s="198"/>
      <c r="JS482" s="198"/>
      <c r="JT482" s="198"/>
      <c r="JU482" s="198"/>
      <c r="JV482" s="198"/>
      <c r="JW482" s="198"/>
      <c r="JX482" s="198"/>
      <c r="JY482" s="198"/>
      <c r="JZ482" s="198"/>
      <c r="KA482" s="198"/>
      <c r="KB482" s="198"/>
      <c r="KC482" s="198"/>
      <c r="KD482" s="198"/>
      <c r="KE482" s="198"/>
      <c r="KF482" s="198"/>
      <c r="KG482" s="198"/>
      <c r="KH482" s="198"/>
      <c r="KI482" s="198"/>
      <c r="KJ482" s="198"/>
      <c r="KK482" s="198"/>
      <c r="KL482" s="198"/>
      <c r="KM482" s="198"/>
      <c r="KN482" s="198"/>
      <c r="KO482" s="198"/>
      <c r="KP482" s="198"/>
      <c r="KQ482" s="198"/>
      <c r="KR482" s="198"/>
      <c r="KS482" s="198"/>
      <c r="KT482" s="198"/>
      <c r="KU482" s="198"/>
      <c r="KV482" s="198"/>
      <c r="KW482" s="198"/>
      <c r="KX482" s="198"/>
      <c r="KY482" s="198"/>
      <c r="KZ482" s="198"/>
    </row>
    <row r="483" spans="2:312" x14ac:dyDescent="0.3">
      <c r="B483" s="198"/>
      <c r="C483" s="198"/>
      <c r="D483" s="198"/>
      <c r="E483" s="198"/>
      <c r="F483" s="198"/>
      <c r="G483" s="198"/>
      <c r="H483" s="198"/>
      <c r="I483" s="198"/>
      <c r="J483" s="198"/>
      <c r="K483" s="198"/>
      <c r="L483" s="198"/>
      <c r="M483" s="198"/>
      <c r="N483" s="198"/>
      <c r="O483" s="198"/>
      <c r="P483" s="198"/>
      <c r="Q483" s="202"/>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c r="AX483" s="198"/>
      <c r="AY483" s="198"/>
      <c r="AZ483" s="198"/>
      <c r="BA483" s="198"/>
      <c r="BB483" s="198"/>
      <c r="BC483" s="198"/>
      <c r="BD483" s="198"/>
      <c r="BE483" s="198"/>
      <c r="BF483" s="198"/>
      <c r="BG483" s="198"/>
      <c r="BH483" s="198"/>
      <c r="BI483" s="198"/>
      <c r="BJ483" s="198"/>
      <c r="BK483" s="198"/>
      <c r="BL483" s="198"/>
      <c r="BM483" s="198"/>
      <c r="BN483" s="198"/>
      <c r="BO483" s="198"/>
      <c r="BP483" s="198"/>
      <c r="BQ483" s="198"/>
      <c r="BR483" s="198"/>
      <c r="BS483" s="198"/>
      <c r="BT483" s="198"/>
      <c r="BU483" s="198"/>
      <c r="BV483" s="198"/>
      <c r="BW483" s="198"/>
      <c r="BX483" s="198"/>
      <c r="BY483" s="198"/>
      <c r="BZ483" s="198"/>
      <c r="CA483" s="198"/>
      <c r="CB483" s="198"/>
      <c r="CC483" s="198"/>
      <c r="CD483" s="198"/>
      <c r="CE483" s="198"/>
      <c r="CF483" s="198"/>
      <c r="CG483" s="198"/>
      <c r="CH483" s="198"/>
      <c r="CI483" s="198"/>
      <c r="CJ483" s="198"/>
      <c r="CK483" s="198"/>
      <c r="CL483" s="198"/>
      <c r="CM483" s="198"/>
      <c r="CN483" s="198"/>
      <c r="CO483" s="198"/>
      <c r="CP483" s="198"/>
      <c r="CQ483" s="198"/>
      <c r="CR483" s="198"/>
      <c r="CS483" s="198"/>
      <c r="CT483" s="198"/>
      <c r="CU483" s="198"/>
      <c r="CV483" s="198"/>
      <c r="CW483" s="198"/>
      <c r="CX483" s="198"/>
      <c r="CY483" s="198"/>
      <c r="CZ483" s="198"/>
      <c r="DA483" s="198"/>
      <c r="DB483" s="198"/>
      <c r="DC483" s="198"/>
      <c r="DD483" s="198"/>
      <c r="DE483" s="198"/>
      <c r="DF483" s="198"/>
      <c r="DG483" s="198"/>
      <c r="DH483" s="198"/>
      <c r="DI483" s="198"/>
      <c r="DJ483" s="198"/>
      <c r="DK483" s="198"/>
      <c r="DL483" s="198"/>
      <c r="DM483" s="198"/>
      <c r="DN483" s="198"/>
      <c r="DO483" s="198"/>
      <c r="DP483" s="198"/>
      <c r="DQ483" s="198"/>
      <c r="DR483" s="198"/>
      <c r="DS483" s="198"/>
      <c r="DT483" s="198"/>
      <c r="DU483" s="198"/>
      <c r="DV483" s="198"/>
      <c r="DW483" s="198"/>
      <c r="DX483" s="198"/>
      <c r="DY483" s="198"/>
      <c r="DZ483" s="198"/>
      <c r="EA483" s="198"/>
      <c r="EB483" s="198"/>
      <c r="EC483" s="198"/>
      <c r="ED483" s="198"/>
      <c r="EE483" s="198"/>
      <c r="EF483" s="198"/>
      <c r="EG483" s="198"/>
      <c r="EH483" s="198"/>
      <c r="EI483" s="198"/>
      <c r="EJ483" s="198"/>
      <c r="EK483" s="198"/>
      <c r="EL483" s="198"/>
      <c r="EM483" s="198"/>
      <c r="EN483" s="198"/>
      <c r="EO483" s="198"/>
      <c r="EP483" s="198"/>
      <c r="EQ483" s="198"/>
      <c r="ER483" s="198"/>
      <c r="ES483" s="198"/>
      <c r="ET483" s="198"/>
      <c r="EU483" s="198"/>
      <c r="EV483" s="198"/>
      <c r="EW483" s="198"/>
      <c r="EX483" s="198"/>
      <c r="EY483" s="198"/>
      <c r="EZ483" s="198"/>
      <c r="FA483" s="198"/>
      <c r="FB483" s="198"/>
      <c r="FC483" s="198"/>
      <c r="FD483" s="198"/>
      <c r="FE483" s="198"/>
      <c r="FF483" s="198"/>
      <c r="FG483" s="198"/>
      <c r="FH483" s="198"/>
      <c r="FI483" s="198"/>
      <c r="FJ483" s="198"/>
      <c r="FK483" s="198"/>
      <c r="FL483" s="198"/>
      <c r="FM483" s="198"/>
      <c r="FN483" s="198"/>
      <c r="FO483" s="198"/>
      <c r="FP483" s="198"/>
      <c r="FQ483" s="198"/>
      <c r="FR483" s="198"/>
      <c r="FS483" s="198"/>
      <c r="FT483" s="198"/>
      <c r="FU483" s="198"/>
      <c r="FV483" s="198"/>
      <c r="FW483" s="198"/>
      <c r="FX483" s="198"/>
      <c r="FY483" s="198"/>
      <c r="FZ483" s="198"/>
      <c r="GA483" s="198"/>
      <c r="GB483" s="198"/>
      <c r="GC483" s="198"/>
      <c r="GD483" s="198"/>
      <c r="GE483" s="198"/>
      <c r="GF483" s="198"/>
      <c r="GG483" s="198"/>
      <c r="GH483" s="198"/>
      <c r="GI483" s="198"/>
      <c r="GJ483" s="198"/>
      <c r="GK483" s="198"/>
      <c r="GL483" s="198"/>
      <c r="GM483" s="198"/>
      <c r="GN483" s="198"/>
      <c r="GO483" s="198"/>
      <c r="GP483" s="198"/>
      <c r="GQ483" s="198"/>
      <c r="GR483" s="198"/>
      <c r="GS483" s="198"/>
      <c r="GT483" s="198"/>
      <c r="GU483" s="198"/>
      <c r="GV483" s="198"/>
      <c r="GW483" s="198"/>
      <c r="GX483" s="198"/>
      <c r="GY483" s="198"/>
      <c r="GZ483" s="198"/>
      <c r="HA483" s="198"/>
      <c r="HB483" s="198"/>
      <c r="HC483" s="198"/>
      <c r="HD483" s="198"/>
      <c r="HE483" s="198"/>
      <c r="HF483" s="198"/>
      <c r="HG483" s="198"/>
      <c r="HH483" s="198"/>
      <c r="HI483" s="198"/>
      <c r="HJ483" s="198"/>
      <c r="HK483" s="198"/>
      <c r="HL483" s="198"/>
      <c r="HM483" s="198"/>
      <c r="HN483" s="198"/>
      <c r="HO483" s="198"/>
      <c r="HP483" s="198"/>
      <c r="HQ483" s="198"/>
      <c r="HR483" s="198"/>
      <c r="HS483" s="198"/>
      <c r="HT483" s="198"/>
      <c r="HU483" s="198"/>
      <c r="HV483" s="198"/>
      <c r="HW483" s="198"/>
      <c r="HX483" s="198"/>
      <c r="HY483" s="198"/>
      <c r="HZ483" s="198"/>
      <c r="IA483" s="198"/>
      <c r="IB483" s="198"/>
      <c r="IC483" s="198"/>
      <c r="ID483" s="198"/>
      <c r="IE483" s="198"/>
      <c r="IF483" s="198"/>
      <c r="IG483" s="198"/>
      <c r="IH483" s="198"/>
      <c r="II483" s="198"/>
      <c r="IJ483" s="198"/>
      <c r="IK483" s="198"/>
      <c r="IL483" s="198"/>
      <c r="IM483" s="198"/>
      <c r="IN483" s="198"/>
      <c r="IO483" s="198"/>
      <c r="IP483" s="198"/>
      <c r="IQ483" s="198"/>
      <c r="IR483" s="198"/>
      <c r="IS483" s="198"/>
      <c r="IT483" s="198"/>
      <c r="IU483" s="198"/>
      <c r="IV483" s="198"/>
      <c r="IW483" s="198"/>
      <c r="IX483" s="198"/>
      <c r="IY483" s="198"/>
      <c r="IZ483" s="198"/>
      <c r="JA483" s="198"/>
      <c r="JB483" s="198"/>
      <c r="JC483" s="198"/>
      <c r="JD483" s="198"/>
      <c r="JE483" s="198"/>
      <c r="JF483" s="198"/>
      <c r="JG483" s="198"/>
      <c r="JH483" s="198"/>
      <c r="JI483" s="198"/>
      <c r="JJ483" s="198"/>
      <c r="JK483" s="198"/>
      <c r="JL483" s="198"/>
      <c r="JM483" s="198"/>
      <c r="JN483" s="198"/>
      <c r="JO483" s="198"/>
      <c r="JP483" s="198"/>
      <c r="JQ483" s="198"/>
      <c r="JR483" s="198"/>
      <c r="JS483" s="198"/>
      <c r="JT483" s="198"/>
      <c r="JU483" s="198"/>
      <c r="JV483" s="198"/>
      <c r="JW483" s="198"/>
      <c r="JX483" s="198"/>
      <c r="JY483" s="198"/>
      <c r="JZ483" s="198"/>
      <c r="KA483" s="198"/>
      <c r="KB483" s="198"/>
      <c r="KC483" s="198"/>
      <c r="KD483" s="198"/>
      <c r="KE483" s="198"/>
      <c r="KF483" s="198"/>
      <c r="KG483" s="198"/>
      <c r="KH483" s="198"/>
      <c r="KI483" s="198"/>
      <c r="KJ483" s="198"/>
      <c r="KK483" s="198"/>
      <c r="KL483" s="198"/>
      <c r="KM483" s="198"/>
      <c r="KN483" s="198"/>
      <c r="KO483" s="198"/>
      <c r="KP483" s="198"/>
      <c r="KQ483" s="198"/>
      <c r="KR483" s="198"/>
      <c r="KS483" s="198"/>
      <c r="KT483" s="198"/>
      <c r="KU483" s="198"/>
      <c r="KV483" s="198"/>
      <c r="KW483" s="198"/>
      <c r="KX483" s="198"/>
      <c r="KY483" s="198"/>
      <c r="KZ483" s="198"/>
    </row>
    <row r="484" spans="2:312" x14ac:dyDescent="0.3">
      <c r="B484" s="198"/>
      <c r="C484" s="198"/>
      <c r="D484" s="198"/>
      <c r="E484" s="198"/>
      <c r="F484" s="198"/>
      <c r="G484" s="198"/>
      <c r="H484" s="198"/>
      <c r="I484" s="198"/>
      <c r="J484" s="198"/>
      <c r="K484" s="198"/>
      <c r="L484" s="198"/>
      <c r="M484" s="198"/>
      <c r="N484" s="198"/>
      <c r="O484" s="198"/>
      <c r="P484" s="198"/>
      <c r="Q484" s="202"/>
      <c r="R484" s="198"/>
      <c r="S484" s="198"/>
      <c r="T484" s="198"/>
      <c r="U484" s="198"/>
      <c r="V484" s="198"/>
      <c r="W484" s="198"/>
      <c r="X484" s="198"/>
      <c r="Y484" s="198"/>
      <c r="Z484" s="198"/>
      <c r="AA484" s="198"/>
      <c r="AB484" s="198"/>
      <c r="AC484" s="198"/>
      <c r="AD484" s="198"/>
      <c r="AE484" s="198"/>
      <c r="AF484" s="198"/>
      <c r="AG484" s="198"/>
      <c r="AH484" s="198"/>
      <c r="AI484" s="198"/>
      <c r="AJ484" s="198"/>
      <c r="AK484" s="198"/>
      <c r="AL484" s="198"/>
      <c r="AM484" s="198"/>
      <c r="AN484" s="198"/>
      <c r="AO484" s="198"/>
      <c r="AP484" s="198"/>
      <c r="AQ484" s="198"/>
      <c r="AR484" s="198"/>
      <c r="AS484" s="198"/>
      <c r="AT484" s="198"/>
      <c r="AU484" s="198"/>
      <c r="AV484" s="198"/>
      <c r="AW484" s="198"/>
      <c r="AX484" s="198"/>
      <c r="AY484" s="198"/>
      <c r="AZ484" s="198"/>
      <c r="BA484" s="198"/>
      <c r="BB484" s="198"/>
      <c r="BC484" s="198"/>
      <c r="BD484" s="198"/>
      <c r="BE484" s="198"/>
      <c r="BF484" s="198"/>
      <c r="BG484" s="198"/>
      <c r="BH484" s="198"/>
      <c r="BI484" s="198"/>
      <c r="BJ484" s="198"/>
      <c r="BK484" s="198"/>
      <c r="BL484" s="198"/>
      <c r="BM484" s="198"/>
      <c r="BN484" s="198"/>
      <c r="BO484" s="198"/>
      <c r="BP484" s="198"/>
      <c r="BQ484" s="198"/>
      <c r="BR484" s="198"/>
      <c r="BS484" s="198"/>
      <c r="BT484" s="198"/>
      <c r="BU484" s="198"/>
      <c r="BV484" s="198"/>
      <c r="BW484" s="198"/>
      <c r="BX484" s="198"/>
      <c r="BY484" s="198"/>
      <c r="BZ484" s="198"/>
      <c r="CA484" s="198"/>
      <c r="CB484" s="198"/>
      <c r="CC484" s="198"/>
      <c r="CD484" s="198"/>
      <c r="CE484" s="198"/>
      <c r="CF484" s="198"/>
      <c r="CG484" s="198"/>
      <c r="CH484" s="198"/>
      <c r="CI484" s="198"/>
      <c r="CJ484" s="198"/>
      <c r="CK484" s="198"/>
      <c r="CL484" s="198"/>
      <c r="CM484" s="198"/>
      <c r="CN484" s="198"/>
      <c r="CO484" s="198"/>
      <c r="CP484" s="198"/>
      <c r="CQ484" s="198"/>
      <c r="CR484" s="198"/>
      <c r="CS484" s="198"/>
      <c r="CT484" s="198"/>
      <c r="CU484" s="198"/>
      <c r="CV484" s="198"/>
      <c r="CW484" s="198"/>
      <c r="CX484" s="198"/>
      <c r="CY484" s="198"/>
      <c r="CZ484" s="198"/>
      <c r="DA484" s="198"/>
      <c r="DB484" s="198"/>
      <c r="DC484" s="198"/>
      <c r="DD484" s="198"/>
      <c r="DE484" s="198"/>
      <c r="DF484" s="198"/>
      <c r="DG484" s="198"/>
      <c r="DH484" s="198"/>
      <c r="DI484" s="198"/>
      <c r="DJ484" s="198"/>
      <c r="DK484" s="198"/>
      <c r="DL484" s="198"/>
      <c r="DM484" s="198"/>
      <c r="DN484" s="198"/>
      <c r="DO484" s="198"/>
      <c r="DP484" s="198"/>
      <c r="DQ484" s="198"/>
      <c r="DR484" s="198"/>
      <c r="DS484" s="198"/>
      <c r="DT484" s="198"/>
      <c r="DU484" s="198"/>
      <c r="DV484" s="198"/>
      <c r="DW484" s="198"/>
      <c r="DX484" s="198"/>
      <c r="DY484" s="198"/>
      <c r="DZ484" s="198"/>
      <c r="EA484" s="198"/>
      <c r="EB484" s="198"/>
      <c r="EC484" s="198"/>
      <c r="ED484" s="198"/>
      <c r="EE484" s="198"/>
      <c r="EF484" s="198"/>
      <c r="EG484" s="198"/>
      <c r="EH484" s="198"/>
      <c r="EI484" s="198"/>
      <c r="EJ484" s="198"/>
      <c r="EK484" s="198"/>
      <c r="EL484" s="198"/>
      <c r="EM484" s="198"/>
      <c r="EN484" s="198"/>
      <c r="EO484" s="198"/>
      <c r="EP484" s="198"/>
      <c r="EQ484" s="198"/>
      <c r="ER484" s="198"/>
      <c r="ES484" s="198"/>
      <c r="ET484" s="198"/>
      <c r="EU484" s="198"/>
      <c r="EV484" s="198"/>
      <c r="EW484" s="198"/>
      <c r="EX484" s="198"/>
      <c r="EY484" s="198"/>
      <c r="EZ484" s="198"/>
      <c r="FA484" s="198"/>
      <c r="FB484" s="198"/>
      <c r="FC484" s="198"/>
      <c r="FD484" s="198"/>
      <c r="FE484" s="198"/>
      <c r="FF484" s="198"/>
      <c r="FG484" s="198"/>
      <c r="FH484" s="198"/>
      <c r="FI484" s="198"/>
      <c r="FJ484" s="198"/>
      <c r="FK484" s="198"/>
      <c r="FL484" s="198"/>
      <c r="FM484" s="198"/>
      <c r="FN484" s="198"/>
      <c r="FO484" s="198"/>
      <c r="FP484" s="198"/>
      <c r="FQ484" s="198"/>
      <c r="FR484" s="198"/>
      <c r="FS484" s="198"/>
      <c r="FT484" s="198"/>
      <c r="FU484" s="198"/>
      <c r="FV484" s="198"/>
      <c r="FW484" s="198"/>
      <c r="FX484" s="198"/>
      <c r="FY484" s="198"/>
      <c r="FZ484" s="198"/>
      <c r="GA484" s="198"/>
      <c r="GB484" s="198"/>
      <c r="GC484" s="198"/>
      <c r="GD484" s="198"/>
      <c r="GE484" s="198"/>
      <c r="GF484" s="198"/>
      <c r="GG484" s="198"/>
      <c r="GH484" s="198"/>
      <c r="GI484" s="198"/>
      <c r="GJ484" s="198"/>
      <c r="GK484" s="198"/>
      <c r="GL484" s="198"/>
      <c r="GM484" s="198"/>
      <c r="GN484" s="198"/>
      <c r="GO484" s="198"/>
      <c r="GP484" s="198"/>
      <c r="GQ484" s="198"/>
      <c r="GR484" s="198"/>
      <c r="GS484" s="198"/>
      <c r="GT484" s="198"/>
      <c r="GU484" s="198"/>
      <c r="GV484" s="198"/>
      <c r="GW484" s="198"/>
      <c r="GX484" s="198"/>
      <c r="GY484" s="198"/>
      <c r="GZ484" s="198"/>
      <c r="HA484" s="198"/>
      <c r="HB484" s="198"/>
      <c r="HC484" s="198"/>
      <c r="HD484" s="198"/>
      <c r="HE484" s="198"/>
      <c r="HF484" s="198"/>
      <c r="HG484" s="198"/>
      <c r="HH484" s="198"/>
      <c r="HI484" s="198"/>
      <c r="HJ484" s="198"/>
      <c r="HK484" s="198"/>
      <c r="HL484" s="198"/>
      <c r="HM484" s="198"/>
      <c r="HN484" s="198"/>
      <c r="HO484" s="198"/>
      <c r="HP484" s="198"/>
      <c r="HQ484" s="198"/>
      <c r="HR484" s="198"/>
      <c r="HS484" s="198"/>
      <c r="HT484" s="198"/>
      <c r="HU484" s="198"/>
      <c r="HV484" s="198"/>
      <c r="HW484" s="198"/>
      <c r="HX484" s="198"/>
      <c r="HY484" s="198"/>
      <c r="HZ484" s="198"/>
      <c r="IA484" s="198"/>
      <c r="IB484" s="198"/>
      <c r="IC484" s="198"/>
      <c r="ID484" s="198"/>
      <c r="IE484" s="198"/>
      <c r="IF484" s="198"/>
      <c r="IG484" s="198"/>
      <c r="IH484" s="198"/>
      <c r="II484" s="198"/>
      <c r="IJ484" s="198"/>
      <c r="IK484" s="198"/>
      <c r="IL484" s="198"/>
      <c r="IM484" s="198"/>
      <c r="IN484" s="198"/>
      <c r="IO484" s="198"/>
      <c r="IP484" s="198"/>
      <c r="IQ484" s="198"/>
      <c r="IR484" s="198"/>
      <c r="IS484" s="198"/>
      <c r="IT484" s="198"/>
      <c r="IU484" s="198"/>
      <c r="IV484" s="198"/>
      <c r="IW484" s="198"/>
      <c r="IX484" s="198"/>
      <c r="IY484" s="198"/>
      <c r="IZ484" s="198"/>
      <c r="JA484" s="198"/>
      <c r="JB484" s="198"/>
      <c r="JC484" s="198"/>
      <c r="JD484" s="198"/>
      <c r="JE484" s="198"/>
      <c r="JF484" s="198"/>
      <c r="JG484" s="198"/>
      <c r="JH484" s="198"/>
      <c r="JI484" s="198"/>
      <c r="JJ484" s="198"/>
      <c r="JK484" s="198"/>
      <c r="JL484" s="198"/>
      <c r="JM484" s="198"/>
      <c r="JN484" s="198"/>
      <c r="JO484" s="198"/>
      <c r="JP484" s="198"/>
      <c r="JQ484" s="198"/>
      <c r="JR484" s="198"/>
      <c r="JS484" s="198"/>
      <c r="JT484" s="198"/>
      <c r="JU484" s="198"/>
      <c r="JV484" s="198"/>
      <c r="JW484" s="198"/>
      <c r="JX484" s="198"/>
      <c r="JY484" s="198"/>
      <c r="JZ484" s="198"/>
      <c r="KA484" s="198"/>
      <c r="KB484" s="198"/>
      <c r="KC484" s="198"/>
      <c r="KD484" s="198"/>
      <c r="KE484" s="198"/>
      <c r="KF484" s="198"/>
      <c r="KG484" s="198"/>
      <c r="KH484" s="198"/>
      <c r="KI484" s="198"/>
      <c r="KJ484" s="198"/>
      <c r="KK484" s="198"/>
      <c r="KL484" s="198"/>
      <c r="KM484" s="198"/>
      <c r="KN484" s="198"/>
      <c r="KO484" s="198"/>
      <c r="KP484" s="198"/>
      <c r="KQ484" s="198"/>
      <c r="KR484" s="198"/>
      <c r="KS484" s="198"/>
      <c r="KT484" s="198"/>
      <c r="KU484" s="198"/>
      <c r="KV484" s="198"/>
      <c r="KW484" s="198"/>
      <c r="KX484" s="198"/>
      <c r="KY484" s="198"/>
      <c r="KZ484" s="198"/>
    </row>
    <row r="485" spans="2:312" x14ac:dyDescent="0.3">
      <c r="B485" s="198"/>
      <c r="C485" s="198"/>
      <c r="D485" s="198"/>
      <c r="E485" s="198"/>
      <c r="F485" s="198"/>
      <c r="G485" s="198"/>
      <c r="H485" s="198"/>
      <c r="I485" s="198"/>
      <c r="J485" s="198"/>
      <c r="K485" s="198"/>
      <c r="L485" s="198"/>
      <c r="M485" s="198"/>
      <c r="N485" s="198"/>
      <c r="O485" s="198"/>
      <c r="P485" s="198"/>
      <c r="Q485" s="202"/>
      <c r="R485" s="198"/>
      <c r="S485" s="198"/>
      <c r="T485" s="198"/>
      <c r="U485" s="198"/>
      <c r="V485" s="198"/>
      <c r="W485" s="198"/>
      <c r="X485" s="198"/>
      <c r="Y485" s="198"/>
      <c r="Z485" s="198"/>
      <c r="AA485" s="198"/>
      <c r="AB485" s="198"/>
      <c r="AC485" s="198"/>
      <c r="AD485" s="198"/>
      <c r="AE485" s="198"/>
      <c r="AF485" s="198"/>
      <c r="AG485" s="198"/>
      <c r="AH485" s="198"/>
      <c r="AI485" s="198"/>
      <c r="AJ485" s="198"/>
      <c r="AK485" s="198"/>
      <c r="AL485" s="198"/>
      <c r="AM485" s="198"/>
      <c r="AN485" s="198"/>
      <c r="AO485" s="198"/>
      <c r="AP485" s="198"/>
      <c r="AQ485" s="198"/>
      <c r="AR485" s="198"/>
      <c r="AS485" s="198"/>
      <c r="AT485" s="198"/>
      <c r="AU485" s="198"/>
      <c r="AV485" s="198"/>
      <c r="AW485" s="198"/>
      <c r="AX485" s="198"/>
      <c r="AY485" s="198"/>
      <c r="AZ485" s="198"/>
      <c r="BA485" s="198"/>
      <c r="BB485" s="198"/>
      <c r="BC485" s="198"/>
      <c r="BD485" s="198"/>
      <c r="BE485" s="198"/>
      <c r="BF485" s="198"/>
      <c r="BG485" s="198"/>
      <c r="BH485" s="198"/>
      <c r="BI485" s="198"/>
      <c r="BJ485" s="198"/>
      <c r="BK485" s="198"/>
      <c r="BL485" s="198"/>
      <c r="BM485" s="198"/>
      <c r="BN485" s="198"/>
      <c r="BO485" s="198"/>
      <c r="BP485" s="198"/>
      <c r="BQ485" s="198"/>
      <c r="BR485" s="198"/>
      <c r="BS485" s="198"/>
      <c r="BT485" s="198"/>
      <c r="BU485" s="198"/>
      <c r="BV485" s="198"/>
      <c r="BW485" s="198"/>
      <c r="BX485" s="198"/>
      <c r="BY485" s="198"/>
      <c r="BZ485" s="198"/>
      <c r="CA485" s="198"/>
      <c r="CB485" s="198"/>
      <c r="CC485" s="198"/>
      <c r="CD485" s="198"/>
      <c r="CE485" s="198"/>
      <c r="CF485" s="198"/>
      <c r="CG485" s="198"/>
      <c r="CH485" s="198"/>
      <c r="CI485" s="198"/>
      <c r="CJ485" s="198"/>
      <c r="CK485" s="198"/>
      <c r="CL485" s="198"/>
      <c r="CM485" s="198"/>
      <c r="CN485" s="198"/>
      <c r="CO485" s="198"/>
      <c r="CP485" s="198"/>
      <c r="CQ485" s="198"/>
      <c r="CR485" s="198"/>
      <c r="CS485" s="198"/>
      <c r="CT485" s="198"/>
      <c r="CU485" s="198"/>
      <c r="CV485" s="198"/>
      <c r="CW485" s="198"/>
      <c r="CX485" s="198"/>
      <c r="CY485" s="198"/>
      <c r="CZ485" s="198"/>
      <c r="DA485" s="198"/>
      <c r="DB485" s="198"/>
      <c r="DC485" s="198"/>
      <c r="DD485" s="198"/>
      <c r="DE485" s="198"/>
      <c r="DF485" s="198"/>
      <c r="DG485" s="198"/>
      <c r="DH485" s="198"/>
      <c r="DI485" s="198"/>
      <c r="DJ485" s="198"/>
      <c r="DK485" s="198"/>
      <c r="DL485" s="198"/>
      <c r="DM485" s="198"/>
      <c r="DN485" s="198"/>
      <c r="DO485" s="198"/>
      <c r="DP485" s="198"/>
      <c r="DQ485" s="198"/>
      <c r="DR485" s="198"/>
      <c r="DS485" s="198"/>
      <c r="DT485" s="198"/>
      <c r="DU485" s="198"/>
      <c r="DV485" s="198"/>
      <c r="DW485" s="198"/>
      <c r="DX485" s="198"/>
      <c r="DY485" s="198"/>
      <c r="DZ485" s="198"/>
      <c r="EA485" s="198"/>
      <c r="EB485" s="198"/>
      <c r="EC485" s="198"/>
      <c r="ED485" s="198"/>
      <c r="EE485" s="198"/>
      <c r="EF485" s="198"/>
      <c r="EG485" s="198"/>
      <c r="EH485" s="198"/>
      <c r="EI485" s="198"/>
      <c r="EJ485" s="198"/>
      <c r="EK485" s="198"/>
      <c r="EL485" s="198"/>
      <c r="EM485" s="198"/>
      <c r="EN485" s="198"/>
      <c r="EO485" s="198"/>
      <c r="EP485" s="198"/>
      <c r="EQ485" s="198"/>
      <c r="ER485" s="198"/>
      <c r="ES485" s="198"/>
      <c r="ET485" s="198"/>
      <c r="EU485" s="198"/>
      <c r="EV485" s="198"/>
      <c r="EW485" s="198"/>
      <c r="EX485" s="198"/>
      <c r="EY485" s="198"/>
      <c r="EZ485" s="198"/>
      <c r="FA485" s="198"/>
      <c r="FB485" s="198"/>
      <c r="FC485" s="198"/>
      <c r="FD485" s="198"/>
      <c r="FE485" s="198"/>
      <c r="FF485" s="198"/>
      <c r="FG485" s="198"/>
      <c r="FH485" s="198"/>
      <c r="FI485" s="198"/>
      <c r="FJ485" s="198"/>
      <c r="FK485" s="198"/>
      <c r="FL485" s="198"/>
      <c r="FM485" s="198"/>
      <c r="FN485" s="198"/>
      <c r="FO485" s="198"/>
      <c r="FP485" s="198"/>
      <c r="FQ485" s="198"/>
      <c r="FR485" s="198"/>
      <c r="FS485" s="198"/>
      <c r="FT485" s="198"/>
      <c r="FU485" s="198"/>
      <c r="FV485" s="198"/>
      <c r="FW485" s="198"/>
      <c r="FX485" s="198"/>
      <c r="FY485" s="198"/>
      <c r="FZ485" s="198"/>
      <c r="GA485" s="198"/>
      <c r="GB485" s="198"/>
      <c r="GC485" s="198"/>
      <c r="GD485" s="198"/>
      <c r="GE485" s="198"/>
      <c r="GF485" s="198"/>
      <c r="GG485" s="198"/>
      <c r="GH485" s="198"/>
      <c r="GI485" s="198"/>
      <c r="GJ485" s="198"/>
      <c r="GK485" s="198"/>
      <c r="GL485" s="198"/>
      <c r="GM485" s="198"/>
      <c r="GN485" s="198"/>
      <c r="GO485" s="198"/>
      <c r="GP485" s="198"/>
      <c r="GQ485" s="198"/>
      <c r="GR485" s="198"/>
      <c r="GS485" s="198"/>
      <c r="GT485" s="198"/>
      <c r="GU485" s="198"/>
      <c r="GV485" s="198"/>
      <c r="GW485" s="198"/>
      <c r="GX485" s="198"/>
      <c r="GY485" s="198"/>
      <c r="GZ485" s="198"/>
      <c r="HA485" s="198"/>
      <c r="HB485" s="198"/>
      <c r="HC485" s="198"/>
      <c r="HD485" s="198"/>
      <c r="HE485" s="198"/>
      <c r="HF485" s="198"/>
      <c r="HG485" s="198"/>
      <c r="HH485" s="198"/>
      <c r="HI485" s="198"/>
      <c r="HJ485" s="198"/>
      <c r="HK485" s="198"/>
      <c r="HL485" s="198"/>
      <c r="HM485" s="198"/>
      <c r="HN485" s="198"/>
      <c r="HO485" s="198"/>
      <c r="HP485" s="198"/>
      <c r="HQ485" s="198"/>
      <c r="HR485" s="198"/>
      <c r="HS485" s="198"/>
      <c r="HT485" s="198"/>
      <c r="HU485" s="198"/>
      <c r="HV485" s="198"/>
      <c r="HW485" s="198"/>
      <c r="HX485" s="198"/>
      <c r="HY485" s="198"/>
      <c r="HZ485" s="198"/>
      <c r="IA485" s="198"/>
      <c r="IB485" s="198"/>
      <c r="IC485" s="198"/>
      <c r="ID485" s="198"/>
      <c r="IE485" s="198"/>
      <c r="IF485" s="198"/>
      <c r="IG485" s="198"/>
      <c r="IH485" s="198"/>
      <c r="II485" s="198"/>
      <c r="IJ485" s="198"/>
      <c r="IK485" s="198"/>
      <c r="IL485" s="198"/>
      <c r="IM485" s="198"/>
      <c r="IN485" s="198"/>
      <c r="IO485" s="198"/>
      <c r="IP485" s="198"/>
      <c r="IQ485" s="198"/>
      <c r="IR485" s="198"/>
      <c r="IS485" s="198"/>
      <c r="IT485" s="198"/>
      <c r="IU485" s="198"/>
      <c r="IV485" s="198"/>
      <c r="IW485" s="198"/>
      <c r="IX485" s="198"/>
      <c r="IY485" s="198"/>
      <c r="IZ485" s="198"/>
      <c r="JA485" s="198"/>
      <c r="JB485" s="198"/>
      <c r="JC485" s="198"/>
      <c r="JD485" s="198"/>
      <c r="JE485" s="198"/>
      <c r="JF485" s="198"/>
      <c r="JG485" s="198"/>
      <c r="JH485" s="198"/>
      <c r="JI485" s="198"/>
      <c r="JJ485" s="198"/>
      <c r="JK485" s="198"/>
      <c r="JL485" s="198"/>
      <c r="JM485" s="198"/>
      <c r="JN485" s="198"/>
      <c r="JO485" s="198"/>
      <c r="JP485" s="198"/>
      <c r="JQ485" s="198"/>
      <c r="JR485" s="198"/>
      <c r="JS485" s="198"/>
      <c r="JT485" s="198"/>
      <c r="JU485" s="198"/>
      <c r="JV485" s="198"/>
      <c r="JW485" s="198"/>
      <c r="JX485" s="198"/>
      <c r="JY485" s="198"/>
      <c r="JZ485" s="198"/>
      <c r="KA485" s="198"/>
      <c r="KB485" s="198"/>
      <c r="KC485" s="198"/>
      <c r="KD485" s="198"/>
      <c r="KE485" s="198"/>
      <c r="KF485" s="198"/>
      <c r="KG485" s="198"/>
      <c r="KH485" s="198"/>
      <c r="KI485" s="198"/>
      <c r="KJ485" s="198"/>
      <c r="KK485" s="198"/>
      <c r="KL485" s="198"/>
      <c r="KM485" s="198"/>
      <c r="KN485" s="198"/>
      <c r="KO485" s="198"/>
      <c r="KP485" s="198"/>
      <c r="KQ485" s="198"/>
      <c r="KR485" s="198"/>
      <c r="KS485" s="198"/>
      <c r="KT485" s="198"/>
      <c r="KU485" s="198"/>
      <c r="KV485" s="198"/>
      <c r="KW485" s="198"/>
      <c r="KX485" s="198"/>
      <c r="KY485" s="198"/>
      <c r="KZ485" s="198"/>
    </row>
    <row r="486" spans="2:312" x14ac:dyDescent="0.3">
      <c r="B486" s="198"/>
      <c r="C486" s="198"/>
      <c r="D486" s="198"/>
      <c r="E486" s="198"/>
      <c r="F486" s="198"/>
      <c r="G486" s="198"/>
      <c r="H486" s="198"/>
      <c r="I486" s="198"/>
      <c r="J486" s="198"/>
      <c r="K486" s="198"/>
      <c r="L486" s="198"/>
      <c r="M486" s="198"/>
      <c r="N486" s="198"/>
      <c r="O486" s="198"/>
      <c r="P486" s="198"/>
      <c r="Q486" s="202"/>
      <c r="R486" s="198"/>
      <c r="S486" s="198"/>
      <c r="T486" s="198"/>
      <c r="U486" s="198"/>
      <c r="V486" s="198"/>
      <c r="W486" s="198"/>
      <c r="X486" s="198"/>
      <c r="Y486" s="198"/>
      <c r="Z486" s="198"/>
      <c r="AA486" s="198"/>
      <c r="AB486" s="198"/>
      <c r="AC486" s="198"/>
      <c r="AD486" s="198"/>
      <c r="AE486" s="198"/>
      <c r="AF486" s="198"/>
      <c r="AG486" s="198"/>
      <c r="AH486" s="198"/>
      <c r="AI486" s="198"/>
      <c r="AJ486" s="198"/>
      <c r="AK486" s="198"/>
      <c r="AL486" s="198"/>
      <c r="AM486" s="198"/>
      <c r="AN486" s="198"/>
      <c r="AO486" s="198"/>
      <c r="AP486" s="198"/>
      <c r="AQ486" s="198"/>
      <c r="AR486" s="198"/>
      <c r="AS486" s="198"/>
      <c r="AT486" s="198"/>
      <c r="AU486" s="198"/>
      <c r="AV486" s="198"/>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c r="BV486" s="198"/>
      <c r="BW486" s="198"/>
      <c r="BX486" s="198"/>
      <c r="BY486" s="198"/>
      <c r="BZ486" s="198"/>
      <c r="CA486" s="198"/>
      <c r="CB486" s="198"/>
      <c r="CC486" s="198"/>
      <c r="CD486" s="198"/>
      <c r="CE486" s="198"/>
      <c r="CF486" s="198"/>
      <c r="CG486" s="198"/>
      <c r="CH486" s="198"/>
      <c r="CI486" s="198"/>
      <c r="CJ486" s="198"/>
      <c r="CK486" s="198"/>
      <c r="CL486" s="198"/>
      <c r="CM486" s="198"/>
      <c r="CN486" s="198"/>
      <c r="CO486" s="198"/>
      <c r="CP486" s="198"/>
      <c r="CQ486" s="198"/>
      <c r="CR486" s="198"/>
      <c r="CS486" s="198"/>
      <c r="CT486" s="198"/>
      <c r="CU486" s="198"/>
      <c r="CV486" s="198"/>
      <c r="CW486" s="198"/>
      <c r="CX486" s="198"/>
      <c r="CY486" s="198"/>
      <c r="CZ486" s="198"/>
      <c r="DA486" s="198"/>
      <c r="DB486" s="198"/>
      <c r="DC486" s="198"/>
      <c r="DD486" s="198"/>
      <c r="DE486" s="198"/>
      <c r="DF486" s="198"/>
      <c r="DG486" s="198"/>
      <c r="DH486" s="198"/>
      <c r="DI486" s="198"/>
      <c r="DJ486" s="198"/>
      <c r="DK486" s="198"/>
      <c r="DL486" s="198"/>
      <c r="DM486" s="198"/>
      <c r="DN486" s="198"/>
      <c r="DO486" s="198"/>
      <c r="DP486" s="198"/>
      <c r="DQ486" s="198"/>
      <c r="DR486" s="198"/>
      <c r="DS486" s="198"/>
      <c r="DT486" s="198"/>
      <c r="DU486" s="198"/>
      <c r="DV486" s="198"/>
      <c r="DW486" s="198"/>
      <c r="DX486" s="198"/>
      <c r="DY486" s="198"/>
      <c r="DZ486" s="198"/>
      <c r="EA486" s="198"/>
      <c r="EB486" s="198"/>
      <c r="EC486" s="198"/>
      <c r="ED486" s="198"/>
      <c r="EE486" s="198"/>
      <c r="EF486" s="198"/>
      <c r="EG486" s="198"/>
      <c r="EH486" s="198"/>
      <c r="EI486" s="198"/>
      <c r="EJ486" s="198"/>
      <c r="EK486" s="198"/>
      <c r="EL486" s="198"/>
      <c r="EM486" s="198"/>
      <c r="EN486" s="198"/>
      <c r="EO486" s="198"/>
      <c r="EP486" s="198"/>
      <c r="EQ486" s="198"/>
      <c r="ER486" s="198"/>
      <c r="ES486" s="198"/>
      <c r="ET486" s="198"/>
      <c r="EU486" s="198"/>
      <c r="EV486" s="198"/>
      <c r="EW486" s="198"/>
      <c r="EX486" s="198"/>
      <c r="EY486" s="198"/>
      <c r="EZ486" s="198"/>
      <c r="FA486" s="198"/>
      <c r="FB486" s="198"/>
      <c r="FC486" s="198"/>
      <c r="FD486" s="198"/>
      <c r="FE486" s="198"/>
      <c r="FF486" s="198"/>
      <c r="FG486" s="198"/>
      <c r="FH486" s="198"/>
      <c r="FI486" s="198"/>
      <c r="FJ486" s="198"/>
      <c r="FK486" s="198"/>
      <c r="FL486" s="198"/>
      <c r="FM486" s="198"/>
      <c r="FN486" s="198"/>
      <c r="FO486" s="198"/>
      <c r="FP486" s="198"/>
      <c r="FQ486" s="198"/>
      <c r="FR486" s="198"/>
      <c r="FS486" s="198"/>
      <c r="FT486" s="198"/>
      <c r="FU486" s="198"/>
      <c r="FV486" s="198"/>
      <c r="FW486" s="198"/>
      <c r="FX486" s="198"/>
      <c r="FY486" s="198"/>
      <c r="FZ486" s="198"/>
      <c r="GA486" s="198"/>
      <c r="GB486" s="198"/>
      <c r="GC486" s="198"/>
      <c r="GD486" s="198"/>
      <c r="GE486" s="198"/>
      <c r="GF486" s="198"/>
      <c r="GG486" s="198"/>
      <c r="GH486" s="198"/>
      <c r="GI486" s="198"/>
      <c r="GJ486" s="198"/>
      <c r="GK486" s="198"/>
      <c r="GL486" s="198"/>
      <c r="GM486" s="198"/>
      <c r="GN486" s="198"/>
      <c r="GO486" s="198"/>
      <c r="GP486" s="198"/>
      <c r="GQ486" s="198"/>
      <c r="GR486" s="198"/>
      <c r="GS486" s="198"/>
      <c r="GT486" s="198"/>
      <c r="GU486" s="198"/>
      <c r="GV486" s="198"/>
      <c r="GW486" s="198"/>
      <c r="GX486" s="198"/>
      <c r="GY486" s="198"/>
      <c r="GZ486" s="198"/>
      <c r="HA486" s="198"/>
      <c r="HB486" s="198"/>
      <c r="HC486" s="198"/>
      <c r="HD486" s="198"/>
      <c r="HE486" s="198"/>
      <c r="HF486" s="198"/>
      <c r="HG486" s="198"/>
      <c r="HH486" s="198"/>
      <c r="HI486" s="198"/>
      <c r="HJ486" s="198"/>
      <c r="HK486" s="198"/>
      <c r="HL486" s="198"/>
      <c r="HM486" s="198"/>
      <c r="HN486" s="198"/>
      <c r="HO486" s="198"/>
      <c r="HP486" s="198"/>
      <c r="HQ486" s="198"/>
      <c r="HR486" s="198"/>
      <c r="HS486" s="198"/>
      <c r="HT486" s="198"/>
      <c r="HU486" s="198"/>
      <c r="HV486" s="198"/>
      <c r="HW486" s="198"/>
      <c r="HX486" s="198"/>
      <c r="HY486" s="198"/>
      <c r="HZ486" s="198"/>
      <c r="IA486" s="198"/>
      <c r="IB486" s="198"/>
      <c r="IC486" s="198"/>
      <c r="ID486" s="198"/>
      <c r="IE486" s="198"/>
      <c r="IF486" s="198"/>
      <c r="IG486" s="198"/>
      <c r="IH486" s="198"/>
      <c r="II486" s="198"/>
      <c r="IJ486" s="198"/>
      <c r="IK486" s="198"/>
      <c r="IL486" s="198"/>
      <c r="IM486" s="198"/>
      <c r="IN486" s="198"/>
      <c r="IO486" s="198"/>
      <c r="IP486" s="198"/>
      <c r="IQ486" s="198"/>
      <c r="IR486" s="198"/>
      <c r="IS486" s="198"/>
      <c r="IT486" s="198"/>
      <c r="IU486" s="198"/>
      <c r="IV486" s="198"/>
      <c r="IW486" s="198"/>
      <c r="IX486" s="198"/>
      <c r="IY486" s="198"/>
      <c r="IZ486" s="198"/>
      <c r="JA486" s="198"/>
      <c r="JB486" s="198"/>
      <c r="JC486" s="198"/>
      <c r="JD486" s="198"/>
      <c r="JE486" s="198"/>
      <c r="JF486" s="198"/>
      <c r="JG486" s="198"/>
      <c r="JH486" s="198"/>
      <c r="JI486" s="198"/>
      <c r="JJ486" s="198"/>
      <c r="JK486" s="198"/>
      <c r="JL486" s="198"/>
      <c r="JM486" s="198"/>
      <c r="JN486" s="198"/>
      <c r="JO486" s="198"/>
      <c r="JP486" s="198"/>
      <c r="JQ486" s="198"/>
      <c r="JR486" s="198"/>
      <c r="JS486" s="198"/>
      <c r="JT486" s="198"/>
      <c r="JU486" s="198"/>
      <c r="JV486" s="198"/>
      <c r="JW486" s="198"/>
      <c r="JX486" s="198"/>
      <c r="JY486" s="198"/>
      <c r="JZ486" s="198"/>
      <c r="KA486" s="198"/>
      <c r="KB486" s="198"/>
      <c r="KC486" s="198"/>
      <c r="KD486" s="198"/>
      <c r="KE486" s="198"/>
      <c r="KF486" s="198"/>
      <c r="KG486" s="198"/>
      <c r="KH486" s="198"/>
      <c r="KI486" s="198"/>
      <c r="KJ486" s="198"/>
      <c r="KK486" s="198"/>
      <c r="KL486" s="198"/>
      <c r="KM486" s="198"/>
      <c r="KN486" s="198"/>
      <c r="KO486" s="198"/>
      <c r="KP486" s="198"/>
      <c r="KQ486" s="198"/>
      <c r="KR486" s="198"/>
      <c r="KS486" s="198"/>
      <c r="KT486" s="198"/>
      <c r="KU486" s="198"/>
      <c r="KV486" s="198"/>
      <c r="KW486" s="198"/>
      <c r="KX486" s="198"/>
      <c r="KY486" s="198"/>
      <c r="KZ486" s="198"/>
    </row>
    <row r="487" spans="2:312" x14ac:dyDescent="0.3">
      <c r="B487" s="198"/>
      <c r="C487" s="198"/>
      <c r="D487" s="198"/>
      <c r="E487" s="198"/>
      <c r="F487" s="198"/>
      <c r="G487" s="198"/>
      <c r="H487" s="198"/>
      <c r="I487" s="198"/>
      <c r="J487" s="198"/>
      <c r="K487" s="198"/>
      <c r="L487" s="198"/>
      <c r="M487" s="198"/>
      <c r="N487" s="198"/>
      <c r="O487" s="198"/>
      <c r="P487" s="198"/>
      <c r="Q487" s="202"/>
      <c r="R487" s="198"/>
      <c r="S487" s="198"/>
      <c r="T487" s="198"/>
      <c r="U487" s="198"/>
      <c r="V487" s="198"/>
      <c r="W487" s="198"/>
      <c r="X487" s="198"/>
      <c r="Y487" s="198"/>
      <c r="Z487" s="198"/>
      <c r="AA487" s="198"/>
      <c r="AB487" s="198"/>
      <c r="AC487" s="198"/>
      <c r="AD487" s="198"/>
      <c r="AE487" s="198"/>
      <c r="AF487" s="198"/>
      <c r="AG487" s="198"/>
      <c r="AH487" s="198"/>
      <c r="AI487" s="198"/>
      <c r="AJ487" s="198"/>
      <c r="AK487" s="198"/>
      <c r="AL487" s="198"/>
      <c r="AM487" s="198"/>
      <c r="AN487" s="198"/>
      <c r="AO487" s="198"/>
      <c r="AP487" s="198"/>
      <c r="AQ487" s="198"/>
      <c r="AR487" s="198"/>
      <c r="AS487" s="198"/>
      <c r="AT487" s="198"/>
      <c r="AU487" s="198"/>
      <c r="AV487" s="198"/>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c r="BV487" s="198"/>
      <c r="BW487" s="198"/>
      <c r="BX487" s="198"/>
      <c r="BY487" s="198"/>
      <c r="BZ487" s="198"/>
      <c r="CA487" s="198"/>
      <c r="CB487" s="198"/>
      <c r="CC487" s="198"/>
      <c r="CD487" s="198"/>
      <c r="CE487" s="198"/>
      <c r="CF487" s="198"/>
      <c r="CG487" s="198"/>
      <c r="CH487" s="198"/>
      <c r="CI487" s="198"/>
      <c r="CJ487" s="198"/>
      <c r="CK487" s="198"/>
      <c r="CL487" s="198"/>
      <c r="CM487" s="198"/>
      <c r="CN487" s="198"/>
      <c r="CO487" s="198"/>
      <c r="CP487" s="198"/>
      <c r="CQ487" s="198"/>
      <c r="CR487" s="198"/>
      <c r="CS487" s="198"/>
      <c r="CT487" s="198"/>
      <c r="CU487" s="198"/>
      <c r="CV487" s="198"/>
      <c r="CW487" s="198"/>
      <c r="CX487" s="198"/>
      <c r="CY487" s="198"/>
      <c r="CZ487" s="198"/>
      <c r="DA487" s="198"/>
      <c r="DB487" s="198"/>
      <c r="DC487" s="198"/>
      <c r="DD487" s="198"/>
      <c r="DE487" s="198"/>
      <c r="DF487" s="198"/>
      <c r="DG487" s="198"/>
      <c r="DH487" s="198"/>
      <c r="DI487" s="198"/>
      <c r="DJ487" s="198"/>
      <c r="DK487" s="198"/>
      <c r="DL487" s="198"/>
      <c r="DM487" s="198"/>
      <c r="DN487" s="198"/>
      <c r="DO487" s="198"/>
      <c r="DP487" s="198"/>
      <c r="DQ487" s="198"/>
      <c r="DR487" s="198"/>
      <c r="DS487" s="198"/>
      <c r="DT487" s="198"/>
      <c r="DU487" s="198"/>
      <c r="DV487" s="198"/>
      <c r="DW487" s="198"/>
      <c r="DX487" s="198"/>
      <c r="DY487" s="198"/>
      <c r="DZ487" s="198"/>
      <c r="EA487" s="198"/>
      <c r="EB487" s="198"/>
      <c r="EC487" s="198"/>
      <c r="ED487" s="198"/>
      <c r="EE487" s="198"/>
      <c r="EF487" s="198"/>
      <c r="EG487" s="198"/>
      <c r="EH487" s="198"/>
      <c r="EI487" s="198"/>
      <c r="EJ487" s="198"/>
      <c r="EK487" s="198"/>
      <c r="EL487" s="198"/>
      <c r="EM487" s="198"/>
      <c r="EN487" s="198"/>
      <c r="EO487" s="198"/>
      <c r="EP487" s="198"/>
      <c r="EQ487" s="198"/>
      <c r="ER487" s="198"/>
      <c r="ES487" s="198"/>
      <c r="ET487" s="198"/>
      <c r="EU487" s="198"/>
      <c r="EV487" s="198"/>
      <c r="EW487" s="198"/>
      <c r="EX487" s="198"/>
      <c r="EY487" s="198"/>
      <c r="EZ487" s="198"/>
      <c r="FA487" s="198"/>
      <c r="FB487" s="198"/>
      <c r="FC487" s="198"/>
      <c r="FD487" s="198"/>
      <c r="FE487" s="198"/>
      <c r="FF487" s="198"/>
      <c r="FG487" s="198"/>
      <c r="FH487" s="198"/>
      <c r="FI487" s="198"/>
      <c r="FJ487" s="198"/>
      <c r="FK487" s="198"/>
      <c r="FL487" s="198"/>
      <c r="FM487" s="198"/>
      <c r="FN487" s="198"/>
      <c r="FO487" s="198"/>
      <c r="FP487" s="198"/>
      <c r="FQ487" s="198"/>
      <c r="FR487" s="198"/>
      <c r="FS487" s="198"/>
      <c r="FT487" s="198"/>
      <c r="FU487" s="198"/>
      <c r="FV487" s="198"/>
      <c r="FW487" s="198"/>
      <c r="FX487" s="198"/>
      <c r="FY487" s="198"/>
      <c r="FZ487" s="198"/>
      <c r="GA487" s="198"/>
      <c r="GB487" s="198"/>
      <c r="GC487" s="198"/>
      <c r="GD487" s="198"/>
      <c r="GE487" s="198"/>
      <c r="GF487" s="198"/>
      <c r="GG487" s="198"/>
      <c r="GH487" s="198"/>
      <c r="GI487" s="198"/>
      <c r="GJ487" s="198"/>
      <c r="GK487" s="198"/>
      <c r="GL487" s="198"/>
      <c r="GM487" s="198"/>
      <c r="GN487" s="198"/>
      <c r="GO487" s="198"/>
      <c r="GP487" s="198"/>
      <c r="GQ487" s="198"/>
      <c r="GR487" s="198"/>
      <c r="GS487" s="198"/>
      <c r="GT487" s="198"/>
      <c r="GU487" s="198"/>
      <c r="GV487" s="198"/>
      <c r="GW487" s="198"/>
      <c r="GX487" s="198"/>
      <c r="GY487" s="198"/>
      <c r="GZ487" s="198"/>
      <c r="HA487" s="198"/>
      <c r="HB487" s="198"/>
      <c r="HC487" s="198"/>
      <c r="HD487" s="198"/>
      <c r="HE487" s="198"/>
      <c r="HF487" s="198"/>
      <c r="HG487" s="198"/>
      <c r="HH487" s="198"/>
      <c r="HI487" s="198"/>
      <c r="HJ487" s="198"/>
      <c r="HK487" s="198"/>
      <c r="HL487" s="198"/>
      <c r="HM487" s="198"/>
      <c r="HN487" s="198"/>
      <c r="HO487" s="198"/>
      <c r="HP487" s="198"/>
      <c r="HQ487" s="198"/>
      <c r="HR487" s="198"/>
      <c r="HS487" s="198"/>
      <c r="HT487" s="198"/>
      <c r="HU487" s="198"/>
      <c r="HV487" s="198"/>
      <c r="HW487" s="198"/>
      <c r="HX487" s="198"/>
      <c r="HY487" s="198"/>
      <c r="HZ487" s="198"/>
      <c r="IA487" s="198"/>
      <c r="IB487" s="198"/>
      <c r="IC487" s="198"/>
      <c r="ID487" s="198"/>
      <c r="IE487" s="198"/>
      <c r="IF487" s="198"/>
      <c r="IG487" s="198"/>
      <c r="IH487" s="198"/>
      <c r="II487" s="198"/>
      <c r="IJ487" s="198"/>
      <c r="IK487" s="198"/>
      <c r="IL487" s="198"/>
      <c r="IM487" s="198"/>
      <c r="IN487" s="198"/>
      <c r="IO487" s="198"/>
      <c r="IP487" s="198"/>
      <c r="IQ487" s="198"/>
      <c r="IR487" s="198"/>
      <c r="IS487" s="198"/>
      <c r="IT487" s="198"/>
      <c r="IU487" s="198"/>
      <c r="IV487" s="198"/>
      <c r="IW487" s="198"/>
      <c r="IX487" s="198"/>
      <c r="IY487" s="198"/>
      <c r="IZ487" s="198"/>
      <c r="JA487" s="198"/>
      <c r="JB487" s="198"/>
      <c r="JC487" s="198"/>
      <c r="JD487" s="198"/>
      <c r="JE487" s="198"/>
      <c r="JF487" s="198"/>
      <c r="JG487" s="198"/>
      <c r="JH487" s="198"/>
      <c r="JI487" s="198"/>
      <c r="JJ487" s="198"/>
      <c r="JK487" s="198"/>
      <c r="JL487" s="198"/>
      <c r="JM487" s="198"/>
      <c r="JN487" s="198"/>
      <c r="JO487" s="198"/>
      <c r="JP487" s="198"/>
      <c r="JQ487" s="198"/>
      <c r="JR487" s="198"/>
      <c r="JS487" s="198"/>
      <c r="JT487" s="198"/>
      <c r="JU487" s="198"/>
      <c r="JV487" s="198"/>
      <c r="JW487" s="198"/>
      <c r="JX487" s="198"/>
      <c r="JY487" s="198"/>
      <c r="JZ487" s="198"/>
      <c r="KA487" s="198"/>
      <c r="KB487" s="198"/>
      <c r="KC487" s="198"/>
      <c r="KD487" s="198"/>
      <c r="KE487" s="198"/>
      <c r="KF487" s="198"/>
      <c r="KG487" s="198"/>
      <c r="KH487" s="198"/>
      <c r="KI487" s="198"/>
      <c r="KJ487" s="198"/>
      <c r="KK487" s="198"/>
      <c r="KL487" s="198"/>
      <c r="KM487" s="198"/>
      <c r="KN487" s="198"/>
      <c r="KO487" s="198"/>
      <c r="KP487" s="198"/>
      <c r="KQ487" s="198"/>
      <c r="KR487" s="198"/>
      <c r="KS487" s="198"/>
      <c r="KT487" s="198"/>
      <c r="KU487" s="198"/>
      <c r="KV487" s="198"/>
      <c r="KW487" s="198"/>
      <c r="KX487" s="198"/>
      <c r="KY487" s="198"/>
      <c r="KZ487" s="198"/>
    </row>
    <row r="488" spans="2:312" x14ac:dyDescent="0.3">
      <c r="B488" s="198"/>
      <c r="C488" s="198"/>
      <c r="D488" s="198"/>
      <c r="E488" s="198"/>
      <c r="F488" s="198"/>
      <c r="G488" s="198"/>
      <c r="H488" s="198"/>
      <c r="I488" s="198"/>
      <c r="J488" s="198"/>
      <c r="K488" s="198"/>
      <c r="L488" s="198"/>
      <c r="M488" s="198"/>
      <c r="N488" s="198"/>
      <c r="O488" s="198"/>
      <c r="P488" s="198"/>
      <c r="Q488" s="202"/>
      <c r="R488" s="198"/>
      <c r="S488" s="198"/>
      <c r="T488" s="198"/>
      <c r="U488" s="198"/>
      <c r="V488" s="198"/>
      <c r="W488" s="198"/>
      <c r="X488" s="198"/>
      <c r="Y488" s="198"/>
      <c r="Z488" s="198"/>
      <c r="AA488" s="198"/>
      <c r="AB488" s="198"/>
      <c r="AC488" s="198"/>
      <c r="AD488" s="198"/>
      <c r="AE488" s="198"/>
      <c r="AF488" s="198"/>
      <c r="AG488" s="198"/>
      <c r="AH488" s="198"/>
      <c r="AI488" s="198"/>
      <c r="AJ488" s="198"/>
      <c r="AK488" s="198"/>
      <c r="AL488" s="198"/>
      <c r="AM488" s="198"/>
      <c r="AN488" s="198"/>
      <c r="AO488" s="198"/>
      <c r="AP488" s="198"/>
      <c r="AQ488" s="198"/>
      <c r="AR488" s="198"/>
      <c r="AS488" s="198"/>
      <c r="AT488" s="198"/>
      <c r="AU488" s="198"/>
      <c r="AV488" s="198"/>
      <c r="AW488" s="198"/>
      <c r="AX488" s="198"/>
      <c r="AY488" s="198"/>
      <c r="AZ488" s="198"/>
      <c r="BA488" s="198"/>
      <c r="BB488" s="198"/>
      <c r="BC488" s="198"/>
      <c r="BD488" s="198"/>
      <c r="BE488" s="198"/>
      <c r="BF488" s="198"/>
      <c r="BG488" s="198"/>
      <c r="BH488" s="198"/>
      <c r="BI488" s="198"/>
      <c r="BJ488" s="198"/>
      <c r="BK488" s="198"/>
      <c r="BL488" s="198"/>
      <c r="BM488" s="198"/>
      <c r="BN488" s="198"/>
      <c r="BO488" s="198"/>
      <c r="BP488" s="198"/>
      <c r="BQ488" s="198"/>
      <c r="BR488" s="198"/>
      <c r="BS488" s="198"/>
      <c r="BT488" s="198"/>
      <c r="BU488" s="198"/>
      <c r="BV488" s="198"/>
      <c r="BW488" s="198"/>
      <c r="BX488" s="198"/>
      <c r="BY488" s="198"/>
      <c r="BZ488" s="198"/>
      <c r="CA488" s="198"/>
      <c r="CB488" s="198"/>
      <c r="CC488" s="198"/>
      <c r="CD488" s="198"/>
      <c r="CE488" s="198"/>
      <c r="CF488" s="198"/>
      <c r="CG488" s="198"/>
      <c r="CH488" s="198"/>
      <c r="CI488" s="198"/>
      <c r="CJ488" s="198"/>
      <c r="CK488" s="198"/>
      <c r="CL488" s="198"/>
      <c r="CM488" s="198"/>
      <c r="CN488" s="198"/>
      <c r="CO488" s="198"/>
      <c r="CP488" s="198"/>
      <c r="CQ488" s="198"/>
      <c r="CR488" s="198"/>
      <c r="CS488" s="198"/>
      <c r="CT488" s="198"/>
      <c r="CU488" s="198"/>
      <c r="CV488" s="198"/>
      <c r="CW488" s="198"/>
      <c r="CX488" s="198"/>
      <c r="CY488" s="198"/>
      <c r="CZ488" s="198"/>
      <c r="DA488" s="198"/>
      <c r="DB488" s="198"/>
      <c r="DC488" s="198"/>
      <c r="DD488" s="198"/>
      <c r="DE488" s="198"/>
      <c r="DF488" s="198"/>
      <c r="DG488" s="198"/>
      <c r="DH488" s="198"/>
      <c r="DI488" s="198"/>
      <c r="DJ488" s="198"/>
      <c r="DK488" s="198"/>
      <c r="DL488" s="198"/>
      <c r="DM488" s="198"/>
      <c r="DN488" s="198"/>
      <c r="DO488" s="198"/>
      <c r="DP488" s="198"/>
      <c r="DQ488" s="198"/>
      <c r="DR488" s="198"/>
      <c r="DS488" s="198"/>
      <c r="DT488" s="198"/>
      <c r="DU488" s="198"/>
      <c r="DV488" s="198"/>
      <c r="DW488" s="198"/>
      <c r="DX488" s="198"/>
      <c r="DY488" s="198"/>
      <c r="DZ488" s="198"/>
      <c r="EA488" s="198"/>
      <c r="EB488" s="198"/>
      <c r="EC488" s="198"/>
      <c r="ED488" s="198"/>
      <c r="EE488" s="198"/>
      <c r="EF488" s="198"/>
      <c r="EG488" s="198"/>
      <c r="EH488" s="198"/>
      <c r="EI488" s="198"/>
      <c r="EJ488" s="198"/>
      <c r="EK488" s="198"/>
      <c r="EL488" s="198"/>
      <c r="EM488" s="198"/>
      <c r="EN488" s="198"/>
      <c r="EO488" s="198"/>
      <c r="EP488" s="198"/>
      <c r="EQ488" s="198"/>
      <c r="ER488" s="198"/>
      <c r="ES488" s="198"/>
      <c r="ET488" s="198"/>
      <c r="EU488" s="198"/>
      <c r="EV488" s="198"/>
      <c r="EW488" s="198"/>
      <c r="EX488" s="198"/>
      <c r="EY488" s="198"/>
      <c r="EZ488" s="198"/>
      <c r="FA488" s="198"/>
      <c r="FB488" s="198"/>
      <c r="FC488" s="198"/>
      <c r="FD488" s="198"/>
      <c r="FE488" s="198"/>
      <c r="FF488" s="198"/>
      <c r="FG488" s="198"/>
      <c r="FH488" s="198"/>
      <c r="FI488" s="198"/>
      <c r="FJ488" s="198"/>
      <c r="FK488" s="198"/>
      <c r="FL488" s="198"/>
      <c r="FM488" s="198"/>
      <c r="FN488" s="198"/>
      <c r="FO488" s="198"/>
      <c r="FP488" s="198"/>
      <c r="FQ488" s="198"/>
      <c r="FR488" s="198"/>
      <c r="FS488" s="198"/>
      <c r="FT488" s="198"/>
      <c r="FU488" s="198"/>
      <c r="FV488" s="198"/>
      <c r="FW488" s="198"/>
      <c r="FX488" s="198"/>
      <c r="FY488" s="198"/>
      <c r="FZ488" s="198"/>
      <c r="GA488" s="198"/>
      <c r="GB488" s="198"/>
      <c r="GC488" s="198"/>
      <c r="GD488" s="198"/>
      <c r="GE488" s="198"/>
      <c r="GF488" s="198"/>
      <c r="GG488" s="198"/>
      <c r="GH488" s="198"/>
      <c r="GI488" s="198"/>
      <c r="GJ488" s="198"/>
      <c r="GK488" s="198"/>
      <c r="GL488" s="198"/>
      <c r="GM488" s="198"/>
      <c r="GN488" s="198"/>
      <c r="GO488" s="198"/>
      <c r="GP488" s="198"/>
      <c r="GQ488" s="198"/>
      <c r="GR488" s="198"/>
      <c r="GS488" s="198"/>
      <c r="GT488" s="198"/>
      <c r="GU488" s="198"/>
      <c r="GV488" s="198"/>
      <c r="GW488" s="198"/>
      <c r="GX488" s="198"/>
      <c r="GY488" s="198"/>
      <c r="GZ488" s="198"/>
      <c r="HA488" s="198"/>
      <c r="HB488" s="198"/>
      <c r="HC488" s="198"/>
      <c r="HD488" s="198"/>
      <c r="HE488" s="198"/>
      <c r="HF488" s="198"/>
      <c r="HG488" s="198"/>
      <c r="HH488" s="198"/>
      <c r="HI488" s="198"/>
      <c r="HJ488" s="198"/>
      <c r="HK488" s="198"/>
      <c r="HL488" s="198"/>
      <c r="HM488" s="198"/>
      <c r="HN488" s="198"/>
      <c r="HO488" s="198"/>
      <c r="HP488" s="198"/>
      <c r="HQ488" s="198"/>
      <c r="HR488" s="198"/>
      <c r="HS488" s="198"/>
      <c r="HT488" s="198"/>
      <c r="HU488" s="198"/>
      <c r="HV488" s="198"/>
      <c r="HW488" s="198"/>
      <c r="HX488" s="198"/>
      <c r="HY488" s="198"/>
      <c r="HZ488" s="198"/>
      <c r="IA488" s="198"/>
      <c r="IB488" s="198"/>
      <c r="IC488" s="198"/>
      <c r="ID488" s="198"/>
      <c r="IE488" s="198"/>
      <c r="IF488" s="198"/>
      <c r="IG488" s="198"/>
      <c r="IH488" s="198"/>
      <c r="II488" s="198"/>
      <c r="IJ488" s="198"/>
      <c r="IK488" s="198"/>
      <c r="IL488" s="198"/>
      <c r="IM488" s="198"/>
      <c r="IN488" s="198"/>
      <c r="IO488" s="198"/>
      <c r="IP488" s="198"/>
      <c r="IQ488" s="198"/>
      <c r="IR488" s="198"/>
      <c r="IS488" s="198"/>
      <c r="IT488" s="198"/>
      <c r="IU488" s="198"/>
      <c r="IV488" s="198"/>
      <c r="IW488" s="198"/>
      <c r="IX488" s="198"/>
      <c r="IY488" s="198"/>
      <c r="IZ488" s="198"/>
      <c r="JA488" s="198"/>
      <c r="JB488" s="198"/>
      <c r="JC488" s="198"/>
      <c r="JD488" s="198"/>
      <c r="JE488" s="198"/>
      <c r="JF488" s="198"/>
      <c r="JG488" s="198"/>
      <c r="JH488" s="198"/>
      <c r="JI488" s="198"/>
      <c r="JJ488" s="198"/>
      <c r="JK488" s="198"/>
      <c r="JL488" s="198"/>
      <c r="JM488" s="198"/>
      <c r="JN488" s="198"/>
      <c r="JO488" s="198"/>
      <c r="JP488" s="198"/>
      <c r="JQ488" s="198"/>
      <c r="JR488" s="198"/>
      <c r="JS488" s="198"/>
      <c r="JT488" s="198"/>
      <c r="JU488" s="198"/>
      <c r="JV488" s="198"/>
      <c r="JW488" s="198"/>
      <c r="JX488" s="198"/>
      <c r="JY488" s="198"/>
      <c r="JZ488" s="198"/>
      <c r="KA488" s="198"/>
      <c r="KB488" s="198"/>
      <c r="KC488" s="198"/>
      <c r="KD488" s="198"/>
      <c r="KE488" s="198"/>
      <c r="KF488" s="198"/>
      <c r="KG488" s="198"/>
      <c r="KH488" s="198"/>
      <c r="KI488" s="198"/>
      <c r="KJ488" s="198"/>
      <c r="KK488" s="198"/>
      <c r="KL488" s="198"/>
      <c r="KM488" s="198"/>
      <c r="KN488" s="198"/>
      <c r="KO488" s="198"/>
      <c r="KP488" s="198"/>
      <c r="KQ488" s="198"/>
      <c r="KR488" s="198"/>
      <c r="KS488" s="198"/>
      <c r="KT488" s="198"/>
      <c r="KU488" s="198"/>
      <c r="KV488" s="198"/>
      <c r="KW488" s="198"/>
      <c r="KX488" s="198"/>
      <c r="KY488" s="198"/>
      <c r="KZ488" s="198"/>
    </row>
    <row r="489" spans="2:312" x14ac:dyDescent="0.3">
      <c r="B489" s="198"/>
      <c r="C489" s="198"/>
      <c r="D489" s="198"/>
      <c r="E489" s="198"/>
      <c r="F489" s="198"/>
      <c r="G489" s="198"/>
      <c r="H489" s="198"/>
      <c r="I489" s="198"/>
      <c r="J489" s="198"/>
      <c r="K489" s="198"/>
      <c r="L489" s="198"/>
      <c r="M489" s="198"/>
      <c r="N489" s="198"/>
      <c r="O489" s="198"/>
      <c r="P489" s="198"/>
      <c r="Q489" s="202"/>
      <c r="R489" s="198"/>
      <c r="S489" s="198"/>
      <c r="T489" s="198"/>
      <c r="U489" s="198"/>
      <c r="V489" s="198"/>
      <c r="W489" s="198"/>
      <c r="X489" s="198"/>
      <c r="Y489" s="198"/>
      <c r="Z489" s="198"/>
      <c r="AA489" s="198"/>
      <c r="AB489" s="198"/>
      <c r="AC489" s="198"/>
      <c r="AD489" s="198"/>
      <c r="AE489" s="198"/>
      <c r="AF489" s="198"/>
      <c r="AG489" s="198"/>
      <c r="AH489" s="198"/>
      <c r="AI489" s="198"/>
      <c r="AJ489" s="198"/>
      <c r="AK489" s="198"/>
      <c r="AL489" s="198"/>
      <c r="AM489" s="198"/>
      <c r="AN489" s="198"/>
      <c r="AO489" s="198"/>
      <c r="AP489" s="198"/>
      <c r="AQ489" s="198"/>
      <c r="AR489" s="198"/>
      <c r="AS489" s="198"/>
      <c r="AT489" s="198"/>
      <c r="AU489" s="198"/>
      <c r="AV489" s="198"/>
      <c r="AW489" s="198"/>
      <c r="AX489" s="198"/>
      <c r="AY489" s="198"/>
      <c r="AZ489" s="198"/>
      <c r="BA489" s="198"/>
      <c r="BB489" s="198"/>
      <c r="BC489" s="198"/>
      <c r="BD489" s="198"/>
      <c r="BE489" s="198"/>
      <c r="BF489" s="198"/>
      <c r="BG489" s="198"/>
      <c r="BH489" s="198"/>
      <c r="BI489" s="198"/>
      <c r="BJ489" s="198"/>
      <c r="BK489" s="198"/>
      <c r="BL489" s="198"/>
      <c r="BM489" s="198"/>
      <c r="BN489" s="198"/>
      <c r="BO489" s="198"/>
      <c r="BP489" s="198"/>
      <c r="BQ489" s="198"/>
      <c r="BR489" s="198"/>
      <c r="BS489" s="198"/>
      <c r="BT489" s="198"/>
      <c r="BU489" s="198"/>
      <c r="BV489" s="198"/>
      <c r="BW489" s="198"/>
      <c r="BX489" s="198"/>
      <c r="BY489" s="198"/>
      <c r="BZ489" s="198"/>
      <c r="CA489" s="198"/>
      <c r="CB489" s="198"/>
      <c r="CC489" s="198"/>
      <c r="CD489" s="198"/>
      <c r="CE489" s="198"/>
      <c r="CF489" s="198"/>
      <c r="CG489" s="198"/>
      <c r="CH489" s="198"/>
      <c r="CI489" s="198"/>
      <c r="CJ489" s="198"/>
      <c r="CK489" s="198"/>
      <c r="CL489" s="198"/>
      <c r="CM489" s="198"/>
      <c r="CN489" s="198"/>
      <c r="CO489" s="198"/>
      <c r="CP489" s="198"/>
      <c r="CQ489" s="198"/>
      <c r="CR489" s="198"/>
      <c r="CS489" s="198"/>
      <c r="CT489" s="198"/>
      <c r="CU489" s="198"/>
      <c r="CV489" s="198"/>
      <c r="CW489" s="198"/>
      <c r="CX489" s="198"/>
      <c r="CY489" s="198"/>
      <c r="CZ489" s="198"/>
      <c r="DA489" s="198"/>
      <c r="DB489" s="198"/>
      <c r="DC489" s="198"/>
      <c r="DD489" s="198"/>
      <c r="DE489" s="198"/>
      <c r="DF489" s="198"/>
      <c r="DG489" s="198"/>
      <c r="DH489" s="198"/>
      <c r="DI489" s="198"/>
      <c r="DJ489" s="198"/>
      <c r="DK489" s="198"/>
      <c r="DL489" s="198"/>
      <c r="DM489" s="198"/>
      <c r="DN489" s="198"/>
      <c r="DO489" s="198"/>
      <c r="DP489" s="198"/>
      <c r="DQ489" s="198"/>
      <c r="DR489" s="198"/>
      <c r="DS489" s="198"/>
      <c r="DT489" s="198"/>
      <c r="DU489" s="198"/>
      <c r="DV489" s="198"/>
      <c r="DW489" s="198"/>
      <c r="DX489" s="198"/>
      <c r="DY489" s="198"/>
      <c r="DZ489" s="198"/>
      <c r="EA489" s="198"/>
      <c r="EB489" s="198"/>
      <c r="EC489" s="198"/>
      <c r="ED489" s="198"/>
      <c r="EE489" s="198"/>
      <c r="EF489" s="198"/>
      <c r="EG489" s="198"/>
      <c r="EH489" s="198"/>
      <c r="EI489" s="198"/>
      <c r="EJ489" s="198"/>
      <c r="EK489" s="198"/>
      <c r="EL489" s="198"/>
      <c r="EM489" s="198"/>
      <c r="EN489" s="198"/>
      <c r="EO489" s="198"/>
      <c r="EP489" s="198"/>
      <c r="EQ489" s="198"/>
      <c r="ER489" s="198"/>
      <c r="ES489" s="198"/>
      <c r="ET489" s="198"/>
      <c r="EU489" s="198"/>
      <c r="EV489" s="198"/>
      <c r="EW489" s="198"/>
      <c r="EX489" s="198"/>
      <c r="EY489" s="198"/>
      <c r="EZ489" s="198"/>
      <c r="FA489" s="198"/>
      <c r="FB489" s="198"/>
      <c r="FC489" s="198"/>
      <c r="FD489" s="198"/>
      <c r="FE489" s="198"/>
      <c r="FF489" s="198"/>
      <c r="FG489" s="198"/>
      <c r="FH489" s="198"/>
      <c r="FI489" s="198"/>
      <c r="FJ489" s="198"/>
      <c r="FK489" s="198"/>
      <c r="FL489" s="198"/>
      <c r="FM489" s="198"/>
      <c r="FN489" s="198"/>
      <c r="FO489" s="198"/>
      <c r="FP489" s="198"/>
      <c r="FQ489" s="198"/>
      <c r="FR489" s="198"/>
      <c r="FS489" s="198"/>
      <c r="FT489" s="198"/>
      <c r="FU489" s="198"/>
      <c r="FV489" s="198"/>
      <c r="FW489" s="198"/>
      <c r="FX489" s="198"/>
      <c r="FY489" s="198"/>
      <c r="FZ489" s="198"/>
      <c r="GA489" s="198"/>
      <c r="GB489" s="198"/>
      <c r="GC489" s="198"/>
      <c r="GD489" s="198"/>
      <c r="GE489" s="198"/>
      <c r="GF489" s="198"/>
      <c r="GG489" s="198"/>
      <c r="GH489" s="198"/>
      <c r="GI489" s="198"/>
      <c r="GJ489" s="198"/>
      <c r="GK489" s="198"/>
      <c r="GL489" s="198"/>
      <c r="GM489" s="198"/>
      <c r="GN489" s="198"/>
      <c r="GO489" s="198"/>
      <c r="GP489" s="198"/>
      <c r="GQ489" s="198"/>
      <c r="GR489" s="198"/>
      <c r="GS489" s="198"/>
      <c r="GT489" s="198"/>
      <c r="GU489" s="198"/>
      <c r="GV489" s="198"/>
      <c r="GW489" s="198"/>
      <c r="GX489" s="198"/>
      <c r="GY489" s="198"/>
      <c r="GZ489" s="198"/>
      <c r="HA489" s="198"/>
      <c r="HB489" s="198"/>
      <c r="HC489" s="198"/>
      <c r="HD489" s="198"/>
      <c r="HE489" s="198"/>
      <c r="HF489" s="198"/>
      <c r="HG489" s="198"/>
      <c r="HH489" s="198"/>
      <c r="HI489" s="198"/>
      <c r="HJ489" s="198"/>
      <c r="HK489" s="198"/>
      <c r="HL489" s="198"/>
      <c r="HM489" s="198"/>
      <c r="HN489" s="198"/>
      <c r="HO489" s="198"/>
      <c r="HP489" s="198"/>
      <c r="HQ489" s="198"/>
      <c r="HR489" s="198"/>
      <c r="HS489" s="198"/>
      <c r="HT489" s="198"/>
      <c r="HU489" s="198"/>
      <c r="HV489" s="198"/>
      <c r="HW489" s="198"/>
      <c r="HX489" s="198"/>
      <c r="HY489" s="198"/>
      <c r="HZ489" s="198"/>
      <c r="IA489" s="198"/>
      <c r="IB489" s="198"/>
      <c r="IC489" s="198"/>
      <c r="ID489" s="198"/>
      <c r="IE489" s="198"/>
      <c r="IF489" s="198"/>
      <c r="IG489" s="198"/>
      <c r="IH489" s="198"/>
      <c r="II489" s="198"/>
      <c r="IJ489" s="198"/>
      <c r="IK489" s="198"/>
      <c r="IL489" s="198"/>
      <c r="IM489" s="198"/>
      <c r="IN489" s="198"/>
      <c r="IO489" s="198"/>
      <c r="IP489" s="198"/>
      <c r="IQ489" s="198"/>
      <c r="IR489" s="198"/>
      <c r="IS489" s="198"/>
      <c r="IT489" s="198"/>
      <c r="IU489" s="198"/>
      <c r="IV489" s="198"/>
      <c r="IW489" s="198"/>
      <c r="IX489" s="198"/>
      <c r="IY489" s="198"/>
      <c r="IZ489" s="198"/>
      <c r="JA489" s="198"/>
      <c r="JB489" s="198"/>
      <c r="JC489" s="198"/>
      <c r="JD489" s="198"/>
      <c r="JE489" s="198"/>
      <c r="JF489" s="198"/>
      <c r="JG489" s="198"/>
      <c r="JH489" s="198"/>
      <c r="JI489" s="198"/>
      <c r="JJ489" s="198"/>
      <c r="JK489" s="198"/>
      <c r="JL489" s="198"/>
      <c r="JM489" s="198"/>
      <c r="JN489" s="198"/>
      <c r="JO489" s="198"/>
      <c r="JP489" s="198"/>
      <c r="JQ489" s="198"/>
      <c r="JR489" s="198"/>
      <c r="JS489" s="198"/>
      <c r="JT489" s="198"/>
      <c r="JU489" s="198"/>
      <c r="JV489" s="198"/>
      <c r="JW489" s="198"/>
      <c r="JX489" s="198"/>
      <c r="JY489" s="198"/>
      <c r="JZ489" s="198"/>
      <c r="KA489" s="198"/>
      <c r="KB489" s="198"/>
      <c r="KC489" s="198"/>
      <c r="KD489" s="198"/>
      <c r="KE489" s="198"/>
      <c r="KF489" s="198"/>
      <c r="KG489" s="198"/>
      <c r="KH489" s="198"/>
      <c r="KI489" s="198"/>
      <c r="KJ489" s="198"/>
      <c r="KK489" s="198"/>
      <c r="KL489" s="198"/>
      <c r="KM489" s="198"/>
      <c r="KN489" s="198"/>
      <c r="KO489" s="198"/>
      <c r="KP489" s="198"/>
      <c r="KQ489" s="198"/>
      <c r="KR489" s="198"/>
      <c r="KS489" s="198"/>
      <c r="KT489" s="198"/>
      <c r="KU489" s="198"/>
      <c r="KV489" s="198"/>
      <c r="KW489" s="198"/>
      <c r="KX489" s="198"/>
      <c r="KY489" s="198"/>
      <c r="KZ489" s="198"/>
    </row>
    <row r="490" spans="2:312" x14ac:dyDescent="0.3">
      <c r="B490" s="198"/>
      <c r="C490" s="198"/>
      <c r="D490" s="198"/>
      <c r="E490" s="198"/>
      <c r="F490" s="198"/>
      <c r="G490" s="198"/>
      <c r="H490" s="198"/>
      <c r="I490" s="198"/>
      <c r="J490" s="198"/>
      <c r="K490" s="198"/>
      <c r="L490" s="198"/>
      <c r="M490" s="198"/>
      <c r="N490" s="198"/>
      <c r="O490" s="198"/>
      <c r="P490" s="198"/>
      <c r="Q490" s="202"/>
      <c r="R490" s="198"/>
      <c r="S490" s="198"/>
      <c r="T490" s="198"/>
      <c r="U490" s="198"/>
      <c r="V490" s="198"/>
      <c r="W490" s="198"/>
      <c r="X490" s="198"/>
      <c r="Y490" s="198"/>
      <c r="Z490" s="198"/>
      <c r="AA490" s="198"/>
      <c r="AB490" s="198"/>
      <c r="AC490" s="198"/>
      <c r="AD490" s="198"/>
      <c r="AE490" s="198"/>
      <c r="AF490" s="198"/>
      <c r="AG490" s="198"/>
      <c r="AH490" s="198"/>
      <c r="AI490" s="198"/>
      <c r="AJ490" s="198"/>
      <c r="AK490" s="198"/>
      <c r="AL490" s="198"/>
      <c r="AM490" s="198"/>
      <c r="AN490" s="198"/>
      <c r="AO490" s="198"/>
      <c r="AP490" s="198"/>
      <c r="AQ490" s="198"/>
      <c r="AR490" s="198"/>
      <c r="AS490" s="198"/>
      <c r="AT490" s="198"/>
      <c r="AU490" s="198"/>
      <c r="AV490" s="198"/>
      <c r="AW490" s="198"/>
      <c r="AX490" s="198"/>
      <c r="AY490" s="198"/>
      <c r="AZ490" s="198"/>
      <c r="BA490" s="198"/>
      <c r="BB490" s="198"/>
      <c r="BC490" s="198"/>
      <c r="BD490" s="198"/>
      <c r="BE490" s="198"/>
      <c r="BF490" s="198"/>
      <c r="BG490" s="198"/>
      <c r="BH490" s="198"/>
      <c r="BI490" s="198"/>
      <c r="BJ490" s="198"/>
      <c r="BK490" s="198"/>
      <c r="BL490" s="198"/>
      <c r="BM490" s="198"/>
      <c r="BN490" s="198"/>
      <c r="BO490" s="198"/>
      <c r="BP490" s="198"/>
      <c r="BQ490" s="198"/>
      <c r="BR490" s="198"/>
      <c r="BS490" s="198"/>
      <c r="BT490" s="198"/>
      <c r="BU490" s="198"/>
      <c r="BV490" s="198"/>
      <c r="BW490" s="198"/>
      <c r="BX490" s="198"/>
      <c r="BY490" s="198"/>
      <c r="BZ490" s="198"/>
      <c r="CA490" s="198"/>
      <c r="CB490" s="198"/>
      <c r="CC490" s="198"/>
      <c r="CD490" s="198"/>
      <c r="CE490" s="198"/>
      <c r="CF490" s="198"/>
      <c r="CG490" s="198"/>
      <c r="CH490" s="198"/>
      <c r="CI490" s="198"/>
      <c r="CJ490" s="198"/>
      <c r="CK490" s="198"/>
      <c r="CL490" s="198"/>
      <c r="CM490" s="198"/>
      <c r="CN490" s="198"/>
      <c r="CO490" s="198"/>
      <c r="CP490" s="198"/>
      <c r="CQ490" s="198"/>
      <c r="CR490" s="198"/>
      <c r="CS490" s="198"/>
      <c r="CT490" s="198"/>
      <c r="CU490" s="198"/>
      <c r="CV490" s="198"/>
      <c r="CW490" s="198"/>
      <c r="CX490" s="198"/>
      <c r="CY490" s="198"/>
      <c r="CZ490" s="198"/>
      <c r="DA490" s="198"/>
      <c r="DB490" s="198"/>
      <c r="DC490" s="198"/>
      <c r="DD490" s="198"/>
      <c r="DE490" s="198"/>
      <c r="DF490" s="198"/>
      <c r="DG490" s="198"/>
      <c r="DH490" s="198"/>
      <c r="DI490" s="198"/>
      <c r="DJ490" s="198"/>
      <c r="DK490" s="198"/>
      <c r="DL490" s="198"/>
      <c r="DM490" s="198"/>
      <c r="DN490" s="198"/>
      <c r="DO490" s="198"/>
      <c r="DP490" s="198"/>
      <c r="DQ490" s="198"/>
      <c r="DR490" s="198"/>
      <c r="DS490" s="198"/>
      <c r="DT490" s="198"/>
      <c r="DU490" s="198"/>
      <c r="DV490" s="198"/>
      <c r="DW490" s="198"/>
      <c r="DX490" s="198"/>
      <c r="DY490" s="198"/>
      <c r="DZ490" s="198"/>
      <c r="EA490" s="198"/>
      <c r="EB490" s="198"/>
      <c r="EC490" s="198"/>
      <c r="ED490" s="198"/>
      <c r="EE490" s="198"/>
      <c r="EF490" s="198"/>
      <c r="EG490" s="198"/>
      <c r="EH490" s="198"/>
      <c r="EI490" s="198"/>
      <c r="EJ490" s="198"/>
      <c r="EK490" s="198"/>
      <c r="EL490" s="198"/>
      <c r="EM490" s="198"/>
      <c r="EN490" s="198"/>
      <c r="EO490" s="198"/>
      <c r="EP490" s="198"/>
      <c r="EQ490" s="198"/>
      <c r="ER490" s="198"/>
      <c r="ES490" s="198"/>
      <c r="ET490" s="198"/>
      <c r="EU490" s="198"/>
      <c r="EV490" s="198"/>
      <c r="EW490" s="198"/>
      <c r="EX490" s="198"/>
      <c r="EY490" s="198"/>
      <c r="EZ490" s="198"/>
      <c r="FA490" s="198"/>
      <c r="FB490" s="198"/>
      <c r="FC490" s="198"/>
      <c r="FD490" s="198"/>
      <c r="FE490" s="198"/>
      <c r="FF490" s="198"/>
      <c r="FG490" s="198"/>
      <c r="FH490" s="198"/>
      <c r="FI490" s="198"/>
      <c r="FJ490" s="198"/>
      <c r="FK490" s="198"/>
      <c r="FL490" s="198"/>
      <c r="FM490" s="198"/>
      <c r="FN490" s="198"/>
      <c r="FO490" s="198"/>
      <c r="FP490" s="198"/>
      <c r="FQ490" s="198"/>
      <c r="FR490" s="198"/>
      <c r="FS490" s="198"/>
      <c r="FT490" s="198"/>
      <c r="FU490" s="198"/>
      <c r="FV490" s="198"/>
      <c r="FW490" s="198"/>
      <c r="FX490" s="198"/>
      <c r="FY490" s="198"/>
      <c r="FZ490" s="198"/>
      <c r="GA490" s="198"/>
      <c r="GB490" s="198"/>
      <c r="GC490" s="198"/>
      <c r="GD490" s="198"/>
      <c r="GE490" s="198"/>
      <c r="GF490" s="198"/>
      <c r="GG490" s="198"/>
      <c r="GH490" s="198"/>
      <c r="GI490" s="198"/>
      <c r="GJ490" s="198"/>
      <c r="GK490" s="198"/>
      <c r="GL490" s="198"/>
      <c r="GM490" s="198"/>
      <c r="GN490" s="198"/>
      <c r="GO490" s="198"/>
      <c r="GP490" s="198"/>
      <c r="GQ490" s="198"/>
      <c r="GR490" s="198"/>
      <c r="GS490" s="198"/>
      <c r="GT490" s="198"/>
      <c r="GU490" s="198"/>
      <c r="GV490" s="198"/>
      <c r="GW490" s="198"/>
      <c r="GX490" s="198"/>
      <c r="GY490" s="198"/>
      <c r="GZ490" s="198"/>
      <c r="HA490" s="198"/>
      <c r="HB490" s="198"/>
      <c r="HC490" s="198"/>
      <c r="HD490" s="198"/>
      <c r="HE490" s="198"/>
      <c r="HF490" s="198"/>
      <c r="HG490" s="198"/>
      <c r="HH490" s="198"/>
      <c r="HI490" s="198"/>
      <c r="HJ490" s="198"/>
      <c r="HK490" s="198"/>
      <c r="HL490" s="198"/>
      <c r="HM490" s="198"/>
      <c r="HN490" s="198"/>
      <c r="HO490" s="198"/>
      <c r="HP490" s="198"/>
      <c r="HQ490" s="198"/>
      <c r="HR490" s="198"/>
      <c r="HS490" s="198"/>
      <c r="HT490" s="198"/>
      <c r="HU490" s="198"/>
      <c r="HV490" s="198"/>
      <c r="HW490" s="198"/>
      <c r="HX490" s="198"/>
      <c r="HY490" s="198"/>
      <c r="HZ490" s="198"/>
      <c r="IA490" s="198"/>
      <c r="IB490" s="198"/>
      <c r="IC490" s="198"/>
      <c r="ID490" s="198"/>
      <c r="IE490" s="198"/>
      <c r="IF490" s="198"/>
      <c r="IG490" s="198"/>
      <c r="IH490" s="198"/>
      <c r="II490" s="198"/>
      <c r="IJ490" s="198"/>
      <c r="IK490" s="198"/>
      <c r="IL490" s="198"/>
      <c r="IM490" s="198"/>
      <c r="IN490" s="198"/>
      <c r="IO490" s="198"/>
      <c r="IP490" s="198"/>
      <c r="IQ490" s="198"/>
      <c r="IR490" s="198"/>
      <c r="IS490" s="198"/>
      <c r="IT490" s="198"/>
      <c r="IU490" s="198"/>
      <c r="IV490" s="198"/>
      <c r="IW490" s="198"/>
      <c r="IX490" s="198"/>
      <c r="IY490" s="198"/>
      <c r="IZ490" s="198"/>
      <c r="JA490" s="198"/>
      <c r="JB490" s="198"/>
      <c r="JC490" s="198"/>
      <c r="JD490" s="198"/>
      <c r="JE490" s="198"/>
      <c r="JF490" s="198"/>
      <c r="JG490" s="198"/>
      <c r="JH490" s="198"/>
      <c r="JI490" s="198"/>
      <c r="JJ490" s="198"/>
      <c r="JK490" s="198"/>
      <c r="JL490" s="198"/>
      <c r="JM490" s="198"/>
      <c r="JN490" s="198"/>
      <c r="JO490" s="198"/>
      <c r="JP490" s="198"/>
      <c r="JQ490" s="198"/>
      <c r="JR490" s="198"/>
      <c r="JS490" s="198"/>
      <c r="JT490" s="198"/>
      <c r="JU490" s="198"/>
      <c r="JV490" s="198"/>
      <c r="JW490" s="198"/>
      <c r="JX490" s="198"/>
      <c r="JY490" s="198"/>
      <c r="JZ490" s="198"/>
      <c r="KA490" s="198"/>
      <c r="KB490" s="198"/>
      <c r="KC490" s="198"/>
      <c r="KD490" s="198"/>
      <c r="KE490" s="198"/>
      <c r="KF490" s="198"/>
      <c r="KG490" s="198"/>
      <c r="KH490" s="198"/>
      <c r="KI490" s="198"/>
      <c r="KJ490" s="198"/>
      <c r="KK490" s="198"/>
      <c r="KL490" s="198"/>
      <c r="KM490" s="198"/>
      <c r="KN490" s="198"/>
      <c r="KO490" s="198"/>
      <c r="KP490" s="198"/>
      <c r="KQ490" s="198"/>
      <c r="KR490" s="198"/>
      <c r="KS490" s="198"/>
      <c r="KT490" s="198"/>
      <c r="KU490" s="198"/>
      <c r="KV490" s="198"/>
      <c r="KW490" s="198"/>
      <c r="KX490" s="198"/>
      <c r="KY490" s="198"/>
      <c r="KZ490" s="198"/>
    </row>
    <row r="491" spans="2:312" x14ac:dyDescent="0.3">
      <c r="B491" s="198"/>
      <c r="C491" s="198"/>
      <c r="D491" s="198"/>
      <c r="E491" s="198"/>
      <c r="F491" s="198"/>
      <c r="G491" s="198"/>
      <c r="H491" s="198"/>
      <c r="I491" s="198"/>
      <c r="J491" s="198"/>
      <c r="K491" s="198"/>
      <c r="L491" s="198"/>
      <c r="M491" s="198"/>
      <c r="N491" s="198"/>
      <c r="O491" s="198"/>
      <c r="P491" s="198"/>
      <c r="Q491" s="202"/>
      <c r="R491" s="198"/>
      <c r="S491" s="198"/>
      <c r="T491" s="198"/>
      <c r="U491" s="198"/>
      <c r="V491" s="198"/>
      <c r="W491" s="198"/>
      <c r="X491" s="198"/>
      <c r="Y491" s="198"/>
      <c r="Z491" s="198"/>
      <c r="AA491" s="198"/>
      <c r="AB491" s="198"/>
      <c r="AC491" s="198"/>
      <c r="AD491" s="198"/>
      <c r="AE491" s="198"/>
      <c r="AF491" s="198"/>
      <c r="AG491" s="198"/>
      <c r="AH491" s="198"/>
      <c r="AI491" s="198"/>
      <c r="AJ491" s="198"/>
      <c r="AK491" s="198"/>
      <c r="AL491" s="198"/>
      <c r="AM491" s="198"/>
      <c r="AN491" s="198"/>
      <c r="AO491" s="198"/>
      <c r="AP491" s="198"/>
      <c r="AQ491" s="198"/>
      <c r="AR491" s="198"/>
      <c r="AS491" s="198"/>
      <c r="AT491" s="198"/>
      <c r="AU491" s="198"/>
      <c r="AV491" s="198"/>
      <c r="AW491" s="198"/>
      <c r="AX491" s="198"/>
      <c r="AY491" s="198"/>
      <c r="AZ491" s="198"/>
      <c r="BA491" s="198"/>
      <c r="BB491" s="198"/>
      <c r="BC491" s="198"/>
      <c r="BD491" s="198"/>
      <c r="BE491" s="198"/>
      <c r="BF491" s="198"/>
      <c r="BG491" s="198"/>
      <c r="BH491" s="198"/>
      <c r="BI491" s="198"/>
      <c r="BJ491" s="198"/>
      <c r="BK491" s="198"/>
      <c r="BL491" s="198"/>
      <c r="BM491" s="198"/>
      <c r="BN491" s="198"/>
      <c r="BO491" s="198"/>
      <c r="BP491" s="198"/>
      <c r="BQ491" s="198"/>
      <c r="BR491" s="198"/>
      <c r="BS491" s="198"/>
      <c r="BT491" s="198"/>
      <c r="BU491" s="198"/>
      <c r="BV491" s="198"/>
      <c r="BW491" s="198"/>
      <c r="BX491" s="198"/>
      <c r="BY491" s="198"/>
      <c r="BZ491" s="198"/>
      <c r="CA491" s="198"/>
      <c r="CB491" s="198"/>
      <c r="CC491" s="198"/>
      <c r="CD491" s="198"/>
      <c r="CE491" s="198"/>
      <c r="CF491" s="198"/>
      <c r="CG491" s="198"/>
      <c r="CH491" s="198"/>
      <c r="CI491" s="198"/>
      <c r="CJ491" s="198"/>
      <c r="CK491" s="198"/>
      <c r="CL491" s="198"/>
      <c r="CM491" s="198"/>
      <c r="CN491" s="198"/>
      <c r="CO491" s="198"/>
      <c r="CP491" s="198"/>
      <c r="CQ491" s="198"/>
      <c r="CR491" s="198"/>
      <c r="CS491" s="198"/>
      <c r="CT491" s="198"/>
      <c r="CU491" s="198"/>
      <c r="CV491" s="198"/>
      <c r="CW491" s="198"/>
      <c r="CX491" s="198"/>
      <c r="CY491" s="198"/>
      <c r="CZ491" s="198"/>
      <c r="DA491" s="198"/>
      <c r="DB491" s="198"/>
      <c r="DC491" s="198"/>
      <c r="DD491" s="198"/>
      <c r="DE491" s="198"/>
      <c r="DF491" s="198"/>
      <c r="DG491" s="198"/>
      <c r="DH491" s="198"/>
      <c r="DI491" s="198"/>
      <c r="DJ491" s="198"/>
      <c r="DK491" s="198"/>
      <c r="DL491" s="198"/>
      <c r="DM491" s="198"/>
      <c r="DN491" s="198"/>
      <c r="DO491" s="198"/>
      <c r="DP491" s="198"/>
      <c r="DQ491" s="198"/>
      <c r="DR491" s="198"/>
      <c r="DS491" s="198"/>
      <c r="DT491" s="198"/>
      <c r="DU491" s="198"/>
      <c r="DV491" s="198"/>
      <c r="DW491" s="198"/>
      <c r="DX491" s="198"/>
      <c r="DY491" s="198"/>
      <c r="DZ491" s="198"/>
      <c r="EA491" s="198"/>
      <c r="EB491" s="198"/>
      <c r="EC491" s="198"/>
      <c r="ED491" s="198"/>
      <c r="EE491" s="198"/>
      <c r="EF491" s="198"/>
      <c r="EG491" s="198"/>
      <c r="EH491" s="198"/>
      <c r="EI491" s="198"/>
      <c r="EJ491" s="198"/>
      <c r="EK491" s="198"/>
      <c r="EL491" s="198"/>
      <c r="EM491" s="198"/>
      <c r="EN491" s="198"/>
      <c r="EO491" s="198"/>
      <c r="EP491" s="198"/>
      <c r="EQ491" s="198"/>
      <c r="ER491" s="198"/>
      <c r="ES491" s="198"/>
      <c r="ET491" s="198"/>
      <c r="EU491" s="198"/>
      <c r="EV491" s="198"/>
      <c r="EW491" s="198"/>
      <c r="EX491" s="198"/>
      <c r="EY491" s="198"/>
      <c r="EZ491" s="198"/>
      <c r="FA491" s="198"/>
      <c r="FB491" s="198"/>
      <c r="FC491" s="198"/>
      <c r="FD491" s="198"/>
      <c r="FE491" s="198"/>
      <c r="FF491" s="198"/>
      <c r="FG491" s="198"/>
      <c r="FH491" s="198"/>
      <c r="FI491" s="198"/>
      <c r="FJ491" s="198"/>
      <c r="FK491" s="198"/>
      <c r="FL491" s="198"/>
      <c r="FM491" s="198"/>
      <c r="FN491" s="198"/>
      <c r="FO491" s="198"/>
      <c r="FP491" s="198"/>
      <c r="FQ491" s="198"/>
      <c r="FR491" s="198"/>
      <c r="FS491" s="198"/>
      <c r="FT491" s="198"/>
      <c r="FU491" s="198"/>
      <c r="FV491" s="198"/>
      <c r="FW491" s="198"/>
      <c r="FX491" s="198"/>
      <c r="FY491" s="198"/>
      <c r="FZ491" s="198"/>
      <c r="GA491" s="198"/>
      <c r="GB491" s="198"/>
      <c r="GC491" s="198"/>
      <c r="GD491" s="198"/>
      <c r="GE491" s="198"/>
      <c r="GF491" s="198"/>
      <c r="GG491" s="198"/>
      <c r="GH491" s="198"/>
      <c r="GI491" s="198"/>
      <c r="GJ491" s="198"/>
      <c r="GK491" s="198"/>
      <c r="GL491" s="198"/>
      <c r="GM491" s="198"/>
      <c r="GN491" s="198"/>
      <c r="GO491" s="198"/>
      <c r="GP491" s="198"/>
      <c r="GQ491" s="198"/>
      <c r="GR491" s="198"/>
      <c r="GS491" s="198"/>
      <c r="GT491" s="198"/>
      <c r="GU491" s="198"/>
      <c r="GV491" s="198"/>
      <c r="GW491" s="198"/>
      <c r="GX491" s="198"/>
      <c r="GY491" s="198"/>
      <c r="GZ491" s="198"/>
      <c r="HA491" s="198"/>
      <c r="HB491" s="198"/>
      <c r="HC491" s="198"/>
      <c r="HD491" s="198"/>
      <c r="HE491" s="198"/>
      <c r="HF491" s="198"/>
      <c r="HG491" s="198"/>
      <c r="HH491" s="198"/>
      <c r="HI491" s="198"/>
      <c r="HJ491" s="198"/>
      <c r="HK491" s="198"/>
      <c r="HL491" s="198"/>
      <c r="HM491" s="198"/>
      <c r="HN491" s="198"/>
      <c r="HO491" s="198"/>
      <c r="HP491" s="198"/>
      <c r="HQ491" s="198"/>
      <c r="HR491" s="198"/>
      <c r="HS491" s="198"/>
      <c r="HT491" s="198"/>
      <c r="HU491" s="198"/>
      <c r="HV491" s="198"/>
      <c r="HW491" s="198"/>
      <c r="HX491" s="198"/>
      <c r="HY491" s="198"/>
      <c r="HZ491" s="198"/>
      <c r="IA491" s="198"/>
      <c r="IB491" s="198"/>
      <c r="IC491" s="198"/>
      <c r="ID491" s="198"/>
      <c r="IE491" s="198"/>
      <c r="IF491" s="198"/>
      <c r="IG491" s="198"/>
      <c r="IH491" s="198"/>
      <c r="II491" s="198"/>
      <c r="IJ491" s="198"/>
      <c r="IK491" s="198"/>
      <c r="IL491" s="198"/>
      <c r="IM491" s="198"/>
      <c r="IN491" s="198"/>
      <c r="IO491" s="198"/>
      <c r="IP491" s="198"/>
      <c r="IQ491" s="198"/>
      <c r="IR491" s="198"/>
      <c r="IS491" s="198"/>
      <c r="IT491" s="198"/>
      <c r="IU491" s="198"/>
      <c r="IV491" s="198"/>
      <c r="IW491" s="198"/>
      <c r="IX491" s="198"/>
      <c r="IY491" s="198"/>
      <c r="IZ491" s="198"/>
      <c r="JA491" s="198"/>
      <c r="JB491" s="198"/>
      <c r="JC491" s="198"/>
      <c r="JD491" s="198"/>
      <c r="JE491" s="198"/>
      <c r="JF491" s="198"/>
      <c r="JG491" s="198"/>
      <c r="JH491" s="198"/>
      <c r="JI491" s="198"/>
      <c r="JJ491" s="198"/>
      <c r="JK491" s="198"/>
      <c r="JL491" s="198"/>
      <c r="JM491" s="198"/>
      <c r="JN491" s="198"/>
      <c r="JO491" s="198"/>
      <c r="JP491" s="198"/>
      <c r="JQ491" s="198"/>
      <c r="JR491" s="198"/>
      <c r="JS491" s="198"/>
      <c r="JT491" s="198"/>
      <c r="JU491" s="198"/>
      <c r="JV491" s="198"/>
      <c r="JW491" s="198"/>
      <c r="JX491" s="198"/>
      <c r="JY491" s="198"/>
      <c r="JZ491" s="198"/>
      <c r="KA491" s="198"/>
      <c r="KB491" s="198"/>
      <c r="KC491" s="198"/>
      <c r="KD491" s="198"/>
      <c r="KE491" s="198"/>
      <c r="KF491" s="198"/>
      <c r="KG491" s="198"/>
      <c r="KH491" s="198"/>
      <c r="KI491" s="198"/>
      <c r="KJ491" s="198"/>
      <c r="KK491" s="198"/>
      <c r="KL491" s="198"/>
      <c r="KM491" s="198"/>
      <c r="KN491" s="198"/>
      <c r="KO491" s="198"/>
      <c r="KP491" s="198"/>
      <c r="KQ491" s="198"/>
      <c r="KR491" s="198"/>
      <c r="KS491" s="198"/>
      <c r="KT491" s="198"/>
      <c r="KU491" s="198"/>
      <c r="KV491" s="198"/>
      <c r="KW491" s="198"/>
      <c r="KX491" s="198"/>
      <c r="KY491" s="198"/>
      <c r="KZ491" s="198"/>
    </row>
    <row r="492" spans="2:312" x14ac:dyDescent="0.3">
      <c r="B492" s="198"/>
      <c r="C492" s="198"/>
      <c r="D492" s="198"/>
      <c r="E492" s="198"/>
      <c r="F492" s="198"/>
      <c r="G492" s="198"/>
      <c r="H492" s="198"/>
      <c r="I492" s="198"/>
      <c r="J492" s="198"/>
      <c r="K492" s="198"/>
      <c r="L492" s="198"/>
      <c r="M492" s="198"/>
      <c r="N492" s="198"/>
      <c r="O492" s="198"/>
      <c r="P492" s="198"/>
      <c r="Q492" s="202"/>
      <c r="R492" s="198"/>
      <c r="S492" s="198"/>
      <c r="T492" s="198"/>
      <c r="U492" s="198"/>
      <c r="V492" s="198"/>
      <c r="W492" s="198"/>
      <c r="X492" s="198"/>
      <c r="Y492" s="198"/>
      <c r="Z492" s="198"/>
      <c r="AA492" s="198"/>
      <c r="AB492" s="198"/>
      <c r="AC492" s="198"/>
      <c r="AD492" s="198"/>
      <c r="AE492" s="198"/>
      <c r="AF492" s="198"/>
      <c r="AG492" s="198"/>
      <c r="AH492" s="198"/>
      <c r="AI492" s="198"/>
      <c r="AJ492" s="198"/>
      <c r="AK492" s="198"/>
      <c r="AL492" s="198"/>
      <c r="AM492" s="198"/>
      <c r="AN492" s="198"/>
      <c r="AO492" s="198"/>
      <c r="AP492" s="198"/>
      <c r="AQ492" s="198"/>
      <c r="AR492" s="198"/>
      <c r="AS492" s="198"/>
      <c r="AT492" s="198"/>
      <c r="AU492" s="198"/>
      <c r="AV492" s="198"/>
      <c r="AW492" s="198"/>
      <c r="AX492" s="198"/>
      <c r="AY492" s="198"/>
      <c r="AZ492" s="198"/>
      <c r="BA492" s="198"/>
      <c r="BB492" s="198"/>
      <c r="BC492" s="198"/>
      <c r="BD492" s="198"/>
      <c r="BE492" s="198"/>
      <c r="BF492" s="198"/>
      <c r="BG492" s="198"/>
      <c r="BH492" s="198"/>
      <c r="BI492" s="198"/>
      <c r="BJ492" s="198"/>
      <c r="BK492" s="198"/>
      <c r="BL492" s="198"/>
      <c r="BM492" s="198"/>
      <c r="BN492" s="198"/>
      <c r="BO492" s="198"/>
      <c r="BP492" s="198"/>
      <c r="BQ492" s="198"/>
      <c r="BR492" s="198"/>
      <c r="BS492" s="198"/>
      <c r="BT492" s="198"/>
      <c r="BU492" s="198"/>
      <c r="BV492" s="198"/>
      <c r="BW492" s="198"/>
      <c r="BX492" s="198"/>
      <c r="BY492" s="198"/>
      <c r="BZ492" s="198"/>
      <c r="CA492" s="198"/>
      <c r="CB492" s="198"/>
      <c r="CC492" s="198"/>
      <c r="CD492" s="198"/>
      <c r="CE492" s="198"/>
      <c r="CF492" s="198"/>
      <c r="CG492" s="198"/>
      <c r="CH492" s="198"/>
      <c r="CI492" s="198"/>
      <c r="CJ492" s="198"/>
      <c r="CK492" s="198"/>
      <c r="CL492" s="198"/>
      <c r="CM492" s="198"/>
      <c r="CN492" s="198"/>
      <c r="CO492" s="198"/>
      <c r="CP492" s="198"/>
      <c r="CQ492" s="198"/>
      <c r="CR492" s="198"/>
      <c r="CS492" s="198"/>
      <c r="CT492" s="198"/>
      <c r="CU492" s="198"/>
      <c r="CV492" s="198"/>
      <c r="CW492" s="198"/>
      <c r="CX492" s="198"/>
      <c r="CY492" s="198"/>
      <c r="CZ492" s="198"/>
      <c r="DA492" s="198"/>
      <c r="DB492" s="198"/>
      <c r="DC492" s="198"/>
      <c r="DD492" s="198"/>
      <c r="DE492" s="198"/>
      <c r="DF492" s="198"/>
      <c r="DG492" s="198"/>
      <c r="DH492" s="198"/>
      <c r="DI492" s="198"/>
      <c r="DJ492" s="198"/>
      <c r="DK492" s="198"/>
      <c r="DL492" s="198"/>
      <c r="DM492" s="198"/>
      <c r="DN492" s="198"/>
      <c r="DO492" s="198"/>
      <c r="DP492" s="198"/>
      <c r="DQ492" s="198"/>
      <c r="DR492" s="198"/>
      <c r="DS492" s="198"/>
      <c r="DT492" s="198"/>
      <c r="DU492" s="198"/>
      <c r="DV492" s="198"/>
      <c r="DW492" s="198"/>
      <c r="DX492" s="198"/>
      <c r="DY492" s="198"/>
      <c r="DZ492" s="198"/>
      <c r="EA492" s="198"/>
      <c r="EB492" s="198"/>
      <c r="EC492" s="198"/>
      <c r="ED492" s="198"/>
      <c r="EE492" s="198"/>
      <c r="EF492" s="198"/>
      <c r="EG492" s="198"/>
      <c r="EH492" s="198"/>
      <c r="EI492" s="198"/>
      <c r="EJ492" s="198"/>
      <c r="EK492" s="198"/>
      <c r="EL492" s="198"/>
      <c r="EM492" s="198"/>
      <c r="EN492" s="198"/>
      <c r="EO492" s="198"/>
      <c r="EP492" s="198"/>
      <c r="EQ492" s="198"/>
      <c r="ER492" s="198"/>
      <c r="ES492" s="198"/>
      <c r="ET492" s="198"/>
      <c r="EU492" s="198"/>
      <c r="EV492" s="198"/>
      <c r="EW492" s="198"/>
      <c r="EX492" s="198"/>
      <c r="EY492" s="198"/>
      <c r="EZ492" s="198"/>
      <c r="FA492" s="198"/>
      <c r="FB492" s="198"/>
      <c r="FC492" s="198"/>
      <c r="FD492" s="198"/>
      <c r="FE492" s="198"/>
      <c r="FF492" s="198"/>
      <c r="FG492" s="198"/>
      <c r="FH492" s="198"/>
      <c r="FI492" s="198"/>
      <c r="FJ492" s="198"/>
      <c r="FK492" s="198"/>
      <c r="FL492" s="198"/>
      <c r="FM492" s="198"/>
      <c r="FN492" s="198"/>
      <c r="FO492" s="198"/>
      <c r="FP492" s="198"/>
      <c r="FQ492" s="198"/>
      <c r="FR492" s="198"/>
      <c r="FS492" s="198"/>
      <c r="FT492" s="198"/>
      <c r="FU492" s="198"/>
      <c r="FV492" s="198"/>
      <c r="FW492" s="198"/>
      <c r="FX492" s="198"/>
      <c r="FY492" s="198"/>
      <c r="FZ492" s="198"/>
      <c r="GA492" s="198"/>
      <c r="GB492" s="198"/>
      <c r="GC492" s="198"/>
      <c r="GD492" s="198"/>
      <c r="GE492" s="198"/>
      <c r="GF492" s="198"/>
      <c r="GG492" s="198"/>
      <c r="GH492" s="198"/>
      <c r="GI492" s="198"/>
      <c r="GJ492" s="198"/>
      <c r="GK492" s="198"/>
      <c r="GL492" s="198"/>
      <c r="GM492" s="198"/>
      <c r="GN492" s="198"/>
      <c r="GO492" s="198"/>
      <c r="GP492" s="198"/>
      <c r="GQ492" s="198"/>
      <c r="GR492" s="198"/>
      <c r="GS492" s="198"/>
      <c r="GT492" s="198"/>
      <c r="GU492" s="198"/>
      <c r="GV492" s="198"/>
      <c r="GW492" s="198"/>
      <c r="GX492" s="198"/>
      <c r="GY492" s="198"/>
      <c r="GZ492" s="198"/>
      <c r="HA492" s="198"/>
      <c r="HB492" s="198"/>
      <c r="HC492" s="198"/>
      <c r="HD492" s="198"/>
      <c r="HE492" s="198"/>
      <c r="HF492" s="198"/>
      <c r="HG492" s="198"/>
      <c r="HH492" s="198"/>
      <c r="HI492" s="198"/>
      <c r="HJ492" s="198"/>
      <c r="HK492" s="198"/>
      <c r="HL492" s="198"/>
      <c r="HM492" s="198"/>
      <c r="HN492" s="198"/>
      <c r="HO492" s="198"/>
      <c r="HP492" s="198"/>
      <c r="HQ492" s="198"/>
      <c r="HR492" s="198"/>
      <c r="HS492" s="198"/>
      <c r="HT492" s="198"/>
      <c r="HU492" s="198"/>
      <c r="HV492" s="198"/>
      <c r="HW492" s="198"/>
      <c r="HX492" s="198"/>
      <c r="HY492" s="198"/>
      <c r="HZ492" s="198"/>
      <c r="IA492" s="198"/>
      <c r="IB492" s="198"/>
      <c r="IC492" s="198"/>
      <c r="ID492" s="198"/>
      <c r="IE492" s="198"/>
      <c r="IF492" s="198"/>
      <c r="IG492" s="198"/>
      <c r="IH492" s="198"/>
      <c r="II492" s="198"/>
      <c r="IJ492" s="198"/>
      <c r="IK492" s="198"/>
      <c r="IL492" s="198"/>
      <c r="IM492" s="198"/>
      <c r="IN492" s="198"/>
      <c r="IO492" s="198"/>
      <c r="IP492" s="198"/>
      <c r="IQ492" s="198"/>
      <c r="IR492" s="198"/>
      <c r="IS492" s="198"/>
      <c r="IT492" s="198"/>
      <c r="IU492" s="198"/>
      <c r="IV492" s="198"/>
      <c r="IW492" s="198"/>
      <c r="IX492" s="198"/>
      <c r="IY492" s="198"/>
      <c r="IZ492" s="198"/>
      <c r="JA492" s="198"/>
      <c r="JB492" s="198"/>
      <c r="JC492" s="198"/>
      <c r="JD492" s="198"/>
      <c r="JE492" s="198"/>
      <c r="JF492" s="198"/>
      <c r="JG492" s="198"/>
      <c r="JH492" s="198"/>
      <c r="JI492" s="198"/>
      <c r="JJ492" s="198"/>
      <c r="JK492" s="198"/>
      <c r="JL492" s="198"/>
      <c r="JM492" s="198"/>
      <c r="JN492" s="198"/>
      <c r="JO492" s="198"/>
      <c r="JP492" s="198"/>
      <c r="JQ492" s="198"/>
      <c r="JR492" s="198"/>
      <c r="JS492" s="198"/>
      <c r="JT492" s="198"/>
      <c r="JU492" s="198"/>
      <c r="JV492" s="198"/>
      <c r="JW492" s="198"/>
      <c r="JX492" s="198"/>
      <c r="JY492" s="198"/>
      <c r="JZ492" s="198"/>
      <c r="KA492" s="198"/>
      <c r="KB492" s="198"/>
      <c r="KC492" s="198"/>
      <c r="KD492" s="198"/>
      <c r="KE492" s="198"/>
      <c r="KF492" s="198"/>
      <c r="KG492" s="198"/>
      <c r="KH492" s="198"/>
      <c r="KI492" s="198"/>
      <c r="KJ492" s="198"/>
      <c r="KK492" s="198"/>
      <c r="KL492" s="198"/>
      <c r="KM492" s="198"/>
      <c r="KN492" s="198"/>
      <c r="KO492" s="198"/>
      <c r="KP492" s="198"/>
      <c r="KQ492" s="198"/>
      <c r="KR492" s="198"/>
      <c r="KS492" s="198"/>
      <c r="KT492" s="198"/>
      <c r="KU492" s="198"/>
      <c r="KV492" s="198"/>
      <c r="KW492" s="198"/>
      <c r="KX492" s="198"/>
      <c r="KY492" s="198"/>
      <c r="KZ492" s="198"/>
    </row>
    <row r="493" spans="2:312" x14ac:dyDescent="0.3">
      <c r="B493" s="198"/>
      <c r="C493" s="198"/>
      <c r="D493" s="198"/>
      <c r="E493" s="198"/>
      <c r="F493" s="198"/>
      <c r="G493" s="198"/>
      <c r="H493" s="198"/>
      <c r="I493" s="198"/>
      <c r="J493" s="198"/>
      <c r="K493" s="198"/>
      <c r="L493" s="198"/>
      <c r="M493" s="198"/>
      <c r="N493" s="198"/>
      <c r="O493" s="198"/>
      <c r="P493" s="198"/>
      <c r="Q493" s="202"/>
      <c r="R493" s="198"/>
      <c r="S493" s="198"/>
      <c r="T493" s="198"/>
      <c r="U493" s="198"/>
      <c r="V493" s="198"/>
      <c r="W493" s="198"/>
      <c r="X493" s="198"/>
      <c r="Y493" s="198"/>
      <c r="Z493" s="198"/>
      <c r="AA493" s="198"/>
      <c r="AB493" s="198"/>
      <c r="AC493" s="198"/>
      <c r="AD493" s="198"/>
      <c r="AE493" s="198"/>
      <c r="AF493" s="198"/>
      <c r="AG493" s="198"/>
      <c r="AH493" s="198"/>
      <c r="AI493" s="198"/>
      <c r="AJ493" s="198"/>
      <c r="AK493" s="198"/>
      <c r="AL493" s="198"/>
      <c r="AM493" s="198"/>
      <c r="AN493" s="198"/>
      <c r="AO493" s="198"/>
      <c r="AP493" s="198"/>
      <c r="AQ493" s="198"/>
      <c r="AR493" s="198"/>
      <c r="AS493" s="198"/>
      <c r="AT493" s="198"/>
      <c r="AU493" s="198"/>
      <c r="AV493" s="198"/>
      <c r="AW493" s="198"/>
      <c r="AX493" s="198"/>
      <c r="AY493" s="198"/>
      <c r="AZ493" s="198"/>
      <c r="BA493" s="198"/>
      <c r="BB493" s="198"/>
      <c r="BC493" s="198"/>
      <c r="BD493" s="198"/>
      <c r="BE493" s="198"/>
      <c r="BF493" s="198"/>
      <c r="BG493" s="198"/>
      <c r="BH493" s="198"/>
      <c r="BI493" s="198"/>
      <c r="BJ493" s="198"/>
      <c r="BK493" s="198"/>
      <c r="BL493" s="198"/>
      <c r="BM493" s="198"/>
      <c r="BN493" s="198"/>
      <c r="BO493" s="198"/>
      <c r="BP493" s="198"/>
      <c r="BQ493" s="198"/>
      <c r="BR493" s="198"/>
      <c r="BS493" s="198"/>
      <c r="BT493" s="198"/>
      <c r="BU493" s="198"/>
      <c r="BV493" s="198"/>
      <c r="BW493" s="198"/>
      <c r="BX493" s="198"/>
      <c r="BY493" s="198"/>
      <c r="BZ493" s="198"/>
      <c r="CA493" s="198"/>
      <c r="CB493" s="198"/>
      <c r="CC493" s="198"/>
      <c r="CD493" s="198"/>
      <c r="CE493" s="198"/>
      <c r="CF493" s="198"/>
      <c r="CG493" s="198"/>
      <c r="CH493" s="198"/>
      <c r="CI493" s="198"/>
      <c r="CJ493" s="198"/>
      <c r="CK493" s="198"/>
      <c r="CL493" s="198"/>
      <c r="CM493" s="198"/>
      <c r="CN493" s="198"/>
      <c r="CO493" s="198"/>
      <c r="CP493" s="198"/>
      <c r="CQ493" s="198"/>
      <c r="CR493" s="198"/>
      <c r="CS493" s="198"/>
      <c r="CT493" s="198"/>
      <c r="CU493" s="198"/>
      <c r="CV493" s="198"/>
      <c r="CW493" s="198"/>
      <c r="CX493" s="198"/>
      <c r="CY493" s="198"/>
      <c r="CZ493" s="198"/>
      <c r="DA493" s="198"/>
      <c r="DB493" s="198"/>
      <c r="DC493" s="198"/>
      <c r="DD493" s="198"/>
      <c r="DE493" s="198"/>
      <c r="DF493" s="198"/>
      <c r="DG493" s="198"/>
      <c r="DH493" s="198"/>
      <c r="DI493" s="198"/>
      <c r="DJ493" s="198"/>
      <c r="DK493" s="198"/>
      <c r="DL493" s="198"/>
      <c r="DM493" s="198"/>
      <c r="DN493" s="198"/>
      <c r="DO493" s="198"/>
      <c r="DP493" s="198"/>
      <c r="DQ493" s="198"/>
      <c r="DR493" s="198"/>
      <c r="DS493" s="198"/>
      <c r="DT493" s="198"/>
      <c r="DU493" s="198"/>
      <c r="DV493" s="198"/>
      <c r="DW493" s="198"/>
      <c r="DX493" s="198"/>
      <c r="DY493" s="198"/>
      <c r="DZ493" s="198"/>
      <c r="EA493" s="198"/>
      <c r="EB493" s="198"/>
      <c r="EC493" s="198"/>
      <c r="ED493" s="198"/>
      <c r="EE493" s="198"/>
      <c r="EF493" s="198"/>
      <c r="EG493" s="198"/>
      <c r="EH493" s="198"/>
      <c r="EI493" s="198"/>
      <c r="EJ493" s="198"/>
      <c r="EK493" s="198"/>
      <c r="EL493" s="198"/>
      <c r="EM493" s="198"/>
      <c r="EN493" s="198"/>
      <c r="EO493" s="198"/>
      <c r="EP493" s="198"/>
      <c r="EQ493" s="198"/>
      <c r="ER493" s="198"/>
      <c r="ES493" s="198"/>
      <c r="ET493" s="198"/>
      <c r="EU493" s="198"/>
      <c r="EV493" s="198"/>
      <c r="EW493" s="198"/>
      <c r="EX493" s="198"/>
      <c r="EY493" s="198"/>
      <c r="EZ493" s="198"/>
      <c r="FA493" s="198"/>
      <c r="FB493" s="198"/>
      <c r="FC493" s="198"/>
      <c r="FD493" s="198"/>
      <c r="FE493" s="198"/>
      <c r="FF493" s="198"/>
      <c r="FG493" s="198"/>
      <c r="FH493" s="198"/>
      <c r="FI493" s="198"/>
      <c r="FJ493" s="198"/>
      <c r="FK493" s="198"/>
      <c r="FL493" s="198"/>
      <c r="FM493" s="198"/>
      <c r="FN493" s="198"/>
      <c r="FO493" s="198"/>
      <c r="FP493" s="198"/>
      <c r="FQ493" s="198"/>
      <c r="FR493" s="198"/>
      <c r="FS493" s="198"/>
      <c r="FT493" s="198"/>
      <c r="FU493" s="198"/>
      <c r="FV493" s="198"/>
      <c r="FW493" s="198"/>
      <c r="FX493" s="198"/>
      <c r="FY493" s="198"/>
      <c r="FZ493" s="198"/>
      <c r="GA493" s="198"/>
      <c r="GB493" s="198"/>
      <c r="GC493" s="198"/>
      <c r="GD493" s="198"/>
      <c r="GE493" s="198"/>
      <c r="GF493" s="198"/>
      <c r="GG493" s="198"/>
      <c r="GH493" s="198"/>
      <c r="GI493" s="198"/>
      <c r="GJ493" s="198"/>
      <c r="GK493" s="198"/>
      <c r="GL493" s="198"/>
      <c r="GM493" s="198"/>
      <c r="GN493" s="198"/>
      <c r="GO493" s="198"/>
      <c r="GP493" s="198"/>
      <c r="GQ493" s="198"/>
      <c r="GR493" s="198"/>
      <c r="GS493" s="198"/>
      <c r="GT493" s="198"/>
      <c r="GU493" s="198"/>
      <c r="GV493" s="198"/>
      <c r="GW493" s="198"/>
      <c r="GX493" s="198"/>
      <c r="GY493" s="198"/>
      <c r="GZ493" s="198"/>
      <c r="HA493" s="198"/>
      <c r="HB493" s="198"/>
      <c r="HC493" s="198"/>
      <c r="HD493" s="198"/>
      <c r="HE493" s="198"/>
      <c r="HF493" s="198"/>
      <c r="HG493" s="198"/>
      <c r="HH493" s="198"/>
      <c r="HI493" s="198"/>
      <c r="HJ493" s="198"/>
      <c r="HK493" s="198"/>
      <c r="HL493" s="198"/>
      <c r="HM493" s="198"/>
      <c r="HN493" s="198"/>
      <c r="HO493" s="198"/>
      <c r="HP493" s="198"/>
      <c r="HQ493" s="198"/>
      <c r="HR493" s="198"/>
      <c r="HS493" s="198"/>
      <c r="HT493" s="198"/>
      <c r="HU493" s="198"/>
      <c r="HV493" s="198"/>
      <c r="HW493" s="198"/>
      <c r="HX493" s="198"/>
      <c r="HY493" s="198"/>
      <c r="HZ493" s="198"/>
      <c r="IA493" s="198"/>
      <c r="IB493" s="198"/>
      <c r="IC493" s="198"/>
      <c r="ID493" s="198"/>
      <c r="IE493" s="198"/>
      <c r="IF493" s="198"/>
      <c r="IG493" s="198"/>
      <c r="IH493" s="198"/>
      <c r="II493" s="198"/>
      <c r="IJ493" s="198"/>
      <c r="IK493" s="198"/>
      <c r="IL493" s="198"/>
      <c r="IM493" s="198"/>
      <c r="IN493" s="198"/>
      <c r="IO493" s="198"/>
      <c r="IP493" s="198"/>
      <c r="IQ493" s="198"/>
      <c r="IR493" s="198"/>
      <c r="IS493" s="198"/>
      <c r="IT493" s="198"/>
      <c r="IU493" s="198"/>
      <c r="IV493" s="198"/>
      <c r="IW493" s="198"/>
      <c r="IX493" s="198"/>
      <c r="IY493" s="198"/>
      <c r="IZ493" s="198"/>
      <c r="JA493" s="198"/>
      <c r="JB493" s="198"/>
      <c r="JC493" s="198"/>
      <c r="JD493" s="198"/>
      <c r="JE493" s="198"/>
      <c r="JF493" s="198"/>
      <c r="JG493" s="198"/>
      <c r="JH493" s="198"/>
      <c r="JI493" s="198"/>
      <c r="JJ493" s="198"/>
      <c r="JK493" s="198"/>
      <c r="JL493" s="198"/>
      <c r="JM493" s="198"/>
      <c r="JN493" s="198"/>
      <c r="JO493" s="198"/>
      <c r="JP493" s="198"/>
      <c r="JQ493" s="198"/>
      <c r="JR493" s="198"/>
      <c r="JS493" s="198"/>
      <c r="JT493" s="198"/>
      <c r="JU493" s="198"/>
      <c r="JV493" s="198"/>
      <c r="JW493" s="198"/>
      <c r="JX493" s="198"/>
      <c r="JY493" s="198"/>
      <c r="JZ493" s="198"/>
      <c r="KA493" s="198"/>
      <c r="KB493" s="198"/>
      <c r="KC493" s="198"/>
      <c r="KD493" s="198"/>
      <c r="KE493" s="198"/>
      <c r="KF493" s="198"/>
      <c r="KG493" s="198"/>
      <c r="KH493" s="198"/>
      <c r="KI493" s="198"/>
      <c r="KJ493" s="198"/>
      <c r="KK493" s="198"/>
      <c r="KL493" s="198"/>
      <c r="KM493" s="198"/>
      <c r="KN493" s="198"/>
      <c r="KO493" s="198"/>
      <c r="KP493" s="198"/>
      <c r="KQ493" s="198"/>
      <c r="KR493" s="198"/>
      <c r="KS493" s="198"/>
      <c r="KT493" s="198"/>
      <c r="KU493" s="198"/>
      <c r="KV493" s="198"/>
      <c r="KW493" s="198"/>
      <c r="KX493" s="198"/>
      <c r="KY493" s="198"/>
      <c r="KZ493" s="198"/>
    </row>
    <row r="494" spans="2:312" x14ac:dyDescent="0.3">
      <c r="B494" s="198"/>
      <c r="C494" s="198"/>
      <c r="D494" s="198"/>
      <c r="E494" s="198"/>
      <c r="F494" s="198"/>
      <c r="G494" s="198"/>
      <c r="H494" s="198"/>
      <c r="I494" s="198"/>
      <c r="J494" s="198"/>
      <c r="K494" s="198"/>
      <c r="L494" s="198"/>
      <c r="M494" s="198"/>
      <c r="N494" s="198"/>
      <c r="O494" s="198"/>
      <c r="P494" s="198"/>
      <c r="Q494" s="202"/>
      <c r="R494" s="198"/>
      <c r="S494" s="198"/>
      <c r="T494" s="198"/>
      <c r="U494" s="198"/>
      <c r="V494" s="198"/>
      <c r="W494" s="198"/>
      <c r="X494" s="198"/>
      <c r="Y494" s="198"/>
      <c r="Z494" s="198"/>
      <c r="AA494" s="198"/>
      <c r="AB494" s="198"/>
      <c r="AC494" s="198"/>
      <c r="AD494" s="198"/>
      <c r="AE494" s="198"/>
      <c r="AF494" s="198"/>
      <c r="AG494" s="198"/>
      <c r="AH494" s="198"/>
      <c r="AI494" s="198"/>
      <c r="AJ494" s="198"/>
      <c r="AK494" s="198"/>
      <c r="AL494" s="198"/>
      <c r="AM494" s="198"/>
      <c r="AN494" s="198"/>
      <c r="AO494" s="198"/>
      <c r="AP494" s="198"/>
      <c r="AQ494" s="198"/>
      <c r="AR494" s="198"/>
      <c r="AS494" s="198"/>
      <c r="AT494" s="198"/>
      <c r="AU494" s="198"/>
      <c r="AV494" s="198"/>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c r="BT494" s="198"/>
      <c r="BU494" s="198"/>
      <c r="BV494" s="198"/>
      <c r="BW494" s="198"/>
      <c r="BX494" s="198"/>
      <c r="BY494" s="198"/>
      <c r="BZ494" s="198"/>
      <c r="CA494" s="198"/>
      <c r="CB494" s="198"/>
      <c r="CC494" s="198"/>
      <c r="CD494" s="198"/>
      <c r="CE494" s="198"/>
      <c r="CF494" s="198"/>
      <c r="CG494" s="198"/>
      <c r="CH494" s="198"/>
      <c r="CI494" s="198"/>
      <c r="CJ494" s="198"/>
      <c r="CK494" s="198"/>
      <c r="CL494" s="198"/>
      <c r="CM494" s="198"/>
      <c r="CN494" s="198"/>
      <c r="CO494" s="198"/>
      <c r="CP494" s="198"/>
      <c r="CQ494" s="198"/>
      <c r="CR494" s="198"/>
      <c r="CS494" s="198"/>
      <c r="CT494" s="198"/>
      <c r="CU494" s="198"/>
      <c r="CV494" s="198"/>
      <c r="CW494" s="198"/>
      <c r="CX494" s="198"/>
      <c r="CY494" s="198"/>
      <c r="CZ494" s="198"/>
      <c r="DA494" s="198"/>
      <c r="DB494" s="198"/>
      <c r="DC494" s="198"/>
      <c r="DD494" s="198"/>
      <c r="DE494" s="198"/>
      <c r="DF494" s="198"/>
      <c r="DG494" s="198"/>
      <c r="DH494" s="198"/>
      <c r="DI494" s="198"/>
      <c r="DJ494" s="198"/>
      <c r="DK494" s="198"/>
      <c r="DL494" s="198"/>
      <c r="DM494" s="198"/>
      <c r="DN494" s="198"/>
      <c r="DO494" s="198"/>
      <c r="DP494" s="198"/>
      <c r="DQ494" s="198"/>
      <c r="DR494" s="198"/>
      <c r="DS494" s="198"/>
      <c r="DT494" s="198"/>
      <c r="DU494" s="198"/>
      <c r="DV494" s="198"/>
      <c r="DW494" s="198"/>
      <c r="DX494" s="198"/>
      <c r="DY494" s="198"/>
      <c r="DZ494" s="198"/>
      <c r="EA494" s="198"/>
      <c r="EB494" s="198"/>
      <c r="EC494" s="198"/>
      <c r="ED494" s="198"/>
      <c r="EE494" s="198"/>
      <c r="EF494" s="198"/>
      <c r="EG494" s="198"/>
      <c r="EH494" s="198"/>
      <c r="EI494" s="198"/>
      <c r="EJ494" s="198"/>
      <c r="EK494" s="198"/>
      <c r="EL494" s="198"/>
      <c r="EM494" s="198"/>
      <c r="EN494" s="198"/>
      <c r="EO494" s="198"/>
      <c r="EP494" s="198"/>
      <c r="EQ494" s="198"/>
      <c r="ER494" s="198"/>
      <c r="ES494" s="198"/>
      <c r="ET494" s="198"/>
      <c r="EU494" s="198"/>
      <c r="EV494" s="198"/>
      <c r="EW494" s="198"/>
      <c r="EX494" s="198"/>
      <c r="EY494" s="198"/>
      <c r="EZ494" s="198"/>
      <c r="FA494" s="198"/>
      <c r="FB494" s="198"/>
      <c r="FC494" s="198"/>
      <c r="FD494" s="198"/>
      <c r="FE494" s="198"/>
      <c r="FF494" s="198"/>
      <c r="FG494" s="198"/>
      <c r="FH494" s="198"/>
      <c r="FI494" s="198"/>
      <c r="FJ494" s="198"/>
      <c r="FK494" s="198"/>
      <c r="FL494" s="198"/>
      <c r="FM494" s="198"/>
      <c r="FN494" s="198"/>
      <c r="FO494" s="198"/>
      <c r="FP494" s="198"/>
      <c r="FQ494" s="198"/>
      <c r="FR494" s="198"/>
      <c r="FS494" s="198"/>
      <c r="FT494" s="198"/>
      <c r="FU494" s="198"/>
      <c r="FV494" s="198"/>
      <c r="FW494" s="198"/>
      <c r="FX494" s="198"/>
      <c r="FY494" s="198"/>
      <c r="FZ494" s="198"/>
      <c r="GA494" s="198"/>
      <c r="GB494" s="198"/>
      <c r="GC494" s="198"/>
      <c r="GD494" s="198"/>
      <c r="GE494" s="198"/>
      <c r="GF494" s="198"/>
      <c r="GG494" s="198"/>
      <c r="GH494" s="198"/>
      <c r="GI494" s="198"/>
      <c r="GJ494" s="198"/>
      <c r="GK494" s="198"/>
      <c r="GL494" s="198"/>
      <c r="GM494" s="198"/>
      <c r="GN494" s="198"/>
      <c r="GO494" s="198"/>
      <c r="GP494" s="198"/>
      <c r="GQ494" s="198"/>
      <c r="GR494" s="198"/>
      <c r="GS494" s="198"/>
      <c r="GT494" s="198"/>
      <c r="GU494" s="198"/>
      <c r="GV494" s="198"/>
      <c r="GW494" s="198"/>
      <c r="GX494" s="198"/>
      <c r="GY494" s="198"/>
      <c r="GZ494" s="198"/>
      <c r="HA494" s="198"/>
      <c r="HB494" s="198"/>
      <c r="HC494" s="198"/>
      <c r="HD494" s="198"/>
      <c r="HE494" s="198"/>
      <c r="HF494" s="198"/>
      <c r="HG494" s="198"/>
      <c r="HH494" s="198"/>
      <c r="HI494" s="198"/>
      <c r="HJ494" s="198"/>
      <c r="HK494" s="198"/>
      <c r="HL494" s="198"/>
      <c r="HM494" s="198"/>
      <c r="HN494" s="198"/>
      <c r="HO494" s="198"/>
      <c r="HP494" s="198"/>
      <c r="HQ494" s="198"/>
      <c r="HR494" s="198"/>
      <c r="HS494" s="198"/>
      <c r="HT494" s="198"/>
      <c r="HU494" s="198"/>
      <c r="HV494" s="198"/>
      <c r="HW494" s="198"/>
      <c r="HX494" s="198"/>
      <c r="HY494" s="198"/>
      <c r="HZ494" s="198"/>
      <c r="IA494" s="198"/>
      <c r="IB494" s="198"/>
      <c r="IC494" s="198"/>
      <c r="ID494" s="198"/>
      <c r="IE494" s="198"/>
      <c r="IF494" s="198"/>
      <c r="IG494" s="198"/>
      <c r="IH494" s="198"/>
      <c r="II494" s="198"/>
      <c r="IJ494" s="198"/>
      <c r="IK494" s="198"/>
      <c r="IL494" s="198"/>
      <c r="IM494" s="198"/>
      <c r="IN494" s="198"/>
      <c r="IO494" s="198"/>
      <c r="IP494" s="198"/>
      <c r="IQ494" s="198"/>
      <c r="IR494" s="198"/>
      <c r="IS494" s="198"/>
      <c r="IT494" s="198"/>
      <c r="IU494" s="198"/>
      <c r="IV494" s="198"/>
      <c r="IW494" s="198"/>
      <c r="IX494" s="198"/>
      <c r="IY494" s="198"/>
      <c r="IZ494" s="198"/>
      <c r="JA494" s="198"/>
      <c r="JB494" s="198"/>
      <c r="JC494" s="198"/>
      <c r="JD494" s="198"/>
      <c r="JE494" s="198"/>
      <c r="JF494" s="198"/>
      <c r="JG494" s="198"/>
      <c r="JH494" s="198"/>
      <c r="JI494" s="198"/>
      <c r="JJ494" s="198"/>
      <c r="JK494" s="198"/>
      <c r="JL494" s="198"/>
      <c r="JM494" s="198"/>
      <c r="JN494" s="198"/>
      <c r="JO494" s="198"/>
      <c r="JP494" s="198"/>
      <c r="JQ494" s="198"/>
      <c r="JR494" s="198"/>
      <c r="JS494" s="198"/>
      <c r="JT494" s="198"/>
      <c r="JU494" s="198"/>
      <c r="JV494" s="198"/>
      <c r="JW494" s="198"/>
      <c r="JX494" s="198"/>
      <c r="JY494" s="198"/>
      <c r="JZ494" s="198"/>
      <c r="KA494" s="198"/>
      <c r="KB494" s="198"/>
      <c r="KC494" s="198"/>
      <c r="KD494" s="198"/>
      <c r="KE494" s="198"/>
      <c r="KF494" s="198"/>
      <c r="KG494" s="198"/>
      <c r="KH494" s="198"/>
      <c r="KI494" s="198"/>
      <c r="KJ494" s="198"/>
      <c r="KK494" s="198"/>
      <c r="KL494" s="198"/>
      <c r="KM494" s="198"/>
      <c r="KN494" s="198"/>
      <c r="KO494" s="198"/>
      <c r="KP494" s="198"/>
      <c r="KQ494" s="198"/>
      <c r="KR494" s="198"/>
      <c r="KS494" s="198"/>
      <c r="KT494" s="198"/>
      <c r="KU494" s="198"/>
      <c r="KV494" s="198"/>
      <c r="KW494" s="198"/>
      <c r="KX494" s="198"/>
      <c r="KY494" s="198"/>
      <c r="KZ494" s="198"/>
    </row>
    <row r="495" spans="2:312" x14ac:dyDescent="0.3">
      <c r="B495" s="198"/>
      <c r="C495" s="198"/>
      <c r="D495" s="198"/>
      <c r="E495" s="198"/>
      <c r="F495" s="198"/>
      <c r="G495" s="198"/>
      <c r="H495" s="198"/>
      <c r="I495" s="198"/>
      <c r="J495" s="198"/>
      <c r="K495" s="198"/>
      <c r="L495" s="198"/>
      <c r="M495" s="198"/>
      <c r="N495" s="198"/>
      <c r="O495" s="198"/>
      <c r="P495" s="198"/>
      <c r="Q495" s="202"/>
      <c r="R495" s="198"/>
      <c r="S495" s="198"/>
      <c r="T495" s="198"/>
      <c r="U495" s="198"/>
      <c r="V495" s="198"/>
      <c r="W495" s="198"/>
      <c r="X495" s="198"/>
      <c r="Y495" s="198"/>
      <c r="Z495" s="198"/>
      <c r="AA495" s="198"/>
      <c r="AB495" s="198"/>
      <c r="AC495" s="198"/>
      <c r="AD495" s="198"/>
      <c r="AE495" s="198"/>
      <c r="AF495" s="198"/>
      <c r="AG495" s="198"/>
      <c r="AH495" s="198"/>
      <c r="AI495" s="198"/>
      <c r="AJ495" s="198"/>
      <c r="AK495" s="198"/>
      <c r="AL495" s="198"/>
      <c r="AM495" s="198"/>
      <c r="AN495" s="198"/>
      <c r="AO495" s="198"/>
      <c r="AP495" s="198"/>
      <c r="AQ495" s="198"/>
      <c r="AR495" s="198"/>
      <c r="AS495" s="198"/>
      <c r="AT495" s="198"/>
      <c r="AU495" s="198"/>
      <c r="AV495" s="198"/>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c r="BT495" s="198"/>
      <c r="BU495" s="198"/>
      <c r="BV495" s="198"/>
      <c r="BW495" s="198"/>
      <c r="BX495" s="198"/>
      <c r="BY495" s="198"/>
      <c r="BZ495" s="198"/>
      <c r="CA495" s="198"/>
      <c r="CB495" s="198"/>
      <c r="CC495" s="198"/>
      <c r="CD495" s="198"/>
      <c r="CE495" s="198"/>
      <c r="CF495" s="198"/>
      <c r="CG495" s="198"/>
      <c r="CH495" s="198"/>
      <c r="CI495" s="198"/>
      <c r="CJ495" s="198"/>
      <c r="CK495" s="198"/>
      <c r="CL495" s="198"/>
      <c r="CM495" s="198"/>
      <c r="CN495" s="198"/>
      <c r="CO495" s="198"/>
      <c r="CP495" s="198"/>
      <c r="CQ495" s="198"/>
      <c r="CR495" s="198"/>
      <c r="CS495" s="198"/>
      <c r="CT495" s="198"/>
      <c r="CU495" s="198"/>
      <c r="CV495" s="198"/>
      <c r="CW495" s="198"/>
      <c r="CX495" s="198"/>
      <c r="CY495" s="198"/>
      <c r="CZ495" s="198"/>
      <c r="DA495" s="198"/>
      <c r="DB495" s="198"/>
      <c r="DC495" s="198"/>
      <c r="DD495" s="198"/>
      <c r="DE495" s="198"/>
      <c r="DF495" s="198"/>
      <c r="DG495" s="198"/>
      <c r="DH495" s="198"/>
      <c r="DI495" s="198"/>
      <c r="DJ495" s="198"/>
      <c r="DK495" s="198"/>
      <c r="DL495" s="198"/>
      <c r="DM495" s="198"/>
      <c r="DN495" s="198"/>
      <c r="DO495" s="198"/>
      <c r="DP495" s="198"/>
      <c r="DQ495" s="198"/>
      <c r="DR495" s="198"/>
      <c r="DS495" s="198"/>
      <c r="DT495" s="198"/>
      <c r="DU495" s="198"/>
      <c r="DV495" s="198"/>
      <c r="DW495" s="198"/>
      <c r="DX495" s="198"/>
      <c r="DY495" s="198"/>
      <c r="DZ495" s="198"/>
      <c r="EA495" s="198"/>
      <c r="EB495" s="198"/>
      <c r="EC495" s="198"/>
      <c r="ED495" s="198"/>
      <c r="EE495" s="198"/>
      <c r="EF495" s="198"/>
      <c r="EG495" s="198"/>
      <c r="EH495" s="198"/>
      <c r="EI495" s="198"/>
      <c r="EJ495" s="198"/>
      <c r="EK495" s="198"/>
      <c r="EL495" s="198"/>
      <c r="EM495" s="198"/>
      <c r="EN495" s="198"/>
      <c r="EO495" s="198"/>
      <c r="EP495" s="198"/>
      <c r="EQ495" s="198"/>
      <c r="ER495" s="198"/>
      <c r="ES495" s="198"/>
      <c r="ET495" s="198"/>
      <c r="EU495" s="198"/>
      <c r="EV495" s="198"/>
      <c r="EW495" s="198"/>
      <c r="EX495" s="198"/>
      <c r="EY495" s="198"/>
      <c r="EZ495" s="198"/>
      <c r="FA495" s="198"/>
      <c r="FB495" s="198"/>
      <c r="FC495" s="198"/>
      <c r="FD495" s="198"/>
      <c r="FE495" s="198"/>
      <c r="FF495" s="198"/>
      <c r="FG495" s="198"/>
      <c r="FH495" s="198"/>
      <c r="FI495" s="198"/>
      <c r="FJ495" s="198"/>
      <c r="FK495" s="198"/>
      <c r="FL495" s="198"/>
      <c r="FM495" s="198"/>
      <c r="FN495" s="198"/>
      <c r="FO495" s="198"/>
      <c r="FP495" s="198"/>
      <c r="FQ495" s="198"/>
      <c r="FR495" s="198"/>
      <c r="FS495" s="198"/>
      <c r="FT495" s="198"/>
      <c r="FU495" s="198"/>
      <c r="FV495" s="198"/>
      <c r="FW495" s="198"/>
      <c r="FX495" s="198"/>
      <c r="FY495" s="198"/>
      <c r="FZ495" s="198"/>
      <c r="GA495" s="198"/>
      <c r="GB495" s="198"/>
      <c r="GC495" s="198"/>
      <c r="GD495" s="198"/>
      <c r="GE495" s="198"/>
      <c r="GF495" s="198"/>
      <c r="GG495" s="198"/>
      <c r="GH495" s="198"/>
      <c r="GI495" s="198"/>
      <c r="GJ495" s="198"/>
      <c r="GK495" s="198"/>
      <c r="GL495" s="198"/>
      <c r="GM495" s="198"/>
      <c r="GN495" s="198"/>
      <c r="GO495" s="198"/>
      <c r="GP495" s="198"/>
      <c r="GQ495" s="198"/>
      <c r="GR495" s="198"/>
      <c r="GS495" s="198"/>
      <c r="GT495" s="198"/>
      <c r="GU495" s="198"/>
      <c r="GV495" s="198"/>
      <c r="GW495" s="198"/>
      <c r="GX495" s="198"/>
      <c r="GY495" s="198"/>
      <c r="GZ495" s="198"/>
      <c r="HA495" s="198"/>
      <c r="HB495" s="198"/>
      <c r="HC495" s="198"/>
      <c r="HD495" s="198"/>
      <c r="HE495" s="198"/>
      <c r="HF495" s="198"/>
      <c r="HG495" s="198"/>
      <c r="HH495" s="198"/>
      <c r="HI495" s="198"/>
      <c r="HJ495" s="198"/>
      <c r="HK495" s="198"/>
      <c r="HL495" s="198"/>
      <c r="HM495" s="198"/>
      <c r="HN495" s="198"/>
      <c r="HO495" s="198"/>
      <c r="HP495" s="198"/>
      <c r="HQ495" s="198"/>
      <c r="HR495" s="198"/>
      <c r="HS495" s="198"/>
      <c r="HT495" s="198"/>
      <c r="HU495" s="198"/>
      <c r="HV495" s="198"/>
      <c r="HW495" s="198"/>
      <c r="HX495" s="198"/>
      <c r="HY495" s="198"/>
      <c r="HZ495" s="198"/>
      <c r="IA495" s="198"/>
      <c r="IB495" s="198"/>
      <c r="IC495" s="198"/>
      <c r="ID495" s="198"/>
      <c r="IE495" s="198"/>
      <c r="IF495" s="198"/>
      <c r="IG495" s="198"/>
      <c r="IH495" s="198"/>
      <c r="II495" s="198"/>
      <c r="IJ495" s="198"/>
      <c r="IK495" s="198"/>
      <c r="IL495" s="198"/>
      <c r="IM495" s="198"/>
      <c r="IN495" s="198"/>
      <c r="IO495" s="198"/>
      <c r="IP495" s="198"/>
      <c r="IQ495" s="198"/>
      <c r="IR495" s="198"/>
      <c r="IS495" s="198"/>
      <c r="IT495" s="198"/>
      <c r="IU495" s="198"/>
      <c r="IV495" s="198"/>
      <c r="IW495" s="198"/>
      <c r="IX495" s="198"/>
      <c r="IY495" s="198"/>
      <c r="IZ495" s="198"/>
      <c r="JA495" s="198"/>
      <c r="JB495" s="198"/>
      <c r="JC495" s="198"/>
      <c r="JD495" s="198"/>
      <c r="JE495" s="198"/>
      <c r="JF495" s="198"/>
      <c r="JG495" s="198"/>
      <c r="JH495" s="198"/>
      <c r="JI495" s="198"/>
      <c r="JJ495" s="198"/>
      <c r="JK495" s="198"/>
      <c r="JL495" s="198"/>
      <c r="JM495" s="198"/>
      <c r="JN495" s="198"/>
      <c r="JO495" s="198"/>
      <c r="JP495" s="198"/>
      <c r="JQ495" s="198"/>
      <c r="JR495" s="198"/>
      <c r="JS495" s="198"/>
      <c r="JT495" s="198"/>
      <c r="JU495" s="198"/>
      <c r="JV495" s="198"/>
      <c r="JW495" s="198"/>
      <c r="JX495" s="198"/>
      <c r="JY495" s="198"/>
      <c r="JZ495" s="198"/>
      <c r="KA495" s="198"/>
      <c r="KB495" s="198"/>
      <c r="KC495" s="198"/>
      <c r="KD495" s="198"/>
      <c r="KE495" s="198"/>
      <c r="KF495" s="198"/>
      <c r="KG495" s="198"/>
      <c r="KH495" s="198"/>
      <c r="KI495" s="198"/>
      <c r="KJ495" s="198"/>
      <c r="KK495" s="198"/>
      <c r="KL495" s="198"/>
      <c r="KM495" s="198"/>
      <c r="KN495" s="198"/>
      <c r="KO495" s="198"/>
      <c r="KP495" s="198"/>
      <c r="KQ495" s="198"/>
      <c r="KR495" s="198"/>
      <c r="KS495" s="198"/>
      <c r="KT495" s="198"/>
      <c r="KU495" s="198"/>
      <c r="KV495" s="198"/>
      <c r="KW495" s="198"/>
      <c r="KX495" s="198"/>
      <c r="KY495" s="198"/>
      <c r="KZ495" s="198"/>
    </row>
    <row r="496" spans="2:312" x14ac:dyDescent="0.3">
      <c r="B496" s="198"/>
      <c r="C496" s="198"/>
      <c r="D496" s="198"/>
      <c r="E496" s="198"/>
      <c r="F496" s="198"/>
      <c r="G496" s="198"/>
      <c r="H496" s="198"/>
      <c r="I496" s="198"/>
      <c r="J496" s="198"/>
      <c r="K496" s="198"/>
      <c r="L496" s="198"/>
      <c r="M496" s="198"/>
      <c r="N496" s="198"/>
      <c r="O496" s="198"/>
      <c r="P496" s="198"/>
      <c r="Q496" s="202"/>
      <c r="R496" s="198"/>
      <c r="S496" s="198"/>
      <c r="T496" s="198"/>
      <c r="U496" s="198"/>
      <c r="V496" s="198"/>
      <c r="W496" s="198"/>
      <c r="X496" s="198"/>
      <c r="Y496" s="198"/>
      <c r="Z496" s="198"/>
      <c r="AA496" s="198"/>
      <c r="AB496" s="198"/>
      <c r="AC496" s="198"/>
      <c r="AD496" s="198"/>
      <c r="AE496" s="198"/>
      <c r="AF496" s="198"/>
      <c r="AG496" s="198"/>
      <c r="AH496" s="198"/>
      <c r="AI496" s="198"/>
      <c r="AJ496" s="198"/>
      <c r="AK496" s="198"/>
      <c r="AL496" s="198"/>
      <c r="AM496" s="198"/>
      <c r="AN496" s="198"/>
      <c r="AO496" s="198"/>
      <c r="AP496" s="198"/>
      <c r="AQ496" s="198"/>
      <c r="AR496" s="198"/>
      <c r="AS496" s="198"/>
      <c r="AT496" s="198"/>
      <c r="AU496" s="198"/>
      <c r="AV496" s="198"/>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c r="BT496" s="198"/>
      <c r="BU496" s="198"/>
      <c r="BV496" s="198"/>
      <c r="BW496" s="198"/>
      <c r="BX496" s="198"/>
      <c r="BY496" s="198"/>
      <c r="BZ496" s="198"/>
      <c r="CA496" s="198"/>
      <c r="CB496" s="198"/>
      <c r="CC496" s="198"/>
      <c r="CD496" s="198"/>
      <c r="CE496" s="198"/>
      <c r="CF496" s="198"/>
      <c r="CG496" s="198"/>
      <c r="CH496" s="198"/>
      <c r="CI496" s="198"/>
      <c r="CJ496" s="198"/>
      <c r="CK496" s="198"/>
      <c r="CL496" s="198"/>
      <c r="CM496" s="198"/>
      <c r="CN496" s="198"/>
      <c r="CO496" s="198"/>
      <c r="CP496" s="198"/>
      <c r="CQ496" s="198"/>
      <c r="CR496" s="198"/>
      <c r="CS496" s="198"/>
      <c r="CT496" s="198"/>
      <c r="CU496" s="198"/>
      <c r="CV496" s="198"/>
      <c r="CW496" s="198"/>
      <c r="CX496" s="198"/>
      <c r="CY496" s="198"/>
      <c r="CZ496" s="198"/>
      <c r="DA496" s="198"/>
      <c r="DB496" s="198"/>
      <c r="DC496" s="198"/>
      <c r="DD496" s="198"/>
      <c r="DE496" s="198"/>
      <c r="DF496" s="198"/>
      <c r="DG496" s="198"/>
      <c r="DH496" s="198"/>
      <c r="DI496" s="198"/>
      <c r="DJ496" s="198"/>
      <c r="DK496" s="198"/>
      <c r="DL496" s="198"/>
      <c r="DM496" s="198"/>
      <c r="DN496" s="198"/>
      <c r="DO496" s="198"/>
      <c r="DP496" s="198"/>
      <c r="DQ496" s="198"/>
      <c r="DR496" s="198"/>
      <c r="DS496" s="198"/>
      <c r="DT496" s="198"/>
      <c r="DU496" s="198"/>
      <c r="DV496" s="198"/>
      <c r="DW496" s="198"/>
      <c r="DX496" s="198"/>
      <c r="DY496" s="198"/>
      <c r="DZ496" s="198"/>
      <c r="EA496" s="198"/>
      <c r="EB496" s="198"/>
      <c r="EC496" s="198"/>
      <c r="ED496" s="198"/>
      <c r="EE496" s="198"/>
      <c r="EF496" s="198"/>
      <c r="EG496" s="198"/>
      <c r="EH496" s="198"/>
      <c r="EI496" s="198"/>
      <c r="EJ496" s="198"/>
      <c r="EK496" s="198"/>
      <c r="EL496" s="198"/>
      <c r="EM496" s="198"/>
      <c r="EN496" s="198"/>
      <c r="EO496" s="198"/>
      <c r="EP496" s="198"/>
      <c r="EQ496" s="198"/>
      <c r="ER496" s="198"/>
      <c r="ES496" s="198"/>
      <c r="ET496" s="198"/>
      <c r="EU496" s="198"/>
      <c r="EV496" s="198"/>
      <c r="EW496" s="198"/>
      <c r="EX496" s="198"/>
      <c r="EY496" s="198"/>
      <c r="EZ496" s="198"/>
      <c r="FA496" s="198"/>
      <c r="FB496" s="198"/>
      <c r="FC496" s="198"/>
      <c r="FD496" s="198"/>
      <c r="FE496" s="198"/>
      <c r="FF496" s="198"/>
      <c r="FG496" s="198"/>
      <c r="FH496" s="198"/>
      <c r="FI496" s="198"/>
      <c r="FJ496" s="198"/>
      <c r="FK496" s="198"/>
      <c r="FL496" s="198"/>
      <c r="FM496" s="198"/>
      <c r="FN496" s="198"/>
      <c r="FO496" s="198"/>
      <c r="FP496" s="198"/>
      <c r="FQ496" s="198"/>
      <c r="FR496" s="198"/>
      <c r="FS496" s="198"/>
      <c r="FT496" s="198"/>
      <c r="FU496" s="198"/>
      <c r="FV496" s="198"/>
      <c r="FW496" s="198"/>
      <c r="FX496" s="198"/>
      <c r="FY496" s="198"/>
      <c r="FZ496" s="198"/>
      <c r="GA496" s="198"/>
      <c r="GB496" s="198"/>
      <c r="GC496" s="198"/>
      <c r="GD496" s="198"/>
      <c r="GE496" s="198"/>
      <c r="GF496" s="198"/>
      <c r="GG496" s="198"/>
      <c r="GH496" s="198"/>
      <c r="GI496" s="198"/>
      <c r="GJ496" s="198"/>
      <c r="GK496" s="198"/>
      <c r="GL496" s="198"/>
      <c r="GM496" s="198"/>
      <c r="GN496" s="198"/>
      <c r="GO496" s="198"/>
      <c r="GP496" s="198"/>
      <c r="GQ496" s="198"/>
      <c r="GR496" s="198"/>
      <c r="GS496" s="198"/>
      <c r="GT496" s="198"/>
      <c r="GU496" s="198"/>
      <c r="GV496" s="198"/>
      <c r="GW496" s="198"/>
      <c r="GX496" s="198"/>
      <c r="GY496" s="198"/>
      <c r="GZ496" s="198"/>
      <c r="HA496" s="198"/>
      <c r="HB496" s="198"/>
      <c r="HC496" s="198"/>
      <c r="HD496" s="198"/>
      <c r="HE496" s="198"/>
      <c r="HF496" s="198"/>
      <c r="HG496" s="198"/>
      <c r="HH496" s="198"/>
      <c r="HI496" s="198"/>
      <c r="HJ496" s="198"/>
      <c r="HK496" s="198"/>
      <c r="HL496" s="198"/>
      <c r="HM496" s="198"/>
      <c r="HN496" s="198"/>
      <c r="HO496" s="198"/>
      <c r="HP496" s="198"/>
      <c r="HQ496" s="198"/>
      <c r="HR496" s="198"/>
      <c r="HS496" s="198"/>
      <c r="HT496" s="198"/>
      <c r="HU496" s="198"/>
      <c r="HV496" s="198"/>
      <c r="HW496" s="198"/>
      <c r="HX496" s="198"/>
      <c r="HY496" s="198"/>
      <c r="HZ496" s="198"/>
      <c r="IA496" s="198"/>
      <c r="IB496" s="198"/>
      <c r="IC496" s="198"/>
      <c r="ID496" s="198"/>
      <c r="IE496" s="198"/>
      <c r="IF496" s="198"/>
      <c r="IG496" s="198"/>
      <c r="IH496" s="198"/>
      <c r="II496" s="198"/>
      <c r="IJ496" s="198"/>
      <c r="IK496" s="198"/>
      <c r="IL496" s="198"/>
      <c r="IM496" s="198"/>
      <c r="IN496" s="198"/>
      <c r="IO496" s="198"/>
      <c r="IP496" s="198"/>
      <c r="IQ496" s="198"/>
      <c r="IR496" s="198"/>
      <c r="IS496" s="198"/>
      <c r="IT496" s="198"/>
      <c r="IU496" s="198"/>
      <c r="IV496" s="198"/>
      <c r="IW496" s="198"/>
      <c r="IX496" s="198"/>
      <c r="IY496" s="198"/>
      <c r="IZ496" s="198"/>
      <c r="JA496" s="198"/>
      <c r="JB496" s="198"/>
      <c r="JC496" s="198"/>
      <c r="JD496" s="198"/>
      <c r="JE496" s="198"/>
      <c r="JF496" s="198"/>
      <c r="JG496" s="198"/>
      <c r="JH496" s="198"/>
      <c r="JI496" s="198"/>
      <c r="JJ496" s="198"/>
      <c r="JK496" s="198"/>
      <c r="JL496" s="198"/>
      <c r="JM496" s="198"/>
      <c r="JN496" s="198"/>
      <c r="JO496" s="198"/>
      <c r="JP496" s="198"/>
      <c r="JQ496" s="198"/>
      <c r="JR496" s="198"/>
      <c r="JS496" s="198"/>
      <c r="JT496" s="198"/>
      <c r="JU496" s="198"/>
      <c r="JV496" s="198"/>
      <c r="JW496" s="198"/>
      <c r="JX496" s="198"/>
      <c r="JY496" s="198"/>
      <c r="JZ496" s="198"/>
      <c r="KA496" s="198"/>
      <c r="KB496" s="198"/>
      <c r="KC496" s="198"/>
      <c r="KD496" s="198"/>
      <c r="KE496" s="198"/>
      <c r="KF496" s="198"/>
      <c r="KG496" s="198"/>
      <c r="KH496" s="198"/>
      <c r="KI496" s="198"/>
      <c r="KJ496" s="198"/>
      <c r="KK496" s="198"/>
      <c r="KL496" s="198"/>
      <c r="KM496" s="198"/>
      <c r="KN496" s="198"/>
      <c r="KO496" s="198"/>
      <c r="KP496" s="198"/>
      <c r="KQ496" s="198"/>
      <c r="KR496" s="198"/>
      <c r="KS496" s="198"/>
      <c r="KT496" s="198"/>
      <c r="KU496" s="198"/>
      <c r="KV496" s="198"/>
      <c r="KW496" s="198"/>
      <c r="KX496" s="198"/>
      <c r="KY496" s="198"/>
      <c r="KZ496" s="198"/>
    </row>
    <row r="497" spans="2:312" x14ac:dyDescent="0.3">
      <c r="B497" s="198"/>
      <c r="C497" s="198"/>
      <c r="D497" s="198"/>
      <c r="E497" s="198"/>
      <c r="F497" s="198"/>
      <c r="G497" s="198"/>
      <c r="H497" s="198"/>
      <c r="I497" s="198"/>
      <c r="J497" s="198"/>
      <c r="K497" s="198"/>
      <c r="L497" s="198"/>
      <c r="M497" s="198"/>
      <c r="N497" s="198"/>
      <c r="O497" s="198"/>
      <c r="P497" s="198"/>
      <c r="Q497" s="202"/>
      <c r="R497" s="198"/>
      <c r="S497" s="198"/>
      <c r="T497" s="198"/>
      <c r="U497" s="198"/>
      <c r="V497" s="198"/>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c r="AS497" s="198"/>
      <c r="AT497" s="198"/>
      <c r="AU497" s="198"/>
      <c r="AV497" s="198"/>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198"/>
      <c r="BU497" s="198"/>
      <c r="BV497" s="198"/>
      <c r="BW497" s="198"/>
      <c r="BX497" s="198"/>
      <c r="BY497" s="198"/>
      <c r="BZ497" s="198"/>
      <c r="CA497" s="198"/>
      <c r="CB497" s="198"/>
      <c r="CC497" s="198"/>
      <c r="CD497" s="198"/>
      <c r="CE497" s="198"/>
      <c r="CF497" s="198"/>
      <c r="CG497" s="198"/>
      <c r="CH497" s="198"/>
      <c r="CI497" s="198"/>
      <c r="CJ497" s="198"/>
      <c r="CK497" s="198"/>
      <c r="CL497" s="198"/>
      <c r="CM497" s="198"/>
      <c r="CN497" s="198"/>
      <c r="CO497" s="198"/>
      <c r="CP497" s="198"/>
      <c r="CQ497" s="198"/>
      <c r="CR497" s="198"/>
      <c r="CS497" s="198"/>
      <c r="CT497" s="198"/>
      <c r="CU497" s="198"/>
      <c r="CV497" s="198"/>
      <c r="CW497" s="198"/>
      <c r="CX497" s="198"/>
      <c r="CY497" s="198"/>
      <c r="CZ497" s="198"/>
      <c r="DA497" s="198"/>
      <c r="DB497" s="198"/>
      <c r="DC497" s="198"/>
      <c r="DD497" s="198"/>
      <c r="DE497" s="198"/>
      <c r="DF497" s="198"/>
      <c r="DG497" s="198"/>
      <c r="DH497" s="198"/>
      <c r="DI497" s="198"/>
      <c r="DJ497" s="198"/>
      <c r="DK497" s="198"/>
      <c r="DL497" s="198"/>
      <c r="DM497" s="198"/>
      <c r="DN497" s="198"/>
      <c r="DO497" s="198"/>
      <c r="DP497" s="198"/>
      <c r="DQ497" s="198"/>
      <c r="DR497" s="198"/>
      <c r="DS497" s="198"/>
      <c r="DT497" s="198"/>
      <c r="DU497" s="198"/>
      <c r="DV497" s="198"/>
      <c r="DW497" s="198"/>
      <c r="DX497" s="198"/>
      <c r="DY497" s="198"/>
      <c r="DZ497" s="198"/>
      <c r="EA497" s="198"/>
      <c r="EB497" s="198"/>
      <c r="EC497" s="198"/>
      <c r="ED497" s="198"/>
      <c r="EE497" s="198"/>
      <c r="EF497" s="198"/>
      <c r="EG497" s="198"/>
      <c r="EH497" s="198"/>
      <c r="EI497" s="198"/>
      <c r="EJ497" s="198"/>
      <c r="EK497" s="198"/>
      <c r="EL497" s="198"/>
      <c r="EM497" s="198"/>
      <c r="EN497" s="198"/>
      <c r="EO497" s="198"/>
      <c r="EP497" s="198"/>
      <c r="EQ497" s="198"/>
      <c r="ER497" s="198"/>
      <c r="ES497" s="198"/>
      <c r="ET497" s="198"/>
      <c r="EU497" s="198"/>
      <c r="EV497" s="198"/>
      <c r="EW497" s="198"/>
      <c r="EX497" s="198"/>
      <c r="EY497" s="198"/>
      <c r="EZ497" s="198"/>
      <c r="FA497" s="198"/>
      <c r="FB497" s="198"/>
      <c r="FC497" s="198"/>
      <c r="FD497" s="198"/>
      <c r="FE497" s="198"/>
      <c r="FF497" s="198"/>
      <c r="FG497" s="198"/>
      <c r="FH497" s="198"/>
      <c r="FI497" s="198"/>
      <c r="FJ497" s="198"/>
      <c r="FK497" s="198"/>
      <c r="FL497" s="198"/>
      <c r="FM497" s="198"/>
      <c r="FN497" s="198"/>
      <c r="FO497" s="198"/>
      <c r="FP497" s="198"/>
      <c r="FQ497" s="198"/>
      <c r="FR497" s="198"/>
      <c r="FS497" s="198"/>
      <c r="FT497" s="198"/>
      <c r="FU497" s="198"/>
      <c r="FV497" s="198"/>
      <c r="FW497" s="198"/>
      <c r="FX497" s="198"/>
      <c r="FY497" s="198"/>
      <c r="FZ497" s="198"/>
      <c r="GA497" s="198"/>
      <c r="GB497" s="198"/>
      <c r="GC497" s="198"/>
      <c r="GD497" s="198"/>
      <c r="GE497" s="198"/>
      <c r="GF497" s="198"/>
      <c r="GG497" s="198"/>
      <c r="GH497" s="198"/>
      <c r="GI497" s="198"/>
      <c r="GJ497" s="198"/>
      <c r="GK497" s="198"/>
      <c r="GL497" s="198"/>
      <c r="GM497" s="198"/>
      <c r="GN497" s="198"/>
      <c r="GO497" s="198"/>
      <c r="GP497" s="198"/>
      <c r="GQ497" s="198"/>
      <c r="GR497" s="198"/>
      <c r="GS497" s="198"/>
      <c r="GT497" s="198"/>
      <c r="GU497" s="198"/>
      <c r="GV497" s="198"/>
      <c r="GW497" s="198"/>
      <c r="GX497" s="198"/>
      <c r="GY497" s="198"/>
      <c r="GZ497" s="198"/>
      <c r="HA497" s="198"/>
      <c r="HB497" s="198"/>
      <c r="HC497" s="198"/>
      <c r="HD497" s="198"/>
      <c r="HE497" s="198"/>
      <c r="HF497" s="198"/>
      <c r="HG497" s="198"/>
      <c r="HH497" s="198"/>
      <c r="HI497" s="198"/>
      <c r="HJ497" s="198"/>
      <c r="HK497" s="198"/>
      <c r="HL497" s="198"/>
      <c r="HM497" s="198"/>
      <c r="HN497" s="198"/>
      <c r="HO497" s="198"/>
      <c r="HP497" s="198"/>
      <c r="HQ497" s="198"/>
      <c r="HR497" s="198"/>
      <c r="HS497" s="198"/>
      <c r="HT497" s="198"/>
      <c r="HU497" s="198"/>
      <c r="HV497" s="198"/>
      <c r="HW497" s="198"/>
      <c r="HX497" s="198"/>
      <c r="HY497" s="198"/>
      <c r="HZ497" s="198"/>
      <c r="IA497" s="198"/>
      <c r="IB497" s="198"/>
      <c r="IC497" s="198"/>
      <c r="ID497" s="198"/>
      <c r="IE497" s="198"/>
      <c r="IF497" s="198"/>
      <c r="IG497" s="198"/>
      <c r="IH497" s="198"/>
      <c r="II497" s="198"/>
      <c r="IJ497" s="198"/>
      <c r="IK497" s="198"/>
      <c r="IL497" s="198"/>
      <c r="IM497" s="198"/>
      <c r="IN497" s="198"/>
      <c r="IO497" s="198"/>
      <c r="IP497" s="198"/>
      <c r="IQ497" s="198"/>
      <c r="IR497" s="198"/>
      <c r="IS497" s="198"/>
      <c r="IT497" s="198"/>
      <c r="IU497" s="198"/>
      <c r="IV497" s="198"/>
      <c r="IW497" s="198"/>
      <c r="IX497" s="198"/>
      <c r="IY497" s="198"/>
      <c r="IZ497" s="198"/>
      <c r="JA497" s="198"/>
      <c r="JB497" s="198"/>
      <c r="JC497" s="198"/>
      <c r="JD497" s="198"/>
      <c r="JE497" s="198"/>
      <c r="JF497" s="198"/>
      <c r="JG497" s="198"/>
      <c r="JH497" s="198"/>
      <c r="JI497" s="198"/>
      <c r="JJ497" s="198"/>
      <c r="JK497" s="198"/>
      <c r="JL497" s="198"/>
      <c r="JM497" s="198"/>
      <c r="JN497" s="198"/>
      <c r="JO497" s="198"/>
      <c r="JP497" s="198"/>
      <c r="JQ497" s="198"/>
      <c r="JR497" s="198"/>
      <c r="JS497" s="198"/>
      <c r="JT497" s="198"/>
      <c r="JU497" s="198"/>
      <c r="JV497" s="198"/>
      <c r="JW497" s="198"/>
      <c r="JX497" s="198"/>
      <c r="JY497" s="198"/>
      <c r="JZ497" s="198"/>
      <c r="KA497" s="198"/>
      <c r="KB497" s="198"/>
      <c r="KC497" s="198"/>
      <c r="KD497" s="198"/>
      <c r="KE497" s="198"/>
      <c r="KF497" s="198"/>
      <c r="KG497" s="198"/>
      <c r="KH497" s="198"/>
      <c r="KI497" s="198"/>
      <c r="KJ497" s="198"/>
      <c r="KK497" s="198"/>
      <c r="KL497" s="198"/>
      <c r="KM497" s="198"/>
      <c r="KN497" s="198"/>
      <c r="KO497" s="198"/>
      <c r="KP497" s="198"/>
      <c r="KQ497" s="198"/>
      <c r="KR497" s="198"/>
      <c r="KS497" s="198"/>
      <c r="KT497" s="198"/>
      <c r="KU497" s="198"/>
      <c r="KV497" s="198"/>
      <c r="KW497" s="198"/>
      <c r="KX497" s="198"/>
      <c r="KY497" s="198"/>
      <c r="KZ497" s="198"/>
    </row>
    <row r="498" spans="2:312" x14ac:dyDescent="0.3">
      <c r="B498" s="198"/>
      <c r="C498" s="198"/>
      <c r="D498" s="198"/>
      <c r="E498" s="198"/>
      <c r="F498" s="198"/>
      <c r="G498" s="198"/>
      <c r="H498" s="198"/>
      <c r="I498" s="198"/>
      <c r="J498" s="198"/>
      <c r="K498" s="198"/>
      <c r="L498" s="198"/>
      <c r="M498" s="198"/>
      <c r="N498" s="198"/>
      <c r="O498" s="198"/>
      <c r="P498" s="198"/>
      <c r="Q498" s="202"/>
      <c r="R498" s="198"/>
      <c r="S498" s="198"/>
      <c r="T498" s="198"/>
      <c r="U498" s="198"/>
      <c r="V498" s="198"/>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c r="AS498" s="198"/>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c r="BV498" s="198"/>
      <c r="BW498" s="198"/>
      <c r="BX498" s="198"/>
      <c r="BY498" s="198"/>
      <c r="BZ498" s="198"/>
      <c r="CA498" s="198"/>
      <c r="CB498" s="198"/>
      <c r="CC498" s="198"/>
      <c r="CD498" s="198"/>
      <c r="CE498" s="198"/>
      <c r="CF498" s="198"/>
      <c r="CG498" s="198"/>
      <c r="CH498" s="198"/>
      <c r="CI498" s="198"/>
      <c r="CJ498" s="198"/>
      <c r="CK498" s="198"/>
      <c r="CL498" s="198"/>
      <c r="CM498" s="198"/>
      <c r="CN498" s="198"/>
      <c r="CO498" s="198"/>
      <c r="CP498" s="198"/>
      <c r="CQ498" s="198"/>
      <c r="CR498" s="198"/>
      <c r="CS498" s="198"/>
      <c r="CT498" s="198"/>
      <c r="CU498" s="198"/>
      <c r="CV498" s="198"/>
      <c r="CW498" s="198"/>
      <c r="CX498" s="198"/>
      <c r="CY498" s="198"/>
      <c r="CZ498" s="198"/>
      <c r="DA498" s="198"/>
      <c r="DB498" s="198"/>
      <c r="DC498" s="198"/>
      <c r="DD498" s="198"/>
      <c r="DE498" s="198"/>
      <c r="DF498" s="198"/>
      <c r="DG498" s="198"/>
      <c r="DH498" s="198"/>
      <c r="DI498" s="198"/>
      <c r="DJ498" s="198"/>
      <c r="DK498" s="198"/>
      <c r="DL498" s="198"/>
      <c r="DM498" s="198"/>
      <c r="DN498" s="198"/>
      <c r="DO498" s="198"/>
      <c r="DP498" s="198"/>
      <c r="DQ498" s="198"/>
      <c r="DR498" s="198"/>
      <c r="DS498" s="198"/>
      <c r="DT498" s="198"/>
      <c r="DU498" s="198"/>
      <c r="DV498" s="198"/>
      <c r="DW498" s="198"/>
      <c r="DX498" s="198"/>
      <c r="DY498" s="198"/>
      <c r="DZ498" s="198"/>
      <c r="EA498" s="198"/>
      <c r="EB498" s="198"/>
      <c r="EC498" s="198"/>
      <c r="ED498" s="198"/>
      <c r="EE498" s="198"/>
      <c r="EF498" s="198"/>
      <c r="EG498" s="198"/>
      <c r="EH498" s="198"/>
      <c r="EI498" s="198"/>
      <c r="EJ498" s="198"/>
      <c r="EK498" s="198"/>
      <c r="EL498" s="198"/>
      <c r="EM498" s="198"/>
      <c r="EN498" s="198"/>
      <c r="EO498" s="198"/>
      <c r="EP498" s="198"/>
      <c r="EQ498" s="198"/>
      <c r="ER498" s="198"/>
      <c r="ES498" s="198"/>
      <c r="ET498" s="198"/>
      <c r="EU498" s="198"/>
      <c r="EV498" s="198"/>
      <c r="EW498" s="198"/>
      <c r="EX498" s="198"/>
      <c r="EY498" s="198"/>
      <c r="EZ498" s="198"/>
      <c r="FA498" s="198"/>
      <c r="FB498" s="198"/>
      <c r="FC498" s="198"/>
      <c r="FD498" s="198"/>
      <c r="FE498" s="198"/>
      <c r="FF498" s="198"/>
      <c r="FG498" s="198"/>
      <c r="FH498" s="198"/>
      <c r="FI498" s="198"/>
      <c r="FJ498" s="198"/>
      <c r="FK498" s="198"/>
      <c r="FL498" s="198"/>
      <c r="FM498" s="198"/>
      <c r="FN498" s="198"/>
      <c r="FO498" s="198"/>
      <c r="FP498" s="198"/>
      <c r="FQ498" s="198"/>
      <c r="FR498" s="198"/>
      <c r="FS498" s="198"/>
      <c r="FT498" s="198"/>
      <c r="FU498" s="198"/>
      <c r="FV498" s="198"/>
      <c r="FW498" s="198"/>
      <c r="FX498" s="198"/>
      <c r="FY498" s="198"/>
      <c r="FZ498" s="198"/>
      <c r="GA498" s="198"/>
      <c r="GB498" s="198"/>
      <c r="GC498" s="198"/>
      <c r="GD498" s="198"/>
      <c r="GE498" s="198"/>
      <c r="GF498" s="198"/>
      <c r="GG498" s="198"/>
      <c r="GH498" s="198"/>
      <c r="GI498" s="198"/>
      <c r="GJ498" s="198"/>
      <c r="GK498" s="198"/>
      <c r="GL498" s="198"/>
      <c r="GM498" s="198"/>
      <c r="GN498" s="198"/>
      <c r="GO498" s="198"/>
      <c r="GP498" s="198"/>
      <c r="GQ498" s="198"/>
      <c r="GR498" s="198"/>
      <c r="GS498" s="198"/>
      <c r="GT498" s="198"/>
      <c r="GU498" s="198"/>
      <c r="GV498" s="198"/>
      <c r="GW498" s="198"/>
      <c r="GX498" s="198"/>
      <c r="GY498" s="198"/>
      <c r="GZ498" s="198"/>
      <c r="HA498" s="198"/>
      <c r="HB498" s="198"/>
      <c r="HC498" s="198"/>
      <c r="HD498" s="198"/>
      <c r="HE498" s="198"/>
      <c r="HF498" s="198"/>
      <c r="HG498" s="198"/>
      <c r="HH498" s="198"/>
      <c r="HI498" s="198"/>
      <c r="HJ498" s="198"/>
      <c r="HK498" s="198"/>
      <c r="HL498" s="198"/>
      <c r="HM498" s="198"/>
      <c r="HN498" s="198"/>
      <c r="HO498" s="198"/>
      <c r="HP498" s="198"/>
      <c r="HQ498" s="198"/>
      <c r="HR498" s="198"/>
      <c r="HS498" s="198"/>
      <c r="HT498" s="198"/>
      <c r="HU498" s="198"/>
      <c r="HV498" s="198"/>
      <c r="HW498" s="198"/>
      <c r="HX498" s="198"/>
      <c r="HY498" s="198"/>
      <c r="HZ498" s="198"/>
      <c r="IA498" s="198"/>
      <c r="IB498" s="198"/>
      <c r="IC498" s="198"/>
      <c r="ID498" s="198"/>
      <c r="IE498" s="198"/>
      <c r="IF498" s="198"/>
      <c r="IG498" s="198"/>
      <c r="IH498" s="198"/>
      <c r="II498" s="198"/>
      <c r="IJ498" s="198"/>
      <c r="IK498" s="198"/>
      <c r="IL498" s="198"/>
      <c r="IM498" s="198"/>
      <c r="IN498" s="198"/>
      <c r="IO498" s="198"/>
      <c r="IP498" s="198"/>
      <c r="IQ498" s="198"/>
      <c r="IR498" s="198"/>
      <c r="IS498" s="198"/>
      <c r="IT498" s="198"/>
      <c r="IU498" s="198"/>
      <c r="IV498" s="198"/>
      <c r="IW498" s="198"/>
      <c r="IX498" s="198"/>
      <c r="IY498" s="198"/>
      <c r="IZ498" s="198"/>
      <c r="JA498" s="198"/>
      <c r="JB498" s="198"/>
      <c r="JC498" s="198"/>
      <c r="JD498" s="198"/>
      <c r="JE498" s="198"/>
      <c r="JF498" s="198"/>
      <c r="JG498" s="198"/>
      <c r="JH498" s="198"/>
      <c r="JI498" s="198"/>
      <c r="JJ498" s="198"/>
      <c r="JK498" s="198"/>
      <c r="JL498" s="198"/>
      <c r="JM498" s="198"/>
      <c r="JN498" s="198"/>
      <c r="JO498" s="198"/>
      <c r="JP498" s="198"/>
      <c r="JQ498" s="198"/>
      <c r="JR498" s="198"/>
      <c r="JS498" s="198"/>
      <c r="JT498" s="198"/>
      <c r="JU498" s="198"/>
      <c r="JV498" s="198"/>
      <c r="JW498" s="198"/>
      <c r="JX498" s="198"/>
      <c r="JY498" s="198"/>
      <c r="JZ498" s="198"/>
      <c r="KA498" s="198"/>
      <c r="KB498" s="198"/>
      <c r="KC498" s="198"/>
      <c r="KD498" s="198"/>
      <c r="KE498" s="198"/>
      <c r="KF498" s="198"/>
      <c r="KG498" s="198"/>
      <c r="KH498" s="198"/>
      <c r="KI498" s="198"/>
      <c r="KJ498" s="198"/>
      <c r="KK498" s="198"/>
      <c r="KL498" s="198"/>
      <c r="KM498" s="198"/>
      <c r="KN498" s="198"/>
      <c r="KO498" s="198"/>
      <c r="KP498" s="198"/>
      <c r="KQ498" s="198"/>
      <c r="KR498" s="198"/>
      <c r="KS498" s="198"/>
      <c r="KT498" s="198"/>
      <c r="KU498" s="198"/>
      <c r="KV498" s="198"/>
      <c r="KW498" s="198"/>
      <c r="KX498" s="198"/>
      <c r="KY498" s="198"/>
      <c r="KZ498" s="198"/>
    </row>
    <row r="499" spans="2:312" x14ac:dyDescent="0.3">
      <c r="B499" s="198"/>
      <c r="C499" s="198"/>
      <c r="D499" s="198"/>
      <c r="E499" s="198"/>
      <c r="F499" s="198"/>
      <c r="G499" s="198"/>
      <c r="H499" s="198"/>
      <c r="I499" s="198"/>
      <c r="J499" s="198"/>
      <c r="K499" s="198"/>
      <c r="L499" s="198"/>
      <c r="M499" s="198"/>
      <c r="N499" s="198"/>
      <c r="O499" s="198"/>
      <c r="P499" s="198"/>
      <c r="Q499" s="202"/>
      <c r="R499" s="198"/>
      <c r="S499" s="198"/>
      <c r="T499" s="198"/>
      <c r="U499" s="198"/>
      <c r="V499" s="198"/>
      <c r="W499" s="198"/>
      <c r="X499" s="198"/>
      <c r="Y499" s="198"/>
      <c r="Z499" s="198"/>
      <c r="AA499" s="198"/>
      <c r="AB499" s="198"/>
      <c r="AC499" s="198"/>
      <c r="AD499" s="198"/>
      <c r="AE499" s="198"/>
      <c r="AF499" s="198"/>
      <c r="AG499" s="198"/>
      <c r="AH499" s="198"/>
      <c r="AI499" s="198"/>
      <c r="AJ499" s="198"/>
      <c r="AK499" s="198"/>
      <c r="AL499" s="198"/>
      <c r="AM499" s="198"/>
      <c r="AN499" s="198"/>
      <c r="AO499" s="198"/>
      <c r="AP499" s="198"/>
      <c r="AQ499" s="198"/>
      <c r="AR499" s="198"/>
      <c r="AS499" s="198"/>
      <c r="AT499" s="198"/>
      <c r="AU499" s="198"/>
      <c r="AV499" s="198"/>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c r="CO499" s="198"/>
      <c r="CP499" s="198"/>
      <c r="CQ499" s="198"/>
      <c r="CR499" s="198"/>
      <c r="CS499" s="198"/>
      <c r="CT499" s="198"/>
      <c r="CU499" s="198"/>
      <c r="CV499" s="198"/>
      <c r="CW499" s="198"/>
      <c r="CX499" s="198"/>
      <c r="CY499" s="198"/>
      <c r="CZ499" s="198"/>
      <c r="DA499" s="198"/>
      <c r="DB499" s="198"/>
      <c r="DC499" s="198"/>
      <c r="DD499" s="198"/>
      <c r="DE499" s="198"/>
      <c r="DF499" s="198"/>
      <c r="DG499" s="198"/>
      <c r="DH499" s="198"/>
      <c r="DI499" s="198"/>
      <c r="DJ499" s="198"/>
      <c r="DK499" s="198"/>
      <c r="DL499" s="198"/>
      <c r="DM499" s="198"/>
      <c r="DN499" s="198"/>
      <c r="DO499" s="198"/>
      <c r="DP499" s="198"/>
      <c r="DQ499" s="198"/>
      <c r="DR499" s="198"/>
      <c r="DS499" s="198"/>
      <c r="DT499" s="198"/>
      <c r="DU499" s="198"/>
      <c r="DV499" s="198"/>
      <c r="DW499" s="198"/>
      <c r="DX499" s="198"/>
      <c r="DY499" s="198"/>
      <c r="DZ499" s="198"/>
      <c r="EA499" s="198"/>
      <c r="EB499" s="198"/>
      <c r="EC499" s="198"/>
      <c r="ED499" s="198"/>
      <c r="EE499" s="198"/>
      <c r="EF499" s="198"/>
      <c r="EG499" s="198"/>
      <c r="EH499" s="198"/>
      <c r="EI499" s="198"/>
      <c r="EJ499" s="198"/>
      <c r="EK499" s="198"/>
      <c r="EL499" s="198"/>
      <c r="EM499" s="198"/>
      <c r="EN499" s="198"/>
      <c r="EO499" s="198"/>
      <c r="EP499" s="198"/>
      <c r="EQ499" s="198"/>
      <c r="ER499" s="198"/>
      <c r="ES499" s="198"/>
      <c r="ET499" s="198"/>
      <c r="EU499" s="198"/>
      <c r="EV499" s="198"/>
      <c r="EW499" s="198"/>
      <c r="EX499" s="198"/>
      <c r="EY499" s="198"/>
      <c r="EZ499" s="198"/>
      <c r="FA499" s="198"/>
      <c r="FB499" s="198"/>
      <c r="FC499" s="198"/>
      <c r="FD499" s="198"/>
      <c r="FE499" s="198"/>
      <c r="FF499" s="198"/>
      <c r="FG499" s="198"/>
      <c r="FH499" s="198"/>
      <c r="FI499" s="198"/>
      <c r="FJ499" s="198"/>
      <c r="FK499" s="198"/>
      <c r="FL499" s="198"/>
      <c r="FM499" s="198"/>
      <c r="FN499" s="198"/>
      <c r="FO499" s="198"/>
      <c r="FP499" s="198"/>
      <c r="FQ499" s="198"/>
      <c r="FR499" s="198"/>
      <c r="FS499" s="198"/>
      <c r="FT499" s="198"/>
      <c r="FU499" s="198"/>
      <c r="FV499" s="198"/>
      <c r="FW499" s="198"/>
      <c r="FX499" s="198"/>
      <c r="FY499" s="198"/>
      <c r="FZ499" s="198"/>
      <c r="GA499" s="198"/>
      <c r="GB499" s="198"/>
      <c r="GC499" s="198"/>
      <c r="GD499" s="198"/>
      <c r="GE499" s="198"/>
      <c r="GF499" s="198"/>
      <c r="GG499" s="198"/>
      <c r="GH499" s="198"/>
      <c r="GI499" s="198"/>
      <c r="GJ499" s="198"/>
      <c r="GK499" s="198"/>
      <c r="GL499" s="198"/>
      <c r="GM499" s="198"/>
      <c r="GN499" s="198"/>
      <c r="GO499" s="198"/>
      <c r="GP499" s="198"/>
      <c r="GQ499" s="198"/>
      <c r="GR499" s="198"/>
      <c r="GS499" s="198"/>
      <c r="GT499" s="198"/>
      <c r="GU499" s="198"/>
      <c r="GV499" s="198"/>
      <c r="GW499" s="198"/>
      <c r="GX499" s="198"/>
      <c r="GY499" s="198"/>
      <c r="GZ499" s="198"/>
      <c r="HA499" s="198"/>
      <c r="HB499" s="198"/>
      <c r="HC499" s="198"/>
      <c r="HD499" s="198"/>
      <c r="HE499" s="198"/>
      <c r="HF499" s="198"/>
      <c r="HG499" s="198"/>
      <c r="HH499" s="198"/>
      <c r="HI499" s="198"/>
      <c r="HJ499" s="198"/>
      <c r="HK499" s="198"/>
      <c r="HL499" s="198"/>
      <c r="HM499" s="198"/>
      <c r="HN499" s="198"/>
      <c r="HO499" s="198"/>
      <c r="HP499" s="198"/>
      <c r="HQ499" s="198"/>
      <c r="HR499" s="198"/>
      <c r="HS499" s="198"/>
      <c r="HT499" s="198"/>
      <c r="HU499" s="198"/>
      <c r="HV499" s="198"/>
      <c r="HW499" s="198"/>
      <c r="HX499" s="198"/>
      <c r="HY499" s="198"/>
      <c r="HZ499" s="198"/>
      <c r="IA499" s="198"/>
      <c r="IB499" s="198"/>
      <c r="IC499" s="198"/>
      <c r="ID499" s="198"/>
      <c r="IE499" s="198"/>
      <c r="IF499" s="198"/>
      <c r="IG499" s="198"/>
      <c r="IH499" s="198"/>
      <c r="II499" s="198"/>
      <c r="IJ499" s="198"/>
      <c r="IK499" s="198"/>
      <c r="IL499" s="198"/>
      <c r="IM499" s="198"/>
      <c r="IN499" s="198"/>
      <c r="IO499" s="198"/>
      <c r="IP499" s="198"/>
      <c r="IQ499" s="198"/>
      <c r="IR499" s="198"/>
      <c r="IS499" s="198"/>
      <c r="IT499" s="198"/>
      <c r="IU499" s="198"/>
      <c r="IV499" s="198"/>
      <c r="IW499" s="198"/>
      <c r="IX499" s="198"/>
      <c r="IY499" s="198"/>
      <c r="IZ499" s="198"/>
      <c r="JA499" s="198"/>
      <c r="JB499" s="198"/>
      <c r="JC499" s="198"/>
      <c r="JD499" s="198"/>
      <c r="JE499" s="198"/>
      <c r="JF499" s="198"/>
      <c r="JG499" s="198"/>
      <c r="JH499" s="198"/>
      <c r="JI499" s="198"/>
      <c r="JJ499" s="198"/>
      <c r="JK499" s="198"/>
      <c r="JL499" s="198"/>
      <c r="JM499" s="198"/>
      <c r="JN499" s="198"/>
      <c r="JO499" s="198"/>
      <c r="JP499" s="198"/>
      <c r="JQ499" s="198"/>
      <c r="JR499" s="198"/>
      <c r="JS499" s="198"/>
      <c r="JT499" s="198"/>
      <c r="JU499" s="198"/>
      <c r="JV499" s="198"/>
      <c r="JW499" s="198"/>
      <c r="JX499" s="198"/>
      <c r="JY499" s="198"/>
      <c r="JZ499" s="198"/>
      <c r="KA499" s="198"/>
      <c r="KB499" s="198"/>
      <c r="KC499" s="198"/>
      <c r="KD499" s="198"/>
      <c r="KE499" s="198"/>
      <c r="KF499" s="198"/>
      <c r="KG499" s="198"/>
      <c r="KH499" s="198"/>
      <c r="KI499" s="198"/>
      <c r="KJ499" s="198"/>
      <c r="KK499" s="198"/>
      <c r="KL499" s="198"/>
      <c r="KM499" s="198"/>
      <c r="KN499" s="198"/>
      <c r="KO499" s="198"/>
      <c r="KP499" s="198"/>
      <c r="KQ499" s="198"/>
      <c r="KR499" s="198"/>
      <c r="KS499" s="198"/>
      <c r="KT499" s="198"/>
      <c r="KU499" s="198"/>
      <c r="KV499" s="198"/>
      <c r="KW499" s="198"/>
      <c r="KX499" s="198"/>
      <c r="KY499" s="198"/>
      <c r="KZ499" s="198"/>
    </row>
    <row r="500" spans="2:312" x14ac:dyDescent="0.3">
      <c r="B500" s="198"/>
      <c r="C500" s="198"/>
      <c r="D500" s="198"/>
      <c r="E500" s="198"/>
      <c r="F500" s="198"/>
      <c r="G500" s="198"/>
      <c r="H500" s="198"/>
      <c r="I500" s="198"/>
      <c r="J500" s="198"/>
      <c r="K500" s="198"/>
      <c r="L500" s="198"/>
      <c r="M500" s="198"/>
      <c r="N500" s="198"/>
      <c r="O500" s="198"/>
      <c r="P500" s="198"/>
      <c r="Q500" s="202"/>
      <c r="R500" s="198"/>
      <c r="S500" s="198"/>
      <c r="T500" s="198"/>
      <c r="U500" s="198"/>
      <c r="V500" s="198"/>
      <c r="W500" s="198"/>
      <c r="X500" s="198"/>
      <c r="Y500" s="198"/>
      <c r="Z500" s="198"/>
      <c r="AA500" s="198"/>
      <c r="AB500" s="198"/>
      <c r="AC500" s="198"/>
      <c r="AD500" s="198"/>
      <c r="AE500" s="198"/>
      <c r="AF500" s="198"/>
      <c r="AG500" s="198"/>
      <c r="AH500" s="198"/>
      <c r="AI500" s="198"/>
      <c r="AJ500" s="198"/>
      <c r="AK500" s="198"/>
      <c r="AL500" s="198"/>
      <c r="AM500" s="198"/>
      <c r="AN500" s="198"/>
      <c r="AO500" s="198"/>
      <c r="AP500" s="198"/>
      <c r="AQ500" s="198"/>
      <c r="AR500" s="198"/>
      <c r="AS500" s="198"/>
      <c r="AT500" s="198"/>
      <c r="AU500" s="198"/>
      <c r="AV500" s="198"/>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c r="BT500" s="198"/>
      <c r="BU500" s="198"/>
      <c r="BV500" s="198"/>
      <c r="BW500" s="198"/>
      <c r="BX500" s="198"/>
      <c r="BY500" s="198"/>
      <c r="BZ500" s="198"/>
      <c r="CA500" s="198"/>
      <c r="CB500" s="198"/>
      <c r="CC500" s="198"/>
      <c r="CD500" s="198"/>
      <c r="CE500" s="198"/>
      <c r="CF500" s="198"/>
      <c r="CG500" s="198"/>
      <c r="CH500" s="198"/>
      <c r="CI500" s="198"/>
      <c r="CJ500" s="198"/>
      <c r="CK500" s="198"/>
      <c r="CL500" s="198"/>
      <c r="CM500" s="198"/>
      <c r="CN500" s="198"/>
      <c r="CO500" s="198"/>
      <c r="CP500" s="198"/>
      <c r="CQ500" s="198"/>
      <c r="CR500" s="198"/>
      <c r="CS500" s="198"/>
      <c r="CT500" s="198"/>
      <c r="CU500" s="198"/>
      <c r="CV500" s="198"/>
      <c r="CW500" s="198"/>
      <c r="CX500" s="198"/>
      <c r="CY500" s="198"/>
      <c r="CZ500" s="198"/>
      <c r="DA500" s="198"/>
      <c r="DB500" s="198"/>
      <c r="DC500" s="198"/>
      <c r="DD500" s="198"/>
      <c r="DE500" s="198"/>
      <c r="DF500" s="198"/>
      <c r="DG500" s="198"/>
      <c r="DH500" s="198"/>
      <c r="DI500" s="198"/>
      <c r="DJ500" s="198"/>
      <c r="DK500" s="198"/>
      <c r="DL500" s="198"/>
      <c r="DM500" s="198"/>
      <c r="DN500" s="198"/>
      <c r="DO500" s="198"/>
      <c r="DP500" s="198"/>
      <c r="DQ500" s="198"/>
      <c r="DR500" s="198"/>
      <c r="DS500" s="198"/>
      <c r="DT500" s="198"/>
      <c r="DU500" s="198"/>
      <c r="DV500" s="198"/>
      <c r="DW500" s="198"/>
      <c r="DX500" s="198"/>
      <c r="DY500" s="198"/>
      <c r="DZ500" s="198"/>
      <c r="EA500" s="198"/>
      <c r="EB500" s="198"/>
      <c r="EC500" s="198"/>
      <c r="ED500" s="198"/>
      <c r="EE500" s="198"/>
      <c r="EF500" s="198"/>
      <c r="EG500" s="198"/>
      <c r="EH500" s="198"/>
      <c r="EI500" s="198"/>
      <c r="EJ500" s="198"/>
      <c r="EK500" s="198"/>
      <c r="EL500" s="198"/>
      <c r="EM500" s="198"/>
      <c r="EN500" s="198"/>
      <c r="EO500" s="198"/>
      <c r="EP500" s="198"/>
      <c r="EQ500" s="198"/>
      <c r="ER500" s="198"/>
      <c r="ES500" s="198"/>
      <c r="ET500" s="198"/>
      <c r="EU500" s="198"/>
      <c r="EV500" s="198"/>
      <c r="EW500" s="198"/>
      <c r="EX500" s="198"/>
      <c r="EY500" s="198"/>
      <c r="EZ500" s="198"/>
      <c r="FA500" s="198"/>
      <c r="FB500" s="198"/>
      <c r="FC500" s="198"/>
      <c r="FD500" s="198"/>
      <c r="FE500" s="198"/>
      <c r="FF500" s="198"/>
      <c r="FG500" s="198"/>
      <c r="FH500" s="198"/>
      <c r="FI500" s="198"/>
      <c r="FJ500" s="198"/>
      <c r="FK500" s="198"/>
      <c r="FL500" s="198"/>
      <c r="FM500" s="198"/>
      <c r="FN500" s="198"/>
      <c r="FO500" s="198"/>
      <c r="FP500" s="198"/>
      <c r="FQ500" s="198"/>
      <c r="FR500" s="198"/>
      <c r="FS500" s="198"/>
      <c r="FT500" s="198"/>
      <c r="FU500" s="198"/>
      <c r="FV500" s="198"/>
      <c r="FW500" s="198"/>
      <c r="FX500" s="198"/>
      <c r="FY500" s="198"/>
      <c r="FZ500" s="198"/>
      <c r="GA500" s="198"/>
      <c r="GB500" s="198"/>
      <c r="GC500" s="198"/>
      <c r="GD500" s="198"/>
      <c r="GE500" s="198"/>
      <c r="GF500" s="198"/>
      <c r="GG500" s="198"/>
      <c r="GH500" s="198"/>
      <c r="GI500" s="198"/>
      <c r="GJ500" s="198"/>
      <c r="GK500" s="198"/>
      <c r="GL500" s="198"/>
      <c r="GM500" s="198"/>
      <c r="GN500" s="198"/>
      <c r="GO500" s="198"/>
      <c r="GP500" s="198"/>
      <c r="GQ500" s="198"/>
      <c r="GR500" s="198"/>
      <c r="GS500" s="198"/>
      <c r="GT500" s="198"/>
      <c r="GU500" s="198"/>
      <c r="GV500" s="198"/>
      <c r="GW500" s="198"/>
      <c r="GX500" s="198"/>
      <c r="GY500" s="198"/>
      <c r="GZ500" s="198"/>
      <c r="HA500" s="198"/>
      <c r="HB500" s="198"/>
      <c r="HC500" s="198"/>
      <c r="HD500" s="198"/>
      <c r="HE500" s="198"/>
      <c r="HF500" s="198"/>
      <c r="HG500" s="198"/>
      <c r="HH500" s="198"/>
      <c r="HI500" s="198"/>
      <c r="HJ500" s="198"/>
      <c r="HK500" s="198"/>
      <c r="HL500" s="198"/>
      <c r="HM500" s="198"/>
      <c r="HN500" s="198"/>
      <c r="HO500" s="198"/>
      <c r="HP500" s="198"/>
      <c r="HQ500" s="198"/>
      <c r="HR500" s="198"/>
      <c r="HS500" s="198"/>
      <c r="HT500" s="198"/>
      <c r="HU500" s="198"/>
      <c r="HV500" s="198"/>
      <c r="HW500" s="198"/>
      <c r="HX500" s="198"/>
      <c r="HY500" s="198"/>
      <c r="HZ500" s="198"/>
      <c r="IA500" s="198"/>
      <c r="IB500" s="198"/>
      <c r="IC500" s="198"/>
      <c r="ID500" s="198"/>
      <c r="IE500" s="198"/>
      <c r="IF500" s="198"/>
      <c r="IG500" s="198"/>
      <c r="IH500" s="198"/>
      <c r="II500" s="198"/>
      <c r="IJ500" s="198"/>
      <c r="IK500" s="198"/>
      <c r="IL500" s="198"/>
      <c r="IM500" s="198"/>
      <c r="IN500" s="198"/>
      <c r="IO500" s="198"/>
      <c r="IP500" s="198"/>
      <c r="IQ500" s="198"/>
      <c r="IR500" s="198"/>
      <c r="IS500" s="198"/>
      <c r="IT500" s="198"/>
      <c r="IU500" s="198"/>
      <c r="IV500" s="198"/>
      <c r="IW500" s="198"/>
      <c r="IX500" s="198"/>
      <c r="IY500" s="198"/>
      <c r="IZ500" s="198"/>
      <c r="JA500" s="198"/>
      <c r="JB500" s="198"/>
      <c r="JC500" s="198"/>
      <c r="JD500" s="198"/>
      <c r="JE500" s="198"/>
      <c r="JF500" s="198"/>
      <c r="JG500" s="198"/>
      <c r="JH500" s="198"/>
      <c r="JI500" s="198"/>
      <c r="JJ500" s="198"/>
      <c r="JK500" s="198"/>
      <c r="JL500" s="198"/>
      <c r="JM500" s="198"/>
      <c r="JN500" s="198"/>
      <c r="JO500" s="198"/>
      <c r="JP500" s="198"/>
      <c r="JQ500" s="198"/>
      <c r="JR500" s="198"/>
      <c r="JS500" s="198"/>
      <c r="JT500" s="198"/>
      <c r="JU500" s="198"/>
      <c r="JV500" s="198"/>
      <c r="JW500" s="198"/>
      <c r="JX500" s="198"/>
      <c r="JY500" s="198"/>
      <c r="JZ500" s="198"/>
      <c r="KA500" s="198"/>
      <c r="KB500" s="198"/>
      <c r="KC500" s="198"/>
      <c r="KD500" s="198"/>
      <c r="KE500" s="198"/>
      <c r="KF500" s="198"/>
      <c r="KG500" s="198"/>
      <c r="KH500" s="198"/>
      <c r="KI500" s="198"/>
      <c r="KJ500" s="198"/>
      <c r="KK500" s="198"/>
      <c r="KL500" s="198"/>
      <c r="KM500" s="198"/>
      <c r="KN500" s="198"/>
      <c r="KO500" s="198"/>
      <c r="KP500" s="198"/>
      <c r="KQ500" s="198"/>
      <c r="KR500" s="198"/>
      <c r="KS500" s="198"/>
      <c r="KT500" s="198"/>
      <c r="KU500" s="198"/>
      <c r="KV500" s="198"/>
      <c r="KW500" s="198"/>
      <c r="KX500" s="198"/>
      <c r="KY500" s="198"/>
      <c r="KZ500" s="198"/>
    </row>
    <row r="501" spans="2:312" x14ac:dyDescent="0.3">
      <c r="B501" s="198"/>
      <c r="C501" s="198"/>
      <c r="D501" s="198"/>
      <c r="E501" s="198"/>
      <c r="F501" s="198"/>
      <c r="G501" s="198"/>
      <c r="H501" s="198"/>
      <c r="I501" s="198"/>
      <c r="J501" s="198"/>
      <c r="K501" s="198"/>
      <c r="L501" s="198"/>
      <c r="M501" s="198"/>
      <c r="N501" s="198"/>
      <c r="O501" s="198"/>
      <c r="P501" s="198"/>
      <c r="Q501" s="202"/>
      <c r="R501" s="198"/>
      <c r="S501" s="198"/>
      <c r="T501" s="198"/>
      <c r="U501" s="198"/>
      <c r="V501" s="198"/>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c r="AS501" s="198"/>
      <c r="AT501" s="198"/>
      <c r="AU501" s="198"/>
      <c r="AV501" s="198"/>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c r="BT501" s="198"/>
      <c r="BU501" s="198"/>
      <c r="BV501" s="198"/>
      <c r="BW501" s="198"/>
      <c r="BX501" s="198"/>
      <c r="BY501" s="198"/>
      <c r="BZ501" s="198"/>
      <c r="CA501" s="198"/>
      <c r="CB501" s="198"/>
      <c r="CC501" s="198"/>
      <c r="CD501" s="198"/>
      <c r="CE501" s="198"/>
      <c r="CF501" s="198"/>
      <c r="CG501" s="198"/>
      <c r="CH501" s="198"/>
      <c r="CI501" s="198"/>
      <c r="CJ501" s="198"/>
      <c r="CK501" s="198"/>
      <c r="CL501" s="198"/>
      <c r="CM501" s="198"/>
      <c r="CN501" s="198"/>
      <c r="CO501" s="198"/>
      <c r="CP501" s="198"/>
      <c r="CQ501" s="198"/>
      <c r="CR501" s="198"/>
      <c r="CS501" s="198"/>
      <c r="CT501" s="198"/>
      <c r="CU501" s="198"/>
      <c r="CV501" s="198"/>
      <c r="CW501" s="198"/>
      <c r="CX501" s="198"/>
      <c r="CY501" s="198"/>
      <c r="CZ501" s="198"/>
      <c r="DA501" s="198"/>
      <c r="DB501" s="198"/>
      <c r="DC501" s="198"/>
      <c r="DD501" s="198"/>
      <c r="DE501" s="198"/>
      <c r="DF501" s="198"/>
      <c r="DG501" s="198"/>
      <c r="DH501" s="198"/>
      <c r="DI501" s="198"/>
      <c r="DJ501" s="198"/>
      <c r="DK501" s="198"/>
      <c r="DL501" s="198"/>
      <c r="DM501" s="198"/>
      <c r="DN501" s="198"/>
      <c r="DO501" s="198"/>
      <c r="DP501" s="198"/>
      <c r="DQ501" s="198"/>
      <c r="DR501" s="198"/>
      <c r="DS501" s="198"/>
      <c r="DT501" s="198"/>
      <c r="DU501" s="198"/>
      <c r="DV501" s="198"/>
      <c r="DW501" s="198"/>
      <c r="DX501" s="198"/>
      <c r="DY501" s="198"/>
      <c r="DZ501" s="198"/>
      <c r="EA501" s="198"/>
      <c r="EB501" s="198"/>
      <c r="EC501" s="198"/>
      <c r="ED501" s="198"/>
      <c r="EE501" s="198"/>
      <c r="EF501" s="198"/>
      <c r="EG501" s="198"/>
      <c r="EH501" s="198"/>
      <c r="EI501" s="198"/>
      <c r="EJ501" s="198"/>
      <c r="EK501" s="198"/>
      <c r="EL501" s="198"/>
      <c r="EM501" s="198"/>
      <c r="EN501" s="198"/>
      <c r="EO501" s="198"/>
      <c r="EP501" s="198"/>
      <c r="EQ501" s="198"/>
      <c r="ER501" s="198"/>
      <c r="ES501" s="198"/>
      <c r="ET501" s="198"/>
      <c r="EU501" s="198"/>
      <c r="EV501" s="198"/>
      <c r="EW501" s="198"/>
      <c r="EX501" s="198"/>
      <c r="EY501" s="198"/>
      <c r="EZ501" s="198"/>
      <c r="FA501" s="198"/>
      <c r="FB501" s="198"/>
      <c r="FC501" s="198"/>
      <c r="FD501" s="198"/>
      <c r="FE501" s="198"/>
      <c r="FF501" s="198"/>
      <c r="FG501" s="198"/>
      <c r="FH501" s="198"/>
      <c r="FI501" s="198"/>
      <c r="FJ501" s="198"/>
      <c r="FK501" s="198"/>
      <c r="FL501" s="198"/>
      <c r="FM501" s="198"/>
      <c r="FN501" s="198"/>
      <c r="FO501" s="198"/>
      <c r="FP501" s="198"/>
      <c r="FQ501" s="198"/>
      <c r="FR501" s="198"/>
      <c r="FS501" s="198"/>
      <c r="FT501" s="198"/>
      <c r="FU501" s="198"/>
      <c r="FV501" s="198"/>
      <c r="FW501" s="198"/>
      <c r="FX501" s="198"/>
      <c r="FY501" s="198"/>
      <c r="FZ501" s="198"/>
      <c r="GA501" s="198"/>
      <c r="GB501" s="198"/>
      <c r="GC501" s="198"/>
      <c r="GD501" s="198"/>
      <c r="GE501" s="198"/>
      <c r="GF501" s="198"/>
      <c r="GG501" s="198"/>
      <c r="GH501" s="198"/>
      <c r="GI501" s="198"/>
      <c r="GJ501" s="198"/>
      <c r="GK501" s="198"/>
      <c r="GL501" s="198"/>
      <c r="GM501" s="198"/>
      <c r="GN501" s="198"/>
      <c r="GO501" s="198"/>
      <c r="GP501" s="198"/>
      <c r="GQ501" s="198"/>
      <c r="GR501" s="198"/>
      <c r="GS501" s="198"/>
      <c r="GT501" s="198"/>
      <c r="GU501" s="198"/>
      <c r="GV501" s="198"/>
      <c r="GW501" s="198"/>
      <c r="GX501" s="198"/>
      <c r="GY501" s="198"/>
      <c r="GZ501" s="198"/>
      <c r="HA501" s="198"/>
      <c r="HB501" s="198"/>
      <c r="HC501" s="198"/>
      <c r="HD501" s="198"/>
      <c r="HE501" s="198"/>
      <c r="HF501" s="198"/>
      <c r="HG501" s="198"/>
      <c r="HH501" s="198"/>
      <c r="HI501" s="198"/>
      <c r="HJ501" s="198"/>
      <c r="HK501" s="198"/>
      <c r="HL501" s="198"/>
      <c r="HM501" s="198"/>
      <c r="HN501" s="198"/>
      <c r="HO501" s="198"/>
      <c r="HP501" s="198"/>
      <c r="HQ501" s="198"/>
      <c r="HR501" s="198"/>
      <c r="HS501" s="198"/>
      <c r="HT501" s="198"/>
      <c r="HU501" s="198"/>
      <c r="HV501" s="198"/>
      <c r="HW501" s="198"/>
      <c r="HX501" s="198"/>
      <c r="HY501" s="198"/>
      <c r="HZ501" s="198"/>
      <c r="IA501" s="198"/>
      <c r="IB501" s="198"/>
      <c r="IC501" s="198"/>
      <c r="ID501" s="198"/>
      <c r="IE501" s="198"/>
      <c r="IF501" s="198"/>
      <c r="IG501" s="198"/>
      <c r="IH501" s="198"/>
      <c r="II501" s="198"/>
      <c r="IJ501" s="198"/>
      <c r="IK501" s="198"/>
      <c r="IL501" s="198"/>
      <c r="IM501" s="198"/>
      <c r="IN501" s="198"/>
      <c r="IO501" s="198"/>
      <c r="IP501" s="198"/>
      <c r="IQ501" s="198"/>
      <c r="IR501" s="198"/>
      <c r="IS501" s="198"/>
      <c r="IT501" s="198"/>
      <c r="IU501" s="198"/>
      <c r="IV501" s="198"/>
      <c r="IW501" s="198"/>
      <c r="IX501" s="198"/>
      <c r="IY501" s="198"/>
      <c r="IZ501" s="198"/>
      <c r="JA501" s="198"/>
      <c r="JB501" s="198"/>
      <c r="JC501" s="198"/>
      <c r="JD501" s="198"/>
      <c r="JE501" s="198"/>
      <c r="JF501" s="198"/>
      <c r="JG501" s="198"/>
      <c r="JH501" s="198"/>
      <c r="JI501" s="198"/>
      <c r="JJ501" s="198"/>
      <c r="JK501" s="198"/>
      <c r="JL501" s="198"/>
      <c r="JM501" s="198"/>
      <c r="JN501" s="198"/>
      <c r="JO501" s="198"/>
      <c r="JP501" s="198"/>
      <c r="JQ501" s="198"/>
      <c r="JR501" s="198"/>
      <c r="JS501" s="198"/>
      <c r="JT501" s="198"/>
      <c r="JU501" s="198"/>
      <c r="JV501" s="198"/>
      <c r="JW501" s="198"/>
      <c r="JX501" s="198"/>
      <c r="JY501" s="198"/>
      <c r="JZ501" s="198"/>
      <c r="KA501" s="198"/>
      <c r="KB501" s="198"/>
      <c r="KC501" s="198"/>
      <c r="KD501" s="198"/>
      <c r="KE501" s="198"/>
      <c r="KF501" s="198"/>
      <c r="KG501" s="198"/>
      <c r="KH501" s="198"/>
      <c r="KI501" s="198"/>
      <c r="KJ501" s="198"/>
      <c r="KK501" s="198"/>
      <c r="KL501" s="198"/>
      <c r="KM501" s="198"/>
      <c r="KN501" s="198"/>
      <c r="KO501" s="198"/>
      <c r="KP501" s="198"/>
      <c r="KQ501" s="198"/>
      <c r="KR501" s="198"/>
      <c r="KS501" s="198"/>
      <c r="KT501" s="198"/>
      <c r="KU501" s="198"/>
      <c r="KV501" s="198"/>
      <c r="KW501" s="198"/>
      <c r="KX501" s="198"/>
      <c r="KY501" s="198"/>
      <c r="KZ501" s="198"/>
    </row>
    <row r="502" spans="2:312" x14ac:dyDescent="0.3">
      <c r="B502" s="198"/>
      <c r="C502" s="198"/>
      <c r="D502" s="198"/>
      <c r="E502" s="198"/>
      <c r="F502" s="198"/>
      <c r="G502" s="198"/>
      <c r="H502" s="198"/>
      <c r="I502" s="198"/>
      <c r="J502" s="198"/>
      <c r="K502" s="198"/>
      <c r="L502" s="198"/>
      <c r="M502" s="198"/>
      <c r="N502" s="198"/>
      <c r="O502" s="198"/>
      <c r="P502" s="198"/>
      <c r="Q502" s="202"/>
      <c r="R502" s="198"/>
      <c r="S502" s="198"/>
      <c r="T502" s="198"/>
      <c r="U502" s="198"/>
      <c r="V502" s="198"/>
      <c r="W502" s="198"/>
      <c r="X502" s="198"/>
      <c r="Y502" s="198"/>
      <c r="Z502" s="198"/>
      <c r="AA502" s="198"/>
      <c r="AB502" s="198"/>
      <c r="AC502" s="198"/>
      <c r="AD502" s="198"/>
      <c r="AE502" s="198"/>
      <c r="AF502" s="198"/>
      <c r="AG502" s="198"/>
      <c r="AH502" s="198"/>
      <c r="AI502" s="198"/>
      <c r="AJ502" s="198"/>
      <c r="AK502" s="198"/>
      <c r="AL502" s="198"/>
      <c r="AM502" s="198"/>
      <c r="AN502" s="198"/>
      <c r="AO502" s="198"/>
      <c r="AP502" s="198"/>
      <c r="AQ502" s="198"/>
      <c r="AR502" s="198"/>
      <c r="AS502" s="198"/>
      <c r="AT502" s="198"/>
      <c r="AU502" s="198"/>
      <c r="AV502" s="198"/>
      <c r="AW502" s="198"/>
      <c r="AX502" s="198"/>
      <c r="AY502" s="198"/>
      <c r="AZ502" s="198"/>
      <c r="BA502" s="198"/>
      <c r="BB502" s="198"/>
      <c r="BC502" s="198"/>
      <c r="BD502" s="198"/>
      <c r="BE502" s="198"/>
      <c r="BF502" s="198"/>
      <c r="BG502" s="198"/>
      <c r="BH502" s="198"/>
      <c r="BI502" s="198"/>
      <c r="BJ502" s="198"/>
      <c r="BK502" s="198"/>
      <c r="BL502" s="198"/>
      <c r="BM502" s="198"/>
      <c r="BN502" s="198"/>
      <c r="BO502" s="198"/>
      <c r="BP502" s="198"/>
      <c r="BQ502" s="198"/>
      <c r="BR502" s="198"/>
      <c r="BS502" s="198"/>
      <c r="BT502" s="198"/>
      <c r="BU502" s="198"/>
      <c r="BV502" s="198"/>
      <c r="BW502" s="198"/>
      <c r="BX502" s="198"/>
      <c r="BY502" s="198"/>
      <c r="BZ502" s="198"/>
      <c r="CA502" s="198"/>
      <c r="CB502" s="198"/>
      <c r="CC502" s="198"/>
      <c r="CD502" s="198"/>
      <c r="CE502" s="198"/>
      <c r="CF502" s="198"/>
      <c r="CG502" s="198"/>
      <c r="CH502" s="198"/>
      <c r="CI502" s="198"/>
      <c r="CJ502" s="198"/>
      <c r="CK502" s="198"/>
      <c r="CL502" s="198"/>
      <c r="CM502" s="198"/>
      <c r="CN502" s="198"/>
      <c r="CO502" s="198"/>
      <c r="CP502" s="198"/>
      <c r="CQ502" s="198"/>
      <c r="CR502" s="198"/>
      <c r="CS502" s="198"/>
      <c r="CT502" s="198"/>
      <c r="CU502" s="198"/>
      <c r="CV502" s="198"/>
      <c r="CW502" s="198"/>
      <c r="CX502" s="198"/>
      <c r="CY502" s="198"/>
      <c r="CZ502" s="198"/>
      <c r="DA502" s="198"/>
      <c r="DB502" s="198"/>
      <c r="DC502" s="198"/>
      <c r="DD502" s="198"/>
      <c r="DE502" s="198"/>
      <c r="DF502" s="198"/>
      <c r="DG502" s="198"/>
      <c r="DH502" s="198"/>
      <c r="DI502" s="198"/>
      <c r="DJ502" s="198"/>
      <c r="DK502" s="198"/>
      <c r="DL502" s="198"/>
      <c r="DM502" s="198"/>
      <c r="DN502" s="198"/>
      <c r="DO502" s="198"/>
      <c r="DP502" s="198"/>
      <c r="DQ502" s="198"/>
      <c r="DR502" s="198"/>
      <c r="DS502" s="198"/>
      <c r="DT502" s="198"/>
      <c r="DU502" s="198"/>
      <c r="DV502" s="198"/>
      <c r="DW502" s="198"/>
      <c r="DX502" s="198"/>
      <c r="DY502" s="198"/>
      <c r="DZ502" s="198"/>
      <c r="EA502" s="198"/>
      <c r="EB502" s="198"/>
      <c r="EC502" s="198"/>
      <c r="ED502" s="198"/>
      <c r="EE502" s="198"/>
      <c r="EF502" s="198"/>
      <c r="EG502" s="198"/>
      <c r="EH502" s="198"/>
      <c r="EI502" s="198"/>
      <c r="EJ502" s="198"/>
      <c r="EK502" s="198"/>
      <c r="EL502" s="198"/>
      <c r="EM502" s="198"/>
      <c r="EN502" s="198"/>
      <c r="EO502" s="198"/>
      <c r="EP502" s="198"/>
      <c r="EQ502" s="198"/>
      <c r="ER502" s="198"/>
      <c r="ES502" s="198"/>
      <c r="ET502" s="198"/>
      <c r="EU502" s="198"/>
      <c r="EV502" s="198"/>
      <c r="EW502" s="198"/>
      <c r="EX502" s="198"/>
      <c r="EY502" s="198"/>
      <c r="EZ502" s="198"/>
      <c r="FA502" s="198"/>
      <c r="FB502" s="198"/>
      <c r="FC502" s="198"/>
      <c r="FD502" s="198"/>
      <c r="FE502" s="198"/>
      <c r="FF502" s="198"/>
      <c r="FG502" s="198"/>
      <c r="FH502" s="198"/>
      <c r="FI502" s="198"/>
      <c r="FJ502" s="198"/>
      <c r="FK502" s="198"/>
      <c r="FL502" s="198"/>
      <c r="FM502" s="198"/>
      <c r="FN502" s="198"/>
      <c r="FO502" s="198"/>
      <c r="FP502" s="198"/>
      <c r="FQ502" s="198"/>
      <c r="FR502" s="198"/>
      <c r="FS502" s="198"/>
      <c r="FT502" s="198"/>
      <c r="FU502" s="198"/>
      <c r="FV502" s="198"/>
      <c r="FW502" s="198"/>
      <c r="FX502" s="198"/>
      <c r="FY502" s="198"/>
      <c r="FZ502" s="198"/>
      <c r="GA502" s="198"/>
      <c r="GB502" s="198"/>
      <c r="GC502" s="198"/>
      <c r="GD502" s="198"/>
      <c r="GE502" s="198"/>
      <c r="GF502" s="198"/>
      <c r="GG502" s="198"/>
      <c r="GH502" s="198"/>
      <c r="GI502" s="198"/>
      <c r="GJ502" s="198"/>
      <c r="GK502" s="198"/>
      <c r="GL502" s="198"/>
      <c r="GM502" s="198"/>
      <c r="GN502" s="198"/>
      <c r="GO502" s="198"/>
      <c r="GP502" s="198"/>
      <c r="GQ502" s="198"/>
      <c r="GR502" s="198"/>
      <c r="GS502" s="198"/>
      <c r="GT502" s="198"/>
      <c r="GU502" s="198"/>
      <c r="GV502" s="198"/>
      <c r="GW502" s="198"/>
      <c r="GX502" s="198"/>
      <c r="GY502" s="198"/>
      <c r="GZ502" s="198"/>
      <c r="HA502" s="198"/>
      <c r="HB502" s="198"/>
      <c r="HC502" s="198"/>
      <c r="HD502" s="198"/>
      <c r="HE502" s="198"/>
      <c r="HF502" s="198"/>
      <c r="HG502" s="198"/>
      <c r="HH502" s="198"/>
      <c r="HI502" s="198"/>
      <c r="HJ502" s="198"/>
      <c r="HK502" s="198"/>
      <c r="HL502" s="198"/>
      <c r="HM502" s="198"/>
      <c r="HN502" s="198"/>
      <c r="HO502" s="198"/>
      <c r="HP502" s="198"/>
      <c r="HQ502" s="198"/>
      <c r="HR502" s="198"/>
      <c r="HS502" s="198"/>
      <c r="HT502" s="198"/>
      <c r="HU502" s="198"/>
      <c r="HV502" s="198"/>
      <c r="HW502" s="198"/>
      <c r="HX502" s="198"/>
      <c r="HY502" s="198"/>
      <c r="HZ502" s="198"/>
      <c r="IA502" s="198"/>
      <c r="IB502" s="198"/>
      <c r="IC502" s="198"/>
      <c r="ID502" s="198"/>
      <c r="IE502" s="198"/>
      <c r="IF502" s="198"/>
      <c r="IG502" s="198"/>
      <c r="IH502" s="198"/>
      <c r="II502" s="198"/>
      <c r="IJ502" s="198"/>
      <c r="IK502" s="198"/>
      <c r="IL502" s="198"/>
      <c r="IM502" s="198"/>
      <c r="IN502" s="198"/>
      <c r="IO502" s="198"/>
      <c r="IP502" s="198"/>
      <c r="IQ502" s="198"/>
      <c r="IR502" s="198"/>
      <c r="IS502" s="198"/>
      <c r="IT502" s="198"/>
      <c r="IU502" s="198"/>
      <c r="IV502" s="198"/>
      <c r="IW502" s="198"/>
      <c r="IX502" s="198"/>
      <c r="IY502" s="198"/>
      <c r="IZ502" s="198"/>
      <c r="JA502" s="198"/>
      <c r="JB502" s="198"/>
      <c r="JC502" s="198"/>
      <c r="JD502" s="198"/>
      <c r="JE502" s="198"/>
      <c r="JF502" s="198"/>
      <c r="JG502" s="198"/>
      <c r="JH502" s="198"/>
      <c r="JI502" s="198"/>
      <c r="JJ502" s="198"/>
      <c r="JK502" s="198"/>
      <c r="JL502" s="198"/>
      <c r="JM502" s="198"/>
      <c r="JN502" s="198"/>
      <c r="JO502" s="198"/>
      <c r="JP502" s="198"/>
      <c r="JQ502" s="198"/>
      <c r="JR502" s="198"/>
      <c r="JS502" s="198"/>
      <c r="JT502" s="198"/>
      <c r="JU502" s="198"/>
      <c r="JV502" s="198"/>
      <c r="JW502" s="198"/>
      <c r="JX502" s="198"/>
      <c r="JY502" s="198"/>
      <c r="JZ502" s="198"/>
      <c r="KA502" s="198"/>
      <c r="KB502" s="198"/>
      <c r="KC502" s="198"/>
      <c r="KD502" s="198"/>
      <c r="KE502" s="198"/>
      <c r="KF502" s="198"/>
      <c r="KG502" s="198"/>
      <c r="KH502" s="198"/>
      <c r="KI502" s="198"/>
      <c r="KJ502" s="198"/>
      <c r="KK502" s="198"/>
      <c r="KL502" s="198"/>
      <c r="KM502" s="198"/>
      <c r="KN502" s="198"/>
      <c r="KO502" s="198"/>
      <c r="KP502" s="198"/>
      <c r="KQ502" s="198"/>
      <c r="KR502" s="198"/>
      <c r="KS502" s="198"/>
      <c r="KT502" s="198"/>
      <c r="KU502" s="198"/>
      <c r="KV502" s="198"/>
      <c r="KW502" s="198"/>
      <c r="KX502" s="198"/>
      <c r="KY502" s="198"/>
      <c r="KZ502" s="198"/>
    </row>
    <row r="503" spans="2:312" x14ac:dyDescent="0.3">
      <c r="B503" s="198"/>
      <c r="C503" s="198"/>
      <c r="D503" s="198"/>
      <c r="E503" s="198"/>
      <c r="F503" s="198"/>
      <c r="G503" s="198"/>
      <c r="H503" s="198"/>
      <c r="I503" s="198"/>
      <c r="J503" s="198"/>
      <c r="K503" s="198"/>
      <c r="L503" s="198"/>
      <c r="M503" s="198"/>
      <c r="N503" s="198"/>
      <c r="O503" s="198"/>
      <c r="P503" s="198"/>
      <c r="Q503" s="202"/>
      <c r="R503" s="198"/>
      <c r="S503" s="198"/>
      <c r="T503" s="198"/>
      <c r="U503" s="198"/>
      <c r="V503" s="198"/>
      <c r="W503" s="198"/>
      <c r="X503" s="198"/>
      <c r="Y503" s="198"/>
      <c r="Z503" s="198"/>
      <c r="AA503" s="198"/>
      <c r="AB503" s="198"/>
      <c r="AC503" s="198"/>
      <c r="AD503" s="198"/>
      <c r="AE503" s="198"/>
      <c r="AF503" s="198"/>
      <c r="AG503" s="198"/>
      <c r="AH503" s="198"/>
      <c r="AI503" s="198"/>
      <c r="AJ503" s="198"/>
      <c r="AK503" s="198"/>
      <c r="AL503" s="198"/>
      <c r="AM503" s="198"/>
      <c r="AN503" s="198"/>
      <c r="AO503" s="198"/>
      <c r="AP503" s="198"/>
      <c r="AQ503" s="198"/>
      <c r="AR503" s="198"/>
      <c r="AS503" s="198"/>
      <c r="AT503" s="198"/>
      <c r="AU503" s="198"/>
      <c r="AV503" s="198"/>
      <c r="AW503" s="198"/>
      <c r="AX503" s="198"/>
      <c r="AY503" s="198"/>
      <c r="AZ503" s="198"/>
      <c r="BA503" s="198"/>
      <c r="BB503" s="198"/>
      <c r="BC503" s="198"/>
      <c r="BD503" s="198"/>
      <c r="BE503" s="198"/>
      <c r="BF503" s="198"/>
      <c r="BG503" s="198"/>
      <c r="BH503" s="198"/>
      <c r="BI503" s="198"/>
      <c r="BJ503" s="198"/>
      <c r="BK503" s="198"/>
      <c r="BL503" s="198"/>
      <c r="BM503" s="198"/>
      <c r="BN503" s="198"/>
      <c r="BO503" s="198"/>
      <c r="BP503" s="198"/>
      <c r="BQ503" s="198"/>
      <c r="BR503" s="198"/>
      <c r="BS503" s="198"/>
      <c r="BT503" s="198"/>
      <c r="BU503" s="198"/>
      <c r="BV503" s="198"/>
      <c r="BW503" s="198"/>
      <c r="BX503" s="198"/>
      <c r="BY503" s="198"/>
      <c r="BZ503" s="198"/>
      <c r="CA503" s="198"/>
      <c r="CB503" s="198"/>
      <c r="CC503" s="198"/>
      <c r="CD503" s="198"/>
      <c r="CE503" s="198"/>
      <c r="CF503" s="198"/>
      <c r="CG503" s="198"/>
      <c r="CH503" s="198"/>
      <c r="CI503" s="198"/>
      <c r="CJ503" s="198"/>
      <c r="CK503" s="198"/>
      <c r="CL503" s="198"/>
      <c r="CM503" s="198"/>
      <c r="CN503" s="198"/>
      <c r="CO503" s="198"/>
      <c r="CP503" s="198"/>
      <c r="CQ503" s="198"/>
      <c r="CR503" s="198"/>
      <c r="CS503" s="198"/>
      <c r="CT503" s="198"/>
      <c r="CU503" s="198"/>
      <c r="CV503" s="198"/>
      <c r="CW503" s="198"/>
      <c r="CX503" s="198"/>
      <c r="CY503" s="198"/>
      <c r="CZ503" s="198"/>
      <c r="DA503" s="198"/>
      <c r="DB503" s="198"/>
      <c r="DC503" s="198"/>
      <c r="DD503" s="198"/>
      <c r="DE503" s="198"/>
      <c r="DF503" s="198"/>
      <c r="DG503" s="198"/>
      <c r="DH503" s="198"/>
      <c r="DI503" s="198"/>
      <c r="DJ503" s="198"/>
      <c r="DK503" s="198"/>
      <c r="DL503" s="198"/>
      <c r="DM503" s="198"/>
      <c r="DN503" s="198"/>
      <c r="DO503" s="198"/>
      <c r="DP503" s="198"/>
      <c r="DQ503" s="198"/>
      <c r="DR503" s="198"/>
      <c r="DS503" s="198"/>
      <c r="DT503" s="198"/>
      <c r="DU503" s="198"/>
      <c r="DV503" s="198"/>
      <c r="DW503" s="198"/>
      <c r="DX503" s="198"/>
      <c r="DY503" s="198"/>
      <c r="DZ503" s="198"/>
      <c r="EA503" s="198"/>
      <c r="EB503" s="198"/>
      <c r="EC503" s="198"/>
      <c r="ED503" s="198"/>
      <c r="EE503" s="198"/>
      <c r="EF503" s="198"/>
      <c r="EG503" s="198"/>
      <c r="EH503" s="198"/>
      <c r="EI503" s="198"/>
      <c r="EJ503" s="198"/>
      <c r="EK503" s="198"/>
      <c r="EL503" s="198"/>
      <c r="EM503" s="198"/>
      <c r="EN503" s="198"/>
      <c r="EO503" s="198"/>
      <c r="EP503" s="198"/>
      <c r="EQ503" s="198"/>
      <c r="ER503" s="198"/>
      <c r="ES503" s="198"/>
      <c r="ET503" s="198"/>
      <c r="EU503" s="198"/>
      <c r="EV503" s="198"/>
      <c r="EW503" s="198"/>
      <c r="EX503" s="198"/>
      <c r="EY503" s="198"/>
      <c r="EZ503" s="198"/>
      <c r="FA503" s="198"/>
      <c r="FB503" s="198"/>
      <c r="FC503" s="198"/>
      <c r="FD503" s="198"/>
      <c r="FE503" s="198"/>
      <c r="FF503" s="198"/>
      <c r="FG503" s="198"/>
      <c r="FH503" s="198"/>
      <c r="FI503" s="198"/>
      <c r="FJ503" s="198"/>
      <c r="FK503" s="198"/>
      <c r="FL503" s="198"/>
      <c r="FM503" s="198"/>
      <c r="FN503" s="198"/>
      <c r="FO503" s="198"/>
      <c r="FP503" s="198"/>
      <c r="FQ503" s="198"/>
      <c r="FR503" s="198"/>
      <c r="FS503" s="198"/>
      <c r="FT503" s="198"/>
      <c r="FU503" s="198"/>
      <c r="FV503" s="198"/>
      <c r="FW503" s="198"/>
      <c r="FX503" s="198"/>
      <c r="FY503" s="198"/>
      <c r="FZ503" s="198"/>
      <c r="GA503" s="198"/>
      <c r="GB503" s="198"/>
      <c r="GC503" s="198"/>
      <c r="GD503" s="198"/>
      <c r="GE503" s="198"/>
      <c r="GF503" s="198"/>
      <c r="GG503" s="198"/>
      <c r="GH503" s="198"/>
      <c r="GI503" s="198"/>
      <c r="GJ503" s="198"/>
      <c r="GK503" s="198"/>
      <c r="GL503" s="198"/>
      <c r="GM503" s="198"/>
      <c r="GN503" s="198"/>
      <c r="GO503" s="198"/>
      <c r="GP503" s="198"/>
      <c r="GQ503" s="198"/>
      <c r="GR503" s="198"/>
      <c r="GS503" s="198"/>
      <c r="GT503" s="198"/>
      <c r="GU503" s="198"/>
      <c r="GV503" s="198"/>
      <c r="GW503" s="198"/>
      <c r="GX503" s="198"/>
      <c r="GY503" s="198"/>
      <c r="GZ503" s="198"/>
      <c r="HA503" s="198"/>
      <c r="HB503" s="198"/>
      <c r="HC503" s="198"/>
      <c r="HD503" s="198"/>
      <c r="HE503" s="198"/>
      <c r="HF503" s="198"/>
      <c r="HG503" s="198"/>
      <c r="HH503" s="198"/>
      <c r="HI503" s="198"/>
      <c r="HJ503" s="198"/>
      <c r="HK503" s="198"/>
      <c r="HL503" s="198"/>
      <c r="HM503" s="198"/>
      <c r="HN503" s="198"/>
      <c r="HO503" s="198"/>
      <c r="HP503" s="198"/>
      <c r="HQ503" s="198"/>
      <c r="HR503" s="198"/>
      <c r="HS503" s="198"/>
      <c r="HT503" s="198"/>
      <c r="HU503" s="198"/>
      <c r="HV503" s="198"/>
      <c r="HW503" s="198"/>
      <c r="HX503" s="198"/>
      <c r="HY503" s="198"/>
      <c r="HZ503" s="198"/>
      <c r="IA503" s="198"/>
      <c r="IB503" s="198"/>
      <c r="IC503" s="198"/>
      <c r="ID503" s="198"/>
      <c r="IE503" s="198"/>
      <c r="IF503" s="198"/>
      <c r="IG503" s="198"/>
      <c r="IH503" s="198"/>
      <c r="II503" s="198"/>
      <c r="IJ503" s="198"/>
      <c r="IK503" s="198"/>
      <c r="IL503" s="198"/>
      <c r="IM503" s="198"/>
      <c r="IN503" s="198"/>
      <c r="IO503" s="198"/>
      <c r="IP503" s="198"/>
      <c r="IQ503" s="198"/>
      <c r="IR503" s="198"/>
      <c r="IS503" s="198"/>
      <c r="IT503" s="198"/>
      <c r="IU503" s="198"/>
      <c r="IV503" s="198"/>
      <c r="IW503" s="198"/>
      <c r="IX503" s="198"/>
      <c r="IY503" s="198"/>
      <c r="IZ503" s="198"/>
      <c r="JA503" s="198"/>
      <c r="JB503" s="198"/>
      <c r="JC503" s="198"/>
      <c r="JD503" s="198"/>
      <c r="JE503" s="198"/>
      <c r="JF503" s="198"/>
      <c r="JG503" s="198"/>
      <c r="JH503" s="198"/>
      <c r="JI503" s="198"/>
      <c r="JJ503" s="198"/>
      <c r="JK503" s="198"/>
      <c r="JL503" s="198"/>
      <c r="JM503" s="198"/>
      <c r="JN503" s="198"/>
      <c r="JO503" s="198"/>
      <c r="JP503" s="198"/>
      <c r="JQ503" s="198"/>
      <c r="JR503" s="198"/>
      <c r="JS503" s="198"/>
      <c r="JT503" s="198"/>
      <c r="JU503" s="198"/>
      <c r="JV503" s="198"/>
      <c r="JW503" s="198"/>
      <c r="JX503" s="198"/>
      <c r="JY503" s="198"/>
      <c r="JZ503" s="198"/>
      <c r="KA503" s="198"/>
      <c r="KB503" s="198"/>
      <c r="KC503" s="198"/>
      <c r="KD503" s="198"/>
      <c r="KE503" s="198"/>
      <c r="KF503" s="198"/>
      <c r="KG503" s="198"/>
      <c r="KH503" s="198"/>
      <c r="KI503" s="198"/>
      <c r="KJ503" s="198"/>
      <c r="KK503" s="198"/>
      <c r="KL503" s="198"/>
      <c r="KM503" s="198"/>
      <c r="KN503" s="198"/>
      <c r="KO503" s="198"/>
      <c r="KP503" s="198"/>
      <c r="KQ503" s="198"/>
      <c r="KR503" s="198"/>
      <c r="KS503" s="198"/>
      <c r="KT503" s="198"/>
      <c r="KU503" s="198"/>
      <c r="KV503" s="198"/>
      <c r="KW503" s="198"/>
      <c r="KX503" s="198"/>
      <c r="KY503" s="198"/>
      <c r="KZ503" s="198"/>
    </row>
    <row r="504" spans="2:312" x14ac:dyDescent="0.3">
      <c r="B504" s="198"/>
      <c r="C504" s="198"/>
      <c r="D504" s="198"/>
      <c r="E504" s="198"/>
      <c r="F504" s="198"/>
      <c r="G504" s="198"/>
      <c r="H504" s="198"/>
      <c r="I504" s="198"/>
      <c r="J504" s="198"/>
      <c r="K504" s="198"/>
      <c r="L504" s="198"/>
      <c r="M504" s="198"/>
      <c r="N504" s="198"/>
      <c r="O504" s="198"/>
      <c r="P504" s="198"/>
      <c r="Q504" s="202"/>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c r="CO504" s="198"/>
      <c r="CP504" s="198"/>
      <c r="CQ504" s="198"/>
      <c r="CR504" s="198"/>
      <c r="CS504" s="198"/>
      <c r="CT504" s="198"/>
      <c r="CU504" s="198"/>
      <c r="CV504" s="198"/>
      <c r="CW504" s="198"/>
      <c r="CX504" s="198"/>
      <c r="CY504" s="198"/>
      <c r="CZ504" s="198"/>
      <c r="DA504" s="198"/>
      <c r="DB504" s="198"/>
      <c r="DC504" s="198"/>
      <c r="DD504" s="198"/>
      <c r="DE504" s="198"/>
      <c r="DF504" s="198"/>
      <c r="DG504" s="198"/>
      <c r="DH504" s="198"/>
      <c r="DI504" s="198"/>
      <c r="DJ504" s="198"/>
      <c r="DK504" s="198"/>
      <c r="DL504" s="198"/>
      <c r="DM504" s="198"/>
      <c r="DN504" s="198"/>
      <c r="DO504" s="198"/>
      <c r="DP504" s="198"/>
      <c r="DQ504" s="198"/>
      <c r="DR504" s="198"/>
      <c r="DS504" s="198"/>
      <c r="DT504" s="198"/>
      <c r="DU504" s="198"/>
      <c r="DV504" s="198"/>
      <c r="DW504" s="198"/>
      <c r="DX504" s="198"/>
      <c r="DY504" s="198"/>
      <c r="DZ504" s="198"/>
      <c r="EA504" s="198"/>
      <c r="EB504" s="198"/>
      <c r="EC504" s="198"/>
      <c r="ED504" s="198"/>
      <c r="EE504" s="198"/>
      <c r="EF504" s="198"/>
      <c r="EG504" s="198"/>
      <c r="EH504" s="198"/>
      <c r="EI504" s="198"/>
      <c r="EJ504" s="198"/>
      <c r="EK504" s="198"/>
      <c r="EL504" s="198"/>
      <c r="EM504" s="198"/>
      <c r="EN504" s="198"/>
      <c r="EO504" s="198"/>
      <c r="EP504" s="198"/>
      <c r="EQ504" s="198"/>
      <c r="ER504" s="198"/>
      <c r="ES504" s="198"/>
      <c r="ET504" s="198"/>
      <c r="EU504" s="198"/>
      <c r="EV504" s="198"/>
      <c r="EW504" s="198"/>
      <c r="EX504" s="198"/>
      <c r="EY504" s="198"/>
      <c r="EZ504" s="198"/>
      <c r="FA504" s="198"/>
      <c r="FB504" s="198"/>
      <c r="FC504" s="198"/>
      <c r="FD504" s="198"/>
      <c r="FE504" s="198"/>
      <c r="FF504" s="198"/>
      <c r="FG504" s="198"/>
      <c r="FH504" s="198"/>
      <c r="FI504" s="198"/>
      <c r="FJ504" s="198"/>
      <c r="FK504" s="198"/>
      <c r="FL504" s="198"/>
      <c r="FM504" s="198"/>
      <c r="FN504" s="198"/>
      <c r="FO504" s="198"/>
      <c r="FP504" s="198"/>
      <c r="FQ504" s="198"/>
      <c r="FR504" s="198"/>
      <c r="FS504" s="198"/>
      <c r="FT504" s="198"/>
      <c r="FU504" s="198"/>
      <c r="FV504" s="198"/>
      <c r="FW504" s="198"/>
      <c r="FX504" s="198"/>
      <c r="FY504" s="198"/>
      <c r="FZ504" s="198"/>
      <c r="GA504" s="198"/>
      <c r="GB504" s="198"/>
      <c r="GC504" s="198"/>
      <c r="GD504" s="198"/>
      <c r="GE504" s="198"/>
      <c r="GF504" s="198"/>
      <c r="GG504" s="198"/>
      <c r="GH504" s="198"/>
      <c r="GI504" s="198"/>
      <c r="GJ504" s="198"/>
      <c r="GK504" s="198"/>
      <c r="GL504" s="198"/>
      <c r="GM504" s="198"/>
      <c r="GN504" s="198"/>
      <c r="GO504" s="198"/>
      <c r="GP504" s="198"/>
      <c r="GQ504" s="198"/>
      <c r="GR504" s="198"/>
      <c r="GS504" s="198"/>
      <c r="GT504" s="198"/>
      <c r="GU504" s="198"/>
      <c r="GV504" s="198"/>
      <c r="GW504" s="198"/>
      <c r="GX504" s="198"/>
      <c r="GY504" s="198"/>
      <c r="GZ504" s="198"/>
      <c r="HA504" s="198"/>
      <c r="HB504" s="198"/>
      <c r="HC504" s="198"/>
      <c r="HD504" s="198"/>
      <c r="HE504" s="198"/>
      <c r="HF504" s="198"/>
      <c r="HG504" s="198"/>
      <c r="HH504" s="198"/>
      <c r="HI504" s="198"/>
      <c r="HJ504" s="198"/>
      <c r="HK504" s="198"/>
      <c r="HL504" s="198"/>
      <c r="HM504" s="198"/>
      <c r="HN504" s="198"/>
      <c r="HO504" s="198"/>
      <c r="HP504" s="198"/>
      <c r="HQ504" s="198"/>
      <c r="HR504" s="198"/>
      <c r="HS504" s="198"/>
      <c r="HT504" s="198"/>
      <c r="HU504" s="198"/>
      <c r="HV504" s="198"/>
      <c r="HW504" s="198"/>
      <c r="HX504" s="198"/>
      <c r="HY504" s="198"/>
      <c r="HZ504" s="198"/>
      <c r="IA504" s="198"/>
      <c r="IB504" s="198"/>
      <c r="IC504" s="198"/>
      <c r="ID504" s="198"/>
      <c r="IE504" s="198"/>
      <c r="IF504" s="198"/>
      <c r="IG504" s="198"/>
      <c r="IH504" s="198"/>
      <c r="II504" s="198"/>
      <c r="IJ504" s="198"/>
      <c r="IK504" s="198"/>
      <c r="IL504" s="198"/>
      <c r="IM504" s="198"/>
      <c r="IN504" s="198"/>
      <c r="IO504" s="198"/>
      <c r="IP504" s="198"/>
      <c r="IQ504" s="198"/>
      <c r="IR504" s="198"/>
      <c r="IS504" s="198"/>
      <c r="IT504" s="198"/>
      <c r="IU504" s="198"/>
      <c r="IV504" s="198"/>
      <c r="IW504" s="198"/>
      <c r="IX504" s="198"/>
      <c r="IY504" s="198"/>
      <c r="IZ504" s="198"/>
      <c r="JA504" s="198"/>
      <c r="JB504" s="198"/>
      <c r="JC504" s="198"/>
      <c r="JD504" s="198"/>
      <c r="JE504" s="198"/>
      <c r="JF504" s="198"/>
      <c r="JG504" s="198"/>
      <c r="JH504" s="198"/>
      <c r="JI504" s="198"/>
      <c r="JJ504" s="198"/>
      <c r="JK504" s="198"/>
      <c r="JL504" s="198"/>
      <c r="JM504" s="198"/>
      <c r="JN504" s="198"/>
      <c r="JO504" s="198"/>
      <c r="JP504" s="198"/>
      <c r="JQ504" s="198"/>
      <c r="JR504" s="198"/>
      <c r="JS504" s="198"/>
      <c r="JT504" s="198"/>
      <c r="JU504" s="198"/>
      <c r="JV504" s="198"/>
      <c r="JW504" s="198"/>
      <c r="JX504" s="198"/>
      <c r="JY504" s="198"/>
      <c r="JZ504" s="198"/>
      <c r="KA504" s="198"/>
      <c r="KB504" s="198"/>
      <c r="KC504" s="198"/>
      <c r="KD504" s="198"/>
      <c r="KE504" s="198"/>
      <c r="KF504" s="198"/>
      <c r="KG504" s="198"/>
      <c r="KH504" s="198"/>
      <c r="KI504" s="198"/>
      <c r="KJ504" s="198"/>
      <c r="KK504" s="198"/>
      <c r="KL504" s="198"/>
      <c r="KM504" s="198"/>
      <c r="KN504" s="198"/>
      <c r="KO504" s="198"/>
      <c r="KP504" s="198"/>
      <c r="KQ504" s="198"/>
      <c r="KR504" s="198"/>
      <c r="KS504" s="198"/>
      <c r="KT504" s="198"/>
      <c r="KU504" s="198"/>
      <c r="KV504" s="198"/>
      <c r="KW504" s="198"/>
      <c r="KX504" s="198"/>
      <c r="KY504" s="198"/>
      <c r="KZ504" s="198"/>
    </row>
    <row r="505" spans="2:312" x14ac:dyDescent="0.3">
      <c r="B505" s="198"/>
      <c r="C505" s="198"/>
      <c r="D505" s="198"/>
      <c r="E505" s="198"/>
      <c r="F505" s="198"/>
      <c r="G505" s="198"/>
      <c r="H505" s="198"/>
      <c r="I505" s="198"/>
      <c r="J505" s="198"/>
      <c r="K505" s="198"/>
      <c r="L505" s="198"/>
      <c r="M505" s="198"/>
      <c r="N505" s="198"/>
      <c r="O505" s="198"/>
      <c r="P505" s="198"/>
      <c r="Q505" s="202"/>
      <c r="R505" s="198"/>
      <c r="S505" s="198"/>
      <c r="T505" s="198"/>
      <c r="U505" s="198"/>
      <c r="V505" s="198"/>
      <c r="W505" s="198"/>
      <c r="X505" s="198"/>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98"/>
      <c r="AT505" s="198"/>
      <c r="AU505" s="198"/>
      <c r="AV505" s="198"/>
      <c r="AW505" s="198"/>
      <c r="AX505" s="198"/>
      <c r="AY505" s="198"/>
      <c r="AZ505" s="198"/>
      <c r="BA505" s="198"/>
      <c r="BB505" s="198"/>
      <c r="BC505" s="198"/>
      <c r="BD505" s="198"/>
      <c r="BE505" s="198"/>
      <c r="BF505" s="198"/>
      <c r="BG505" s="198"/>
      <c r="BH505" s="198"/>
      <c r="BI505" s="198"/>
      <c r="BJ505" s="198"/>
      <c r="BK505" s="198"/>
      <c r="BL505" s="198"/>
      <c r="BM505" s="198"/>
      <c r="BN505" s="198"/>
      <c r="BO505" s="198"/>
      <c r="BP505" s="198"/>
      <c r="BQ505" s="198"/>
      <c r="BR505" s="198"/>
      <c r="BS505" s="198"/>
      <c r="BT505" s="198"/>
      <c r="BU505" s="198"/>
      <c r="BV505" s="198"/>
      <c r="BW505" s="198"/>
      <c r="BX505" s="198"/>
      <c r="BY505" s="198"/>
      <c r="BZ505" s="198"/>
      <c r="CA505" s="198"/>
      <c r="CB505" s="198"/>
      <c r="CC505" s="198"/>
      <c r="CD505" s="198"/>
      <c r="CE505" s="198"/>
      <c r="CF505" s="198"/>
      <c r="CG505" s="198"/>
      <c r="CH505" s="198"/>
      <c r="CI505" s="198"/>
      <c r="CJ505" s="198"/>
      <c r="CK505" s="198"/>
      <c r="CL505" s="198"/>
      <c r="CM505" s="198"/>
      <c r="CN505" s="198"/>
      <c r="CO505" s="198"/>
      <c r="CP505" s="198"/>
      <c r="CQ505" s="198"/>
      <c r="CR505" s="198"/>
      <c r="CS505" s="198"/>
      <c r="CT505" s="198"/>
      <c r="CU505" s="198"/>
      <c r="CV505" s="198"/>
      <c r="CW505" s="198"/>
      <c r="CX505" s="198"/>
      <c r="CY505" s="198"/>
      <c r="CZ505" s="198"/>
      <c r="DA505" s="198"/>
      <c r="DB505" s="198"/>
      <c r="DC505" s="198"/>
      <c r="DD505" s="198"/>
      <c r="DE505" s="198"/>
      <c r="DF505" s="198"/>
      <c r="DG505" s="198"/>
      <c r="DH505" s="198"/>
      <c r="DI505" s="198"/>
      <c r="DJ505" s="198"/>
      <c r="DK505" s="198"/>
      <c r="DL505" s="198"/>
      <c r="DM505" s="198"/>
      <c r="DN505" s="198"/>
      <c r="DO505" s="198"/>
      <c r="DP505" s="198"/>
      <c r="DQ505" s="198"/>
      <c r="DR505" s="198"/>
      <c r="DS505" s="198"/>
      <c r="DT505" s="198"/>
      <c r="DU505" s="198"/>
      <c r="DV505" s="198"/>
      <c r="DW505" s="198"/>
      <c r="DX505" s="198"/>
      <c r="DY505" s="198"/>
      <c r="DZ505" s="198"/>
      <c r="EA505" s="198"/>
      <c r="EB505" s="198"/>
      <c r="EC505" s="198"/>
      <c r="ED505" s="198"/>
      <c r="EE505" s="198"/>
      <c r="EF505" s="198"/>
      <c r="EG505" s="198"/>
      <c r="EH505" s="198"/>
      <c r="EI505" s="198"/>
      <c r="EJ505" s="198"/>
      <c r="EK505" s="198"/>
      <c r="EL505" s="198"/>
      <c r="EM505" s="198"/>
      <c r="EN505" s="198"/>
      <c r="EO505" s="198"/>
      <c r="EP505" s="198"/>
      <c r="EQ505" s="198"/>
      <c r="ER505" s="198"/>
      <c r="ES505" s="198"/>
      <c r="ET505" s="198"/>
      <c r="EU505" s="198"/>
      <c r="EV505" s="198"/>
      <c r="EW505" s="198"/>
      <c r="EX505" s="198"/>
      <c r="EY505" s="198"/>
      <c r="EZ505" s="198"/>
      <c r="FA505" s="198"/>
      <c r="FB505" s="198"/>
      <c r="FC505" s="198"/>
      <c r="FD505" s="198"/>
      <c r="FE505" s="198"/>
      <c r="FF505" s="198"/>
      <c r="FG505" s="198"/>
      <c r="FH505" s="198"/>
      <c r="FI505" s="198"/>
      <c r="FJ505" s="198"/>
      <c r="FK505" s="198"/>
      <c r="FL505" s="198"/>
      <c r="FM505" s="198"/>
      <c r="FN505" s="198"/>
      <c r="FO505" s="198"/>
      <c r="FP505" s="198"/>
      <c r="FQ505" s="198"/>
      <c r="FR505" s="198"/>
      <c r="FS505" s="198"/>
      <c r="FT505" s="198"/>
      <c r="FU505" s="198"/>
      <c r="FV505" s="198"/>
      <c r="FW505" s="198"/>
      <c r="FX505" s="198"/>
      <c r="FY505" s="198"/>
      <c r="FZ505" s="198"/>
      <c r="GA505" s="198"/>
      <c r="GB505" s="198"/>
      <c r="GC505" s="198"/>
      <c r="GD505" s="198"/>
      <c r="GE505" s="198"/>
      <c r="GF505" s="198"/>
      <c r="GG505" s="198"/>
      <c r="GH505" s="198"/>
      <c r="GI505" s="198"/>
      <c r="GJ505" s="198"/>
      <c r="GK505" s="198"/>
      <c r="GL505" s="198"/>
      <c r="GM505" s="198"/>
      <c r="GN505" s="198"/>
      <c r="GO505" s="198"/>
      <c r="GP505" s="198"/>
      <c r="GQ505" s="198"/>
      <c r="GR505" s="198"/>
      <c r="GS505" s="198"/>
      <c r="GT505" s="198"/>
      <c r="GU505" s="198"/>
      <c r="GV505" s="198"/>
      <c r="GW505" s="198"/>
      <c r="GX505" s="198"/>
      <c r="GY505" s="198"/>
      <c r="GZ505" s="198"/>
      <c r="HA505" s="198"/>
      <c r="HB505" s="198"/>
      <c r="HC505" s="198"/>
      <c r="HD505" s="198"/>
      <c r="HE505" s="198"/>
      <c r="HF505" s="198"/>
      <c r="HG505" s="198"/>
      <c r="HH505" s="198"/>
      <c r="HI505" s="198"/>
      <c r="HJ505" s="198"/>
      <c r="HK505" s="198"/>
      <c r="HL505" s="198"/>
      <c r="HM505" s="198"/>
      <c r="HN505" s="198"/>
      <c r="HO505" s="198"/>
      <c r="HP505" s="198"/>
      <c r="HQ505" s="198"/>
      <c r="HR505" s="198"/>
      <c r="HS505" s="198"/>
      <c r="HT505" s="198"/>
      <c r="HU505" s="198"/>
      <c r="HV505" s="198"/>
      <c r="HW505" s="198"/>
      <c r="HX505" s="198"/>
      <c r="HY505" s="198"/>
      <c r="HZ505" s="198"/>
      <c r="IA505" s="198"/>
      <c r="IB505" s="198"/>
      <c r="IC505" s="198"/>
      <c r="ID505" s="198"/>
      <c r="IE505" s="198"/>
      <c r="IF505" s="198"/>
      <c r="IG505" s="198"/>
      <c r="IH505" s="198"/>
      <c r="II505" s="198"/>
      <c r="IJ505" s="198"/>
      <c r="IK505" s="198"/>
      <c r="IL505" s="198"/>
      <c r="IM505" s="198"/>
      <c r="IN505" s="198"/>
      <c r="IO505" s="198"/>
      <c r="IP505" s="198"/>
      <c r="IQ505" s="198"/>
      <c r="IR505" s="198"/>
      <c r="IS505" s="198"/>
      <c r="IT505" s="198"/>
      <c r="IU505" s="198"/>
      <c r="IV505" s="198"/>
      <c r="IW505" s="198"/>
      <c r="IX505" s="198"/>
      <c r="IY505" s="198"/>
      <c r="IZ505" s="198"/>
      <c r="JA505" s="198"/>
      <c r="JB505" s="198"/>
      <c r="JC505" s="198"/>
      <c r="JD505" s="198"/>
      <c r="JE505" s="198"/>
      <c r="JF505" s="198"/>
      <c r="JG505" s="198"/>
      <c r="JH505" s="198"/>
      <c r="JI505" s="198"/>
      <c r="JJ505" s="198"/>
      <c r="JK505" s="198"/>
      <c r="JL505" s="198"/>
      <c r="JM505" s="198"/>
      <c r="JN505" s="198"/>
      <c r="JO505" s="198"/>
      <c r="JP505" s="198"/>
      <c r="JQ505" s="198"/>
      <c r="JR505" s="198"/>
      <c r="JS505" s="198"/>
      <c r="JT505" s="198"/>
      <c r="JU505" s="198"/>
      <c r="JV505" s="198"/>
      <c r="JW505" s="198"/>
      <c r="JX505" s="198"/>
      <c r="JY505" s="198"/>
      <c r="JZ505" s="198"/>
      <c r="KA505" s="198"/>
      <c r="KB505" s="198"/>
      <c r="KC505" s="198"/>
      <c r="KD505" s="198"/>
      <c r="KE505" s="198"/>
      <c r="KF505" s="198"/>
      <c r="KG505" s="198"/>
      <c r="KH505" s="198"/>
      <c r="KI505" s="198"/>
      <c r="KJ505" s="198"/>
      <c r="KK505" s="198"/>
      <c r="KL505" s="198"/>
      <c r="KM505" s="198"/>
      <c r="KN505" s="198"/>
      <c r="KO505" s="198"/>
      <c r="KP505" s="198"/>
      <c r="KQ505" s="198"/>
      <c r="KR505" s="198"/>
      <c r="KS505" s="198"/>
      <c r="KT505" s="198"/>
      <c r="KU505" s="198"/>
      <c r="KV505" s="198"/>
      <c r="KW505" s="198"/>
      <c r="KX505" s="198"/>
      <c r="KY505" s="198"/>
      <c r="KZ505" s="198"/>
    </row>
    <row r="506" spans="2:312" x14ac:dyDescent="0.3">
      <c r="B506" s="198"/>
      <c r="C506" s="198"/>
      <c r="D506" s="198"/>
      <c r="E506" s="198"/>
      <c r="F506" s="198"/>
      <c r="G506" s="198"/>
      <c r="H506" s="198"/>
      <c r="I506" s="198"/>
      <c r="J506" s="198"/>
      <c r="K506" s="198"/>
      <c r="L506" s="198"/>
      <c r="M506" s="198"/>
      <c r="N506" s="198"/>
      <c r="O506" s="198"/>
      <c r="P506" s="198"/>
      <c r="Q506" s="202"/>
      <c r="R506" s="198"/>
      <c r="S506" s="198"/>
      <c r="T506" s="198"/>
      <c r="U506" s="198"/>
      <c r="V506" s="198"/>
      <c r="W506" s="198"/>
      <c r="X506" s="198"/>
      <c r="Y506" s="198"/>
      <c r="Z506" s="198"/>
      <c r="AA506" s="198"/>
      <c r="AB506" s="198"/>
      <c r="AC506" s="198"/>
      <c r="AD506" s="198"/>
      <c r="AE506" s="198"/>
      <c r="AF506" s="198"/>
      <c r="AG506" s="198"/>
      <c r="AH506" s="198"/>
      <c r="AI506" s="198"/>
      <c r="AJ506" s="198"/>
      <c r="AK506" s="198"/>
      <c r="AL506" s="198"/>
      <c r="AM506" s="198"/>
      <c r="AN506" s="198"/>
      <c r="AO506" s="198"/>
      <c r="AP506" s="198"/>
      <c r="AQ506" s="198"/>
      <c r="AR506" s="198"/>
      <c r="AS506" s="198"/>
      <c r="AT506" s="198"/>
      <c r="AU506" s="198"/>
      <c r="AV506" s="198"/>
      <c r="AW506" s="198"/>
      <c r="AX506" s="198"/>
      <c r="AY506" s="198"/>
      <c r="AZ506" s="198"/>
      <c r="BA506" s="198"/>
      <c r="BB506" s="198"/>
      <c r="BC506" s="198"/>
      <c r="BD506" s="198"/>
      <c r="BE506" s="198"/>
      <c r="BF506" s="198"/>
      <c r="BG506" s="198"/>
      <c r="BH506" s="198"/>
      <c r="BI506" s="198"/>
      <c r="BJ506" s="198"/>
      <c r="BK506" s="198"/>
      <c r="BL506" s="198"/>
      <c r="BM506" s="198"/>
      <c r="BN506" s="198"/>
      <c r="BO506" s="198"/>
      <c r="BP506" s="198"/>
      <c r="BQ506" s="198"/>
      <c r="BR506" s="198"/>
      <c r="BS506" s="198"/>
      <c r="BT506" s="198"/>
      <c r="BU506" s="198"/>
      <c r="BV506" s="198"/>
      <c r="BW506" s="198"/>
      <c r="BX506" s="198"/>
      <c r="BY506" s="198"/>
      <c r="BZ506" s="198"/>
      <c r="CA506" s="198"/>
      <c r="CB506" s="198"/>
      <c r="CC506" s="198"/>
      <c r="CD506" s="198"/>
      <c r="CE506" s="198"/>
      <c r="CF506" s="198"/>
      <c r="CG506" s="198"/>
      <c r="CH506" s="198"/>
      <c r="CI506" s="198"/>
      <c r="CJ506" s="198"/>
      <c r="CK506" s="198"/>
      <c r="CL506" s="198"/>
      <c r="CM506" s="198"/>
      <c r="CN506" s="198"/>
      <c r="CO506" s="198"/>
      <c r="CP506" s="198"/>
      <c r="CQ506" s="198"/>
      <c r="CR506" s="198"/>
      <c r="CS506" s="198"/>
      <c r="CT506" s="198"/>
      <c r="CU506" s="198"/>
      <c r="CV506" s="198"/>
      <c r="CW506" s="198"/>
      <c r="CX506" s="198"/>
      <c r="CY506" s="198"/>
      <c r="CZ506" s="198"/>
      <c r="DA506" s="198"/>
      <c r="DB506" s="198"/>
      <c r="DC506" s="198"/>
      <c r="DD506" s="198"/>
      <c r="DE506" s="198"/>
      <c r="DF506" s="198"/>
      <c r="DG506" s="198"/>
      <c r="DH506" s="198"/>
      <c r="DI506" s="198"/>
      <c r="DJ506" s="198"/>
      <c r="DK506" s="198"/>
      <c r="DL506" s="198"/>
      <c r="DM506" s="198"/>
      <c r="DN506" s="198"/>
      <c r="DO506" s="198"/>
      <c r="DP506" s="198"/>
      <c r="DQ506" s="198"/>
      <c r="DR506" s="198"/>
      <c r="DS506" s="198"/>
      <c r="DT506" s="198"/>
      <c r="DU506" s="198"/>
      <c r="DV506" s="198"/>
      <c r="DW506" s="198"/>
      <c r="DX506" s="198"/>
      <c r="DY506" s="198"/>
      <c r="DZ506" s="198"/>
      <c r="EA506" s="198"/>
      <c r="EB506" s="198"/>
      <c r="EC506" s="198"/>
      <c r="ED506" s="198"/>
      <c r="EE506" s="198"/>
      <c r="EF506" s="198"/>
      <c r="EG506" s="198"/>
      <c r="EH506" s="198"/>
      <c r="EI506" s="198"/>
      <c r="EJ506" s="198"/>
      <c r="EK506" s="198"/>
      <c r="EL506" s="198"/>
      <c r="EM506" s="198"/>
      <c r="EN506" s="198"/>
      <c r="EO506" s="198"/>
      <c r="EP506" s="198"/>
      <c r="EQ506" s="198"/>
      <c r="ER506" s="198"/>
      <c r="ES506" s="198"/>
      <c r="ET506" s="198"/>
      <c r="EU506" s="198"/>
      <c r="EV506" s="198"/>
      <c r="EW506" s="198"/>
      <c r="EX506" s="198"/>
      <c r="EY506" s="198"/>
      <c r="EZ506" s="198"/>
      <c r="FA506" s="198"/>
      <c r="FB506" s="198"/>
      <c r="FC506" s="198"/>
      <c r="FD506" s="198"/>
      <c r="FE506" s="198"/>
      <c r="FF506" s="198"/>
      <c r="FG506" s="198"/>
      <c r="FH506" s="198"/>
      <c r="FI506" s="198"/>
      <c r="FJ506" s="198"/>
      <c r="FK506" s="198"/>
      <c r="FL506" s="198"/>
      <c r="FM506" s="198"/>
      <c r="FN506" s="198"/>
      <c r="FO506" s="198"/>
      <c r="FP506" s="198"/>
      <c r="FQ506" s="198"/>
      <c r="FR506" s="198"/>
      <c r="FS506" s="198"/>
      <c r="FT506" s="198"/>
      <c r="FU506" s="198"/>
      <c r="FV506" s="198"/>
      <c r="FW506" s="198"/>
      <c r="FX506" s="198"/>
      <c r="FY506" s="198"/>
      <c r="FZ506" s="198"/>
      <c r="GA506" s="198"/>
      <c r="GB506" s="198"/>
      <c r="GC506" s="198"/>
      <c r="GD506" s="198"/>
      <c r="GE506" s="198"/>
      <c r="GF506" s="198"/>
      <c r="GG506" s="198"/>
      <c r="GH506" s="198"/>
      <c r="GI506" s="198"/>
      <c r="GJ506" s="198"/>
      <c r="GK506" s="198"/>
      <c r="GL506" s="198"/>
      <c r="GM506" s="198"/>
      <c r="GN506" s="198"/>
      <c r="GO506" s="198"/>
      <c r="GP506" s="198"/>
      <c r="GQ506" s="198"/>
      <c r="GR506" s="198"/>
      <c r="GS506" s="198"/>
      <c r="GT506" s="198"/>
      <c r="GU506" s="198"/>
      <c r="GV506" s="198"/>
      <c r="GW506" s="198"/>
      <c r="GX506" s="198"/>
      <c r="GY506" s="198"/>
      <c r="GZ506" s="198"/>
      <c r="HA506" s="198"/>
      <c r="HB506" s="198"/>
      <c r="HC506" s="198"/>
      <c r="HD506" s="198"/>
      <c r="HE506" s="198"/>
      <c r="HF506" s="198"/>
      <c r="HG506" s="198"/>
      <c r="HH506" s="198"/>
      <c r="HI506" s="198"/>
      <c r="HJ506" s="198"/>
      <c r="HK506" s="198"/>
      <c r="HL506" s="198"/>
      <c r="HM506" s="198"/>
      <c r="HN506" s="198"/>
      <c r="HO506" s="198"/>
      <c r="HP506" s="198"/>
      <c r="HQ506" s="198"/>
      <c r="HR506" s="198"/>
      <c r="HS506" s="198"/>
      <c r="HT506" s="198"/>
      <c r="HU506" s="198"/>
      <c r="HV506" s="198"/>
      <c r="HW506" s="198"/>
      <c r="HX506" s="198"/>
      <c r="HY506" s="198"/>
      <c r="HZ506" s="198"/>
      <c r="IA506" s="198"/>
      <c r="IB506" s="198"/>
      <c r="IC506" s="198"/>
      <c r="ID506" s="198"/>
      <c r="IE506" s="198"/>
      <c r="IF506" s="198"/>
      <c r="IG506" s="198"/>
      <c r="IH506" s="198"/>
      <c r="II506" s="198"/>
      <c r="IJ506" s="198"/>
      <c r="IK506" s="198"/>
      <c r="IL506" s="198"/>
      <c r="IM506" s="198"/>
      <c r="IN506" s="198"/>
      <c r="IO506" s="198"/>
      <c r="IP506" s="198"/>
      <c r="IQ506" s="198"/>
      <c r="IR506" s="198"/>
      <c r="IS506" s="198"/>
      <c r="IT506" s="198"/>
      <c r="IU506" s="198"/>
      <c r="IV506" s="198"/>
      <c r="IW506" s="198"/>
      <c r="IX506" s="198"/>
      <c r="IY506" s="198"/>
      <c r="IZ506" s="198"/>
      <c r="JA506" s="198"/>
      <c r="JB506" s="198"/>
      <c r="JC506" s="198"/>
      <c r="JD506" s="198"/>
      <c r="JE506" s="198"/>
      <c r="JF506" s="198"/>
      <c r="JG506" s="198"/>
      <c r="JH506" s="198"/>
      <c r="JI506" s="198"/>
      <c r="JJ506" s="198"/>
      <c r="JK506" s="198"/>
      <c r="JL506" s="198"/>
      <c r="JM506" s="198"/>
      <c r="JN506" s="198"/>
      <c r="JO506" s="198"/>
      <c r="JP506" s="198"/>
      <c r="JQ506" s="198"/>
      <c r="JR506" s="198"/>
      <c r="JS506" s="198"/>
      <c r="JT506" s="198"/>
      <c r="JU506" s="198"/>
      <c r="JV506" s="198"/>
      <c r="JW506" s="198"/>
      <c r="JX506" s="198"/>
      <c r="JY506" s="198"/>
      <c r="JZ506" s="198"/>
      <c r="KA506" s="198"/>
      <c r="KB506" s="198"/>
      <c r="KC506" s="198"/>
      <c r="KD506" s="198"/>
      <c r="KE506" s="198"/>
      <c r="KF506" s="198"/>
      <c r="KG506" s="198"/>
      <c r="KH506" s="198"/>
      <c r="KI506" s="198"/>
      <c r="KJ506" s="198"/>
      <c r="KK506" s="198"/>
      <c r="KL506" s="198"/>
      <c r="KM506" s="198"/>
      <c r="KN506" s="198"/>
      <c r="KO506" s="198"/>
      <c r="KP506" s="198"/>
      <c r="KQ506" s="198"/>
      <c r="KR506" s="198"/>
      <c r="KS506" s="198"/>
      <c r="KT506" s="198"/>
      <c r="KU506" s="198"/>
      <c r="KV506" s="198"/>
      <c r="KW506" s="198"/>
      <c r="KX506" s="198"/>
      <c r="KY506" s="198"/>
      <c r="KZ506" s="198"/>
    </row>
    <row r="507" spans="2:312" x14ac:dyDescent="0.3">
      <c r="B507" s="198"/>
      <c r="C507" s="198"/>
      <c r="D507" s="198"/>
      <c r="E507" s="198"/>
      <c r="F507" s="198"/>
      <c r="G507" s="198"/>
      <c r="H507" s="198"/>
      <c r="I507" s="198"/>
      <c r="J507" s="198"/>
      <c r="K507" s="198"/>
      <c r="L507" s="198"/>
      <c r="M507" s="198"/>
      <c r="N507" s="198"/>
      <c r="O507" s="198"/>
      <c r="P507" s="198"/>
      <c r="Q507" s="202"/>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c r="AS507" s="198"/>
      <c r="AT507" s="198"/>
      <c r="AU507" s="198"/>
      <c r="AV507" s="198"/>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c r="BT507" s="198"/>
      <c r="BU507" s="198"/>
      <c r="BV507" s="198"/>
      <c r="BW507" s="198"/>
      <c r="BX507" s="198"/>
      <c r="BY507" s="198"/>
      <c r="BZ507" s="198"/>
      <c r="CA507" s="198"/>
      <c r="CB507" s="198"/>
      <c r="CC507" s="198"/>
      <c r="CD507" s="198"/>
      <c r="CE507" s="198"/>
      <c r="CF507" s="198"/>
      <c r="CG507" s="198"/>
      <c r="CH507" s="198"/>
      <c r="CI507" s="198"/>
      <c r="CJ507" s="198"/>
      <c r="CK507" s="198"/>
      <c r="CL507" s="198"/>
      <c r="CM507" s="198"/>
      <c r="CN507" s="198"/>
      <c r="CO507" s="198"/>
      <c r="CP507" s="198"/>
      <c r="CQ507" s="198"/>
      <c r="CR507" s="198"/>
      <c r="CS507" s="198"/>
      <c r="CT507" s="198"/>
      <c r="CU507" s="198"/>
      <c r="CV507" s="198"/>
      <c r="CW507" s="198"/>
      <c r="CX507" s="198"/>
      <c r="CY507" s="198"/>
      <c r="CZ507" s="198"/>
      <c r="DA507" s="198"/>
      <c r="DB507" s="198"/>
      <c r="DC507" s="198"/>
      <c r="DD507" s="198"/>
      <c r="DE507" s="198"/>
      <c r="DF507" s="198"/>
      <c r="DG507" s="198"/>
      <c r="DH507" s="198"/>
      <c r="DI507" s="198"/>
      <c r="DJ507" s="198"/>
      <c r="DK507" s="198"/>
      <c r="DL507" s="198"/>
      <c r="DM507" s="198"/>
      <c r="DN507" s="198"/>
      <c r="DO507" s="198"/>
      <c r="DP507" s="198"/>
      <c r="DQ507" s="198"/>
      <c r="DR507" s="198"/>
      <c r="DS507" s="198"/>
      <c r="DT507" s="198"/>
      <c r="DU507" s="198"/>
      <c r="DV507" s="198"/>
      <c r="DW507" s="198"/>
      <c r="DX507" s="198"/>
      <c r="DY507" s="198"/>
      <c r="DZ507" s="198"/>
      <c r="EA507" s="198"/>
      <c r="EB507" s="198"/>
      <c r="EC507" s="198"/>
      <c r="ED507" s="198"/>
      <c r="EE507" s="198"/>
      <c r="EF507" s="198"/>
      <c r="EG507" s="198"/>
      <c r="EH507" s="198"/>
      <c r="EI507" s="198"/>
      <c r="EJ507" s="198"/>
      <c r="EK507" s="198"/>
      <c r="EL507" s="198"/>
      <c r="EM507" s="198"/>
      <c r="EN507" s="198"/>
      <c r="EO507" s="198"/>
      <c r="EP507" s="198"/>
      <c r="EQ507" s="198"/>
      <c r="ER507" s="198"/>
      <c r="ES507" s="198"/>
      <c r="ET507" s="198"/>
      <c r="EU507" s="198"/>
      <c r="EV507" s="198"/>
      <c r="EW507" s="198"/>
      <c r="EX507" s="198"/>
      <c r="EY507" s="198"/>
      <c r="EZ507" s="198"/>
      <c r="FA507" s="198"/>
      <c r="FB507" s="198"/>
      <c r="FC507" s="198"/>
      <c r="FD507" s="198"/>
      <c r="FE507" s="198"/>
      <c r="FF507" s="198"/>
      <c r="FG507" s="198"/>
      <c r="FH507" s="198"/>
      <c r="FI507" s="198"/>
      <c r="FJ507" s="198"/>
      <c r="FK507" s="198"/>
      <c r="FL507" s="198"/>
      <c r="FM507" s="198"/>
      <c r="FN507" s="198"/>
      <c r="FO507" s="198"/>
      <c r="FP507" s="198"/>
      <c r="FQ507" s="198"/>
      <c r="FR507" s="198"/>
      <c r="FS507" s="198"/>
      <c r="FT507" s="198"/>
      <c r="FU507" s="198"/>
      <c r="FV507" s="198"/>
      <c r="FW507" s="198"/>
      <c r="FX507" s="198"/>
      <c r="FY507" s="198"/>
      <c r="FZ507" s="198"/>
      <c r="GA507" s="198"/>
      <c r="GB507" s="198"/>
      <c r="GC507" s="198"/>
      <c r="GD507" s="198"/>
      <c r="GE507" s="198"/>
      <c r="GF507" s="198"/>
      <c r="GG507" s="198"/>
      <c r="GH507" s="198"/>
      <c r="GI507" s="198"/>
      <c r="GJ507" s="198"/>
      <c r="GK507" s="198"/>
      <c r="GL507" s="198"/>
      <c r="GM507" s="198"/>
      <c r="GN507" s="198"/>
      <c r="GO507" s="198"/>
      <c r="GP507" s="198"/>
      <c r="GQ507" s="198"/>
      <c r="GR507" s="198"/>
      <c r="GS507" s="198"/>
      <c r="GT507" s="198"/>
      <c r="GU507" s="198"/>
      <c r="GV507" s="198"/>
      <c r="GW507" s="198"/>
      <c r="GX507" s="198"/>
      <c r="GY507" s="198"/>
      <c r="GZ507" s="198"/>
      <c r="HA507" s="198"/>
      <c r="HB507" s="198"/>
      <c r="HC507" s="198"/>
      <c r="HD507" s="198"/>
      <c r="HE507" s="198"/>
      <c r="HF507" s="198"/>
      <c r="HG507" s="198"/>
      <c r="HH507" s="198"/>
      <c r="HI507" s="198"/>
      <c r="HJ507" s="198"/>
      <c r="HK507" s="198"/>
      <c r="HL507" s="198"/>
      <c r="HM507" s="198"/>
      <c r="HN507" s="198"/>
      <c r="HO507" s="198"/>
      <c r="HP507" s="198"/>
      <c r="HQ507" s="198"/>
      <c r="HR507" s="198"/>
      <c r="HS507" s="198"/>
      <c r="HT507" s="198"/>
      <c r="HU507" s="198"/>
      <c r="HV507" s="198"/>
      <c r="HW507" s="198"/>
      <c r="HX507" s="198"/>
      <c r="HY507" s="198"/>
      <c r="HZ507" s="198"/>
      <c r="IA507" s="198"/>
      <c r="IB507" s="198"/>
      <c r="IC507" s="198"/>
      <c r="ID507" s="198"/>
      <c r="IE507" s="198"/>
      <c r="IF507" s="198"/>
      <c r="IG507" s="198"/>
      <c r="IH507" s="198"/>
      <c r="II507" s="198"/>
      <c r="IJ507" s="198"/>
      <c r="IK507" s="198"/>
      <c r="IL507" s="198"/>
      <c r="IM507" s="198"/>
      <c r="IN507" s="198"/>
      <c r="IO507" s="198"/>
      <c r="IP507" s="198"/>
      <c r="IQ507" s="198"/>
      <c r="IR507" s="198"/>
      <c r="IS507" s="198"/>
      <c r="IT507" s="198"/>
      <c r="IU507" s="198"/>
      <c r="IV507" s="198"/>
      <c r="IW507" s="198"/>
      <c r="IX507" s="198"/>
      <c r="IY507" s="198"/>
      <c r="IZ507" s="198"/>
      <c r="JA507" s="198"/>
      <c r="JB507" s="198"/>
      <c r="JC507" s="198"/>
      <c r="JD507" s="198"/>
      <c r="JE507" s="198"/>
      <c r="JF507" s="198"/>
      <c r="JG507" s="198"/>
      <c r="JH507" s="198"/>
      <c r="JI507" s="198"/>
      <c r="JJ507" s="198"/>
      <c r="JK507" s="198"/>
      <c r="JL507" s="198"/>
      <c r="JM507" s="198"/>
      <c r="JN507" s="198"/>
      <c r="JO507" s="198"/>
      <c r="JP507" s="198"/>
      <c r="JQ507" s="198"/>
      <c r="JR507" s="198"/>
      <c r="JS507" s="198"/>
      <c r="JT507" s="198"/>
      <c r="JU507" s="198"/>
      <c r="JV507" s="198"/>
      <c r="JW507" s="198"/>
      <c r="JX507" s="198"/>
      <c r="JY507" s="198"/>
      <c r="JZ507" s="198"/>
      <c r="KA507" s="198"/>
      <c r="KB507" s="198"/>
      <c r="KC507" s="198"/>
      <c r="KD507" s="198"/>
      <c r="KE507" s="198"/>
      <c r="KF507" s="198"/>
      <c r="KG507" s="198"/>
      <c r="KH507" s="198"/>
      <c r="KI507" s="198"/>
      <c r="KJ507" s="198"/>
      <c r="KK507" s="198"/>
      <c r="KL507" s="198"/>
      <c r="KM507" s="198"/>
      <c r="KN507" s="198"/>
      <c r="KO507" s="198"/>
      <c r="KP507" s="198"/>
      <c r="KQ507" s="198"/>
      <c r="KR507" s="198"/>
      <c r="KS507" s="198"/>
      <c r="KT507" s="198"/>
      <c r="KU507" s="198"/>
      <c r="KV507" s="198"/>
      <c r="KW507" s="198"/>
      <c r="KX507" s="198"/>
      <c r="KY507" s="198"/>
      <c r="KZ507" s="198"/>
    </row>
    <row r="508" spans="2:312" x14ac:dyDescent="0.3">
      <c r="B508" s="198"/>
      <c r="C508" s="198"/>
      <c r="D508" s="198"/>
      <c r="E508" s="198"/>
      <c r="F508" s="198"/>
      <c r="G508" s="198"/>
      <c r="H508" s="198"/>
      <c r="I508" s="198"/>
      <c r="J508" s="198"/>
      <c r="K508" s="198"/>
      <c r="L508" s="198"/>
      <c r="M508" s="198"/>
      <c r="N508" s="198"/>
      <c r="O508" s="198"/>
      <c r="P508" s="198"/>
      <c r="Q508" s="202"/>
      <c r="R508" s="198"/>
      <c r="S508" s="198"/>
      <c r="T508" s="198"/>
      <c r="U508" s="198"/>
      <c r="V508" s="198"/>
      <c r="W508" s="198"/>
      <c r="X508" s="198"/>
      <c r="Y508" s="198"/>
      <c r="Z508" s="198"/>
      <c r="AA508" s="198"/>
      <c r="AB508" s="198"/>
      <c r="AC508" s="198"/>
      <c r="AD508" s="198"/>
      <c r="AE508" s="198"/>
      <c r="AF508" s="198"/>
      <c r="AG508" s="198"/>
      <c r="AH508" s="198"/>
      <c r="AI508" s="198"/>
      <c r="AJ508" s="198"/>
      <c r="AK508" s="198"/>
      <c r="AL508" s="198"/>
      <c r="AM508" s="198"/>
      <c r="AN508" s="198"/>
      <c r="AO508" s="198"/>
      <c r="AP508" s="198"/>
      <c r="AQ508" s="198"/>
      <c r="AR508" s="198"/>
      <c r="AS508" s="198"/>
      <c r="AT508" s="198"/>
      <c r="AU508" s="198"/>
      <c r="AV508" s="198"/>
      <c r="AW508" s="198"/>
      <c r="AX508" s="198"/>
      <c r="AY508" s="198"/>
      <c r="AZ508" s="198"/>
      <c r="BA508" s="198"/>
      <c r="BB508" s="198"/>
      <c r="BC508" s="198"/>
      <c r="BD508" s="198"/>
      <c r="BE508" s="198"/>
      <c r="BF508" s="198"/>
      <c r="BG508" s="198"/>
      <c r="BH508" s="198"/>
      <c r="BI508" s="198"/>
      <c r="BJ508" s="198"/>
      <c r="BK508" s="198"/>
      <c r="BL508" s="198"/>
      <c r="BM508" s="198"/>
      <c r="BN508" s="198"/>
      <c r="BO508" s="198"/>
      <c r="BP508" s="198"/>
      <c r="BQ508" s="198"/>
      <c r="BR508" s="198"/>
      <c r="BS508" s="198"/>
      <c r="BT508" s="198"/>
      <c r="BU508" s="198"/>
      <c r="BV508" s="198"/>
      <c r="BW508" s="198"/>
      <c r="BX508" s="198"/>
      <c r="BY508" s="198"/>
      <c r="BZ508" s="198"/>
      <c r="CA508" s="198"/>
      <c r="CB508" s="198"/>
      <c r="CC508" s="198"/>
      <c r="CD508" s="198"/>
      <c r="CE508" s="198"/>
      <c r="CF508" s="198"/>
      <c r="CG508" s="198"/>
      <c r="CH508" s="198"/>
      <c r="CI508" s="198"/>
      <c r="CJ508" s="198"/>
      <c r="CK508" s="198"/>
      <c r="CL508" s="198"/>
      <c r="CM508" s="198"/>
      <c r="CN508" s="198"/>
      <c r="CO508" s="198"/>
      <c r="CP508" s="198"/>
      <c r="CQ508" s="198"/>
      <c r="CR508" s="198"/>
      <c r="CS508" s="198"/>
      <c r="CT508" s="198"/>
      <c r="CU508" s="198"/>
      <c r="CV508" s="198"/>
      <c r="CW508" s="198"/>
      <c r="CX508" s="198"/>
      <c r="CY508" s="198"/>
      <c r="CZ508" s="198"/>
      <c r="DA508" s="198"/>
      <c r="DB508" s="198"/>
      <c r="DC508" s="198"/>
      <c r="DD508" s="198"/>
      <c r="DE508" s="198"/>
      <c r="DF508" s="198"/>
      <c r="DG508" s="198"/>
      <c r="DH508" s="198"/>
      <c r="DI508" s="198"/>
      <c r="DJ508" s="198"/>
      <c r="DK508" s="198"/>
      <c r="DL508" s="198"/>
      <c r="DM508" s="198"/>
      <c r="DN508" s="198"/>
      <c r="DO508" s="198"/>
      <c r="DP508" s="198"/>
      <c r="DQ508" s="198"/>
      <c r="DR508" s="198"/>
      <c r="DS508" s="198"/>
      <c r="DT508" s="198"/>
      <c r="DU508" s="198"/>
      <c r="DV508" s="198"/>
      <c r="DW508" s="198"/>
      <c r="DX508" s="198"/>
      <c r="DY508" s="198"/>
      <c r="DZ508" s="198"/>
      <c r="EA508" s="198"/>
      <c r="EB508" s="198"/>
      <c r="EC508" s="198"/>
      <c r="ED508" s="198"/>
      <c r="EE508" s="198"/>
      <c r="EF508" s="198"/>
      <c r="EG508" s="198"/>
      <c r="EH508" s="198"/>
      <c r="EI508" s="198"/>
      <c r="EJ508" s="198"/>
      <c r="EK508" s="198"/>
      <c r="EL508" s="198"/>
      <c r="EM508" s="198"/>
      <c r="EN508" s="198"/>
      <c r="EO508" s="198"/>
      <c r="EP508" s="198"/>
      <c r="EQ508" s="198"/>
      <c r="ER508" s="198"/>
      <c r="ES508" s="198"/>
      <c r="ET508" s="198"/>
      <c r="EU508" s="198"/>
      <c r="EV508" s="198"/>
      <c r="EW508" s="198"/>
      <c r="EX508" s="198"/>
      <c r="EY508" s="198"/>
      <c r="EZ508" s="198"/>
      <c r="FA508" s="198"/>
      <c r="FB508" s="198"/>
      <c r="FC508" s="198"/>
      <c r="FD508" s="198"/>
      <c r="FE508" s="198"/>
      <c r="FF508" s="198"/>
      <c r="FG508" s="198"/>
      <c r="FH508" s="198"/>
      <c r="FI508" s="198"/>
      <c r="FJ508" s="198"/>
      <c r="FK508" s="198"/>
      <c r="FL508" s="198"/>
      <c r="FM508" s="198"/>
      <c r="FN508" s="198"/>
      <c r="FO508" s="198"/>
      <c r="FP508" s="198"/>
      <c r="FQ508" s="198"/>
      <c r="FR508" s="198"/>
      <c r="FS508" s="198"/>
      <c r="FT508" s="198"/>
      <c r="FU508" s="198"/>
      <c r="FV508" s="198"/>
      <c r="FW508" s="198"/>
      <c r="FX508" s="198"/>
      <c r="FY508" s="198"/>
      <c r="FZ508" s="198"/>
      <c r="GA508" s="198"/>
      <c r="GB508" s="198"/>
      <c r="GC508" s="198"/>
      <c r="GD508" s="198"/>
      <c r="GE508" s="198"/>
      <c r="GF508" s="198"/>
      <c r="GG508" s="198"/>
      <c r="GH508" s="198"/>
      <c r="GI508" s="198"/>
      <c r="GJ508" s="198"/>
      <c r="GK508" s="198"/>
      <c r="GL508" s="198"/>
      <c r="GM508" s="198"/>
      <c r="GN508" s="198"/>
      <c r="GO508" s="198"/>
      <c r="GP508" s="198"/>
      <c r="GQ508" s="198"/>
      <c r="GR508" s="198"/>
      <c r="GS508" s="198"/>
      <c r="GT508" s="198"/>
      <c r="GU508" s="198"/>
      <c r="GV508" s="198"/>
      <c r="GW508" s="198"/>
      <c r="GX508" s="198"/>
      <c r="GY508" s="198"/>
      <c r="GZ508" s="198"/>
      <c r="HA508" s="198"/>
      <c r="HB508" s="198"/>
      <c r="HC508" s="198"/>
      <c r="HD508" s="198"/>
      <c r="HE508" s="198"/>
      <c r="HF508" s="198"/>
      <c r="HG508" s="198"/>
      <c r="HH508" s="198"/>
      <c r="HI508" s="198"/>
      <c r="HJ508" s="198"/>
      <c r="HK508" s="198"/>
      <c r="HL508" s="198"/>
      <c r="HM508" s="198"/>
      <c r="HN508" s="198"/>
      <c r="HO508" s="198"/>
      <c r="HP508" s="198"/>
      <c r="HQ508" s="198"/>
      <c r="HR508" s="198"/>
      <c r="HS508" s="198"/>
      <c r="HT508" s="198"/>
      <c r="HU508" s="198"/>
      <c r="HV508" s="198"/>
      <c r="HW508" s="198"/>
      <c r="HX508" s="198"/>
      <c r="HY508" s="198"/>
      <c r="HZ508" s="198"/>
      <c r="IA508" s="198"/>
      <c r="IB508" s="198"/>
      <c r="IC508" s="198"/>
      <c r="ID508" s="198"/>
      <c r="IE508" s="198"/>
      <c r="IF508" s="198"/>
      <c r="IG508" s="198"/>
      <c r="IH508" s="198"/>
      <c r="II508" s="198"/>
      <c r="IJ508" s="198"/>
      <c r="IK508" s="198"/>
      <c r="IL508" s="198"/>
      <c r="IM508" s="198"/>
      <c r="IN508" s="198"/>
      <c r="IO508" s="198"/>
      <c r="IP508" s="198"/>
      <c r="IQ508" s="198"/>
      <c r="IR508" s="198"/>
      <c r="IS508" s="198"/>
      <c r="IT508" s="198"/>
      <c r="IU508" s="198"/>
      <c r="IV508" s="198"/>
      <c r="IW508" s="198"/>
      <c r="IX508" s="198"/>
      <c r="IY508" s="198"/>
      <c r="IZ508" s="198"/>
      <c r="JA508" s="198"/>
      <c r="JB508" s="198"/>
      <c r="JC508" s="198"/>
      <c r="JD508" s="198"/>
      <c r="JE508" s="198"/>
      <c r="JF508" s="198"/>
      <c r="JG508" s="198"/>
      <c r="JH508" s="198"/>
      <c r="JI508" s="198"/>
      <c r="JJ508" s="198"/>
      <c r="JK508" s="198"/>
      <c r="JL508" s="198"/>
      <c r="JM508" s="198"/>
      <c r="JN508" s="198"/>
      <c r="JO508" s="198"/>
      <c r="JP508" s="198"/>
      <c r="JQ508" s="198"/>
      <c r="JR508" s="198"/>
      <c r="JS508" s="198"/>
      <c r="JT508" s="198"/>
      <c r="JU508" s="198"/>
      <c r="JV508" s="198"/>
      <c r="JW508" s="198"/>
      <c r="JX508" s="198"/>
      <c r="JY508" s="198"/>
      <c r="JZ508" s="198"/>
      <c r="KA508" s="198"/>
      <c r="KB508" s="198"/>
      <c r="KC508" s="198"/>
      <c r="KD508" s="198"/>
      <c r="KE508" s="198"/>
      <c r="KF508" s="198"/>
      <c r="KG508" s="198"/>
      <c r="KH508" s="198"/>
      <c r="KI508" s="198"/>
      <c r="KJ508" s="198"/>
      <c r="KK508" s="198"/>
      <c r="KL508" s="198"/>
      <c r="KM508" s="198"/>
      <c r="KN508" s="198"/>
      <c r="KO508" s="198"/>
      <c r="KP508" s="198"/>
      <c r="KQ508" s="198"/>
      <c r="KR508" s="198"/>
      <c r="KS508" s="198"/>
      <c r="KT508" s="198"/>
      <c r="KU508" s="198"/>
      <c r="KV508" s="198"/>
      <c r="KW508" s="198"/>
      <c r="KX508" s="198"/>
      <c r="KY508" s="198"/>
      <c r="KZ508" s="198"/>
    </row>
    <row r="509" spans="2:312" x14ac:dyDescent="0.3">
      <c r="B509" s="198"/>
      <c r="C509" s="198"/>
      <c r="D509" s="198"/>
      <c r="E509" s="198"/>
      <c r="F509" s="198"/>
      <c r="G509" s="198"/>
      <c r="H509" s="198"/>
      <c r="I509" s="198"/>
      <c r="J509" s="198"/>
      <c r="K509" s="198"/>
      <c r="L509" s="198"/>
      <c r="M509" s="198"/>
      <c r="N509" s="198"/>
      <c r="O509" s="198"/>
      <c r="P509" s="198"/>
      <c r="Q509" s="202"/>
      <c r="R509" s="198"/>
      <c r="S509" s="198"/>
      <c r="T509" s="198"/>
      <c r="U509" s="198"/>
      <c r="V509" s="198"/>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c r="AS509" s="198"/>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c r="BT509" s="198"/>
      <c r="BU509" s="198"/>
      <c r="BV509" s="198"/>
      <c r="BW509" s="198"/>
      <c r="BX509" s="198"/>
      <c r="BY509" s="198"/>
      <c r="BZ509" s="198"/>
      <c r="CA509" s="198"/>
      <c r="CB509" s="198"/>
      <c r="CC509" s="198"/>
      <c r="CD509" s="198"/>
      <c r="CE509" s="198"/>
      <c r="CF509" s="198"/>
      <c r="CG509" s="198"/>
      <c r="CH509" s="198"/>
      <c r="CI509" s="198"/>
      <c r="CJ509" s="198"/>
      <c r="CK509" s="198"/>
      <c r="CL509" s="198"/>
      <c r="CM509" s="198"/>
      <c r="CN509" s="198"/>
      <c r="CO509" s="198"/>
      <c r="CP509" s="198"/>
      <c r="CQ509" s="198"/>
      <c r="CR509" s="198"/>
      <c r="CS509" s="198"/>
      <c r="CT509" s="198"/>
      <c r="CU509" s="198"/>
      <c r="CV509" s="198"/>
      <c r="CW509" s="198"/>
      <c r="CX509" s="198"/>
      <c r="CY509" s="198"/>
      <c r="CZ509" s="198"/>
      <c r="DA509" s="198"/>
      <c r="DB509" s="198"/>
      <c r="DC509" s="198"/>
      <c r="DD509" s="198"/>
      <c r="DE509" s="198"/>
      <c r="DF509" s="198"/>
      <c r="DG509" s="198"/>
      <c r="DH509" s="198"/>
      <c r="DI509" s="198"/>
      <c r="DJ509" s="198"/>
      <c r="DK509" s="198"/>
      <c r="DL509" s="198"/>
      <c r="DM509" s="198"/>
      <c r="DN509" s="198"/>
      <c r="DO509" s="198"/>
      <c r="DP509" s="198"/>
      <c r="DQ509" s="198"/>
      <c r="DR509" s="198"/>
      <c r="DS509" s="198"/>
      <c r="DT509" s="198"/>
      <c r="DU509" s="198"/>
      <c r="DV509" s="198"/>
      <c r="DW509" s="198"/>
      <c r="DX509" s="198"/>
      <c r="DY509" s="198"/>
      <c r="DZ509" s="198"/>
      <c r="EA509" s="198"/>
      <c r="EB509" s="198"/>
      <c r="EC509" s="198"/>
      <c r="ED509" s="198"/>
      <c r="EE509" s="198"/>
      <c r="EF509" s="198"/>
      <c r="EG509" s="198"/>
      <c r="EH509" s="198"/>
      <c r="EI509" s="198"/>
      <c r="EJ509" s="198"/>
      <c r="EK509" s="198"/>
      <c r="EL509" s="198"/>
      <c r="EM509" s="198"/>
      <c r="EN509" s="198"/>
      <c r="EO509" s="198"/>
      <c r="EP509" s="198"/>
      <c r="EQ509" s="198"/>
      <c r="ER509" s="198"/>
      <c r="ES509" s="198"/>
      <c r="ET509" s="198"/>
      <c r="EU509" s="198"/>
      <c r="EV509" s="198"/>
      <c r="EW509" s="198"/>
      <c r="EX509" s="198"/>
      <c r="EY509" s="198"/>
      <c r="EZ509" s="198"/>
      <c r="FA509" s="198"/>
      <c r="FB509" s="198"/>
      <c r="FC509" s="198"/>
      <c r="FD509" s="198"/>
      <c r="FE509" s="198"/>
      <c r="FF509" s="198"/>
      <c r="FG509" s="198"/>
      <c r="FH509" s="198"/>
      <c r="FI509" s="198"/>
      <c r="FJ509" s="198"/>
      <c r="FK509" s="198"/>
      <c r="FL509" s="198"/>
      <c r="FM509" s="198"/>
      <c r="FN509" s="198"/>
      <c r="FO509" s="198"/>
      <c r="FP509" s="198"/>
      <c r="FQ509" s="198"/>
      <c r="FR509" s="198"/>
      <c r="FS509" s="198"/>
      <c r="FT509" s="198"/>
      <c r="FU509" s="198"/>
      <c r="FV509" s="198"/>
      <c r="FW509" s="198"/>
      <c r="FX509" s="198"/>
      <c r="FY509" s="198"/>
      <c r="FZ509" s="198"/>
      <c r="GA509" s="198"/>
      <c r="GB509" s="198"/>
      <c r="GC509" s="198"/>
      <c r="GD509" s="198"/>
      <c r="GE509" s="198"/>
      <c r="GF509" s="198"/>
      <c r="GG509" s="198"/>
      <c r="GH509" s="198"/>
      <c r="GI509" s="198"/>
      <c r="GJ509" s="198"/>
      <c r="GK509" s="198"/>
      <c r="GL509" s="198"/>
      <c r="GM509" s="198"/>
      <c r="GN509" s="198"/>
      <c r="GO509" s="198"/>
      <c r="GP509" s="198"/>
      <c r="GQ509" s="198"/>
      <c r="GR509" s="198"/>
      <c r="GS509" s="198"/>
      <c r="GT509" s="198"/>
      <c r="GU509" s="198"/>
      <c r="GV509" s="198"/>
      <c r="GW509" s="198"/>
      <c r="GX509" s="198"/>
      <c r="GY509" s="198"/>
      <c r="GZ509" s="198"/>
      <c r="HA509" s="198"/>
      <c r="HB509" s="198"/>
      <c r="HC509" s="198"/>
      <c r="HD509" s="198"/>
      <c r="HE509" s="198"/>
      <c r="HF509" s="198"/>
      <c r="HG509" s="198"/>
      <c r="HH509" s="198"/>
      <c r="HI509" s="198"/>
      <c r="HJ509" s="198"/>
      <c r="HK509" s="198"/>
      <c r="HL509" s="198"/>
      <c r="HM509" s="198"/>
      <c r="HN509" s="198"/>
      <c r="HO509" s="198"/>
      <c r="HP509" s="198"/>
      <c r="HQ509" s="198"/>
      <c r="HR509" s="198"/>
      <c r="HS509" s="198"/>
      <c r="HT509" s="198"/>
      <c r="HU509" s="198"/>
      <c r="HV509" s="198"/>
      <c r="HW509" s="198"/>
      <c r="HX509" s="198"/>
      <c r="HY509" s="198"/>
      <c r="HZ509" s="198"/>
      <c r="IA509" s="198"/>
      <c r="IB509" s="198"/>
      <c r="IC509" s="198"/>
      <c r="ID509" s="198"/>
      <c r="IE509" s="198"/>
      <c r="IF509" s="198"/>
      <c r="IG509" s="198"/>
      <c r="IH509" s="198"/>
      <c r="II509" s="198"/>
      <c r="IJ509" s="198"/>
      <c r="IK509" s="198"/>
      <c r="IL509" s="198"/>
      <c r="IM509" s="198"/>
      <c r="IN509" s="198"/>
      <c r="IO509" s="198"/>
      <c r="IP509" s="198"/>
      <c r="IQ509" s="198"/>
      <c r="IR509" s="198"/>
      <c r="IS509" s="198"/>
      <c r="IT509" s="198"/>
      <c r="IU509" s="198"/>
      <c r="IV509" s="198"/>
      <c r="IW509" s="198"/>
      <c r="IX509" s="198"/>
      <c r="IY509" s="198"/>
      <c r="IZ509" s="198"/>
      <c r="JA509" s="198"/>
      <c r="JB509" s="198"/>
      <c r="JC509" s="198"/>
      <c r="JD509" s="198"/>
      <c r="JE509" s="198"/>
      <c r="JF509" s="198"/>
      <c r="JG509" s="198"/>
      <c r="JH509" s="198"/>
      <c r="JI509" s="198"/>
      <c r="JJ509" s="198"/>
      <c r="JK509" s="198"/>
      <c r="JL509" s="198"/>
      <c r="JM509" s="198"/>
      <c r="JN509" s="198"/>
      <c r="JO509" s="198"/>
      <c r="JP509" s="198"/>
      <c r="JQ509" s="198"/>
      <c r="JR509" s="198"/>
      <c r="JS509" s="198"/>
      <c r="JT509" s="198"/>
      <c r="JU509" s="198"/>
      <c r="JV509" s="198"/>
      <c r="JW509" s="198"/>
      <c r="JX509" s="198"/>
      <c r="JY509" s="198"/>
      <c r="JZ509" s="198"/>
      <c r="KA509" s="198"/>
      <c r="KB509" s="198"/>
      <c r="KC509" s="198"/>
      <c r="KD509" s="198"/>
      <c r="KE509" s="198"/>
      <c r="KF509" s="198"/>
      <c r="KG509" s="198"/>
      <c r="KH509" s="198"/>
      <c r="KI509" s="198"/>
      <c r="KJ509" s="198"/>
      <c r="KK509" s="198"/>
      <c r="KL509" s="198"/>
      <c r="KM509" s="198"/>
      <c r="KN509" s="198"/>
      <c r="KO509" s="198"/>
      <c r="KP509" s="198"/>
      <c r="KQ509" s="198"/>
      <c r="KR509" s="198"/>
      <c r="KS509" s="198"/>
      <c r="KT509" s="198"/>
      <c r="KU509" s="198"/>
      <c r="KV509" s="198"/>
      <c r="KW509" s="198"/>
      <c r="KX509" s="198"/>
      <c r="KY509" s="198"/>
      <c r="KZ509" s="198"/>
    </row>
    <row r="510" spans="2:312" x14ac:dyDescent="0.3">
      <c r="B510" s="198"/>
      <c r="C510" s="198"/>
      <c r="D510" s="198"/>
      <c r="E510" s="198"/>
      <c r="F510" s="198"/>
      <c r="G510" s="198"/>
      <c r="H510" s="198"/>
      <c r="I510" s="198"/>
      <c r="J510" s="198"/>
      <c r="K510" s="198"/>
      <c r="L510" s="198"/>
      <c r="M510" s="198"/>
      <c r="N510" s="198"/>
      <c r="O510" s="198"/>
      <c r="P510" s="198"/>
      <c r="Q510" s="202"/>
      <c r="R510" s="198"/>
      <c r="S510" s="198"/>
      <c r="T510" s="198"/>
      <c r="U510" s="198"/>
      <c r="V510" s="198"/>
      <c r="W510" s="198"/>
      <c r="X510" s="198"/>
      <c r="Y510" s="198"/>
      <c r="Z510" s="198"/>
      <c r="AA510" s="198"/>
      <c r="AB510" s="198"/>
      <c r="AC510" s="198"/>
      <c r="AD510" s="198"/>
      <c r="AE510" s="198"/>
      <c r="AF510" s="198"/>
      <c r="AG510" s="198"/>
      <c r="AH510" s="198"/>
      <c r="AI510" s="198"/>
      <c r="AJ510" s="198"/>
      <c r="AK510" s="198"/>
      <c r="AL510" s="198"/>
      <c r="AM510" s="198"/>
      <c r="AN510" s="198"/>
      <c r="AO510" s="198"/>
      <c r="AP510" s="198"/>
      <c r="AQ510" s="198"/>
      <c r="AR510" s="198"/>
      <c r="AS510" s="198"/>
      <c r="AT510" s="198"/>
      <c r="AU510" s="198"/>
      <c r="AV510" s="198"/>
      <c r="AW510" s="198"/>
      <c r="AX510" s="198"/>
      <c r="AY510" s="198"/>
      <c r="AZ510" s="198"/>
      <c r="BA510" s="198"/>
      <c r="BB510" s="198"/>
      <c r="BC510" s="198"/>
      <c r="BD510" s="198"/>
      <c r="BE510" s="198"/>
      <c r="BF510" s="198"/>
      <c r="BG510" s="198"/>
      <c r="BH510" s="198"/>
      <c r="BI510" s="198"/>
      <c r="BJ510" s="198"/>
      <c r="BK510" s="198"/>
      <c r="BL510" s="198"/>
      <c r="BM510" s="198"/>
      <c r="BN510" s="198"/>
      <c r="BO510" s="198"/>
      <c r="BP510" s="198"/>
      <c r="BQ510" s="198"/>
      <c r="BR510" s="198"/>
      <c r="BS510" s="198"/>
      <c r="BT510" s="198"/>
      <c r="BU510" s="198"/>
      <c r="BV510" s="198"/>
      <c r="BW510" s="198"/>
      <c r="BX510" s="198"/>
      <c r="BY510" s="198"/>
      <c r="BZ510" s="198"/>
      <c r="CA510" s="198"/>
      <c r="CB510" s="198"/>
      <c r="CC510" s="198"/>
      <c r="CD510" s="198"/>
      <c r="CE510" s="198"/>
      <c r="CF510" s="198"/>
      <c r="CG510" s="198"/>
      <c r="CH510" s="198"/>
      <c r="CI510" s="198"/>
      <c r="CJ510" s="198"/>
      <c r="CK510" s="198"/>
      <c r="CL510" s="198"/>
      <c r="CM510" s="198"/>
      <c r="CN510" s="198"/>
      <c r="CO510" s="198"/>
      <c r="CP510" s="198"/>
      <c r="CQ510" s="198"/>
      <c r="CR510" s="198"/>
      <c r="CS510" s="198"/>
      <c r="CT510" s="198"/>
      <c r="CU510" s="198"/>
      <c r="CV510" s="198"/>
      <c r="CW510" s="198"/>
      <c r="CX510" s="198"/>
      <c r="CY510" s="198"/>
      <c r="CZ510" s="198"/>
      <c r="DA510" s="198"/>
      <c r="DB510" s="198"/>
      <c r="DC510" s="198"/>
      <c r="DD510" s="198"/>
      <c r="DE510" s="198"/>
      <c r="DF510" s="198"/>
      <c r="DG510" s="198"/>
      <c r="DH510" s="198"/>
      <c r="DI510" s="198"/>
      <c r="DJ510" s="198"/>
      <c r="DK510" s="198"/>
      <c r="DL510" s="198"/>
      <c r="DM510" s="198"/>
      <c r="DN510" s="198"/>
      <c r="DO510" s="198"/>
      <c r="DP510" s="198"/>
      <c r="DQ510" s="198"/>
      <c r="DR510" s="198"/>
      <c r="DS510" s="198"/>
      <c r="DT510" s="198"/>
      <c r="DU510" s="198"/>
      <c r="DV510" s="198"/>
      <c r="DW510" s="198"/>
      <c r="DX510" s="198"/>
      <c r="DY510" s="198"/>
      <c r="DZ510" s="198"/>
      <c r="EA510" s="198"/>
      <c r="EB510" s="198"/>
      <c r="EC510" s="198"/>
      <c r="ED510" s="198"/>
      <c r="EE510" s="198"/>
      <c r="EF510" s="198"/>
      <c r="EG510" s="198"/>
      <c r="EH510" s="198"/>
      <c r="EI510" s="198"/>
      <c r="EJ510" s="198"/>
      <c r="EK510" s="198"/>
      <c r="EL510" s="198"/>
      <c r="EM510" s="198"/>
      <c r="EN510" s="198"/>
      <c r="EO510" s="198"/>
      <c r="EP510" s="198"/>
      <c r="EQ510" s="198"/>
      <c r="ER510" s="198"/>
      <c r="ES510" s="198"/>
      <c r="ET510" s="198"/>
      <c r="EU510" s="198"/>
      <c r="EV510" s="198"/>
      <c r="EW510" s="198"/>
      <c r="EX510" s="198"/>
      <c r="EY510" s="198"/>
      <c r="EZ510" s="198"/>
      <c r="FA510" s="198"/>
      <c r="FB510" s="198"/>
      <c r="FC510" s="198"/>
      <c r="FD510" s="198"/>
      <c r="FE510" s="198"/>
      <c r="FF510" s="198"/>
      <c r="FG510" s="198"/>
      <c r="FH510" s="198"/>
      <c r="FI510" s="198"/>
      <c r="FJ510" s="198"/>
      <c r="FK510" s="198"/>
      <c r="FL510" s="198"/>
      <c r="FM510" s="198"/>
      <c r="FN510" s="198"/>
      <c r="FO510" s="198"/>
      <c r="FP510" s="198"/>
      <c r="FQ510" s="198"/>
      <c r="FR510" s="198"/>
      <c r="FS510" s="198"/>
      <c r="FT510" s="198"/>
      <c r="FU510" s="198"/>
      <c r="FV510" s="198"/>
      <c r="FW510" s="198"/>
      <c r="FX510" s="198"/>
      <c r="FY510" s="198"/>
      <c r="FZ510" s="198"/>
      <c r="GA510" s="198"/>
      <c r="GB510" s="198"/>
      <c r="GC510" s="198"/>
      <c r="GD510" s="198"/>
      <c r="GE510" s="198"/>
      <c r="GF510" s="198"/>
      <c r="GG510" s="198"/>
      <c r="GH510" s="198"/>
      <c r="GI510" s="198"/>
      <c r="GJ510" s="198"/>
      <c r="GK510" s="198"/>
      <c r="GL510" s="198"/>
      <c r="GM510" s="198"/>
      <c r="GN510" s="198"/>
      <c r="GO510" s="198"/>
      <c r="GP510" s="198"/>
      <c r="GQ510" s="198"/>
      <c r="GR510" s="198"/>
      <c r="GS510" s="198"/>
      <c r="GT510" s="198"/>
      <c r="GU510" s="198"/>
      <c r="GV510" s="198"/>
      <c r="GW510" s="198"/>
      <c r="GX510" s="198"/>
      <c r="GY510" s="198"/>
      <c r="GZ510" s="198"/>
      <c r="HA510" s="198"/>
      <c r="HB510" s="198"/>
      <c r="HC510" s="198"/>
      <c r="HD510" s="198"/>
      <c r="HE510" s="198"/>
      <c r="HF510" s="198"/>
      <c r="HG510" s="198"/>
      <c r="HH510" s="198"/>
      <c r="HI510" s="198"/>
      <c r="HJ510" s="198"/>
      <c r="HK510" s="198"/>
      <c r="HL510" s="198"/>
      <c r="HM510" s="198"/>
      <c r="HN510" s="198"/>
      <c r="HO510" s="198"/>
      <c r="HP510" s="198"/>
      <c r="HQ510" s="198"/>
      <c r="HR510" s="198"/>
      <c r="HS510" s="198"/>
      <c r="HT510" s="198"/>
      <c r="HU510" s="198"/>
      <c r="HV510" s="198"/>
      <c r="HW510" s="198"/>
      <c r="HX510" s="198"/>
      <c r="HY510" s="198"/>
      <c r="HZ510" s="198"/>
      <c r="IA510" s="198"/>
      <c r="IB510" s="198"/>
      <c r="IC510" s="198"/>
      <c r="ID510" s="198"/>
      <c r="IE510" s="198"/>
      <c r="IF510" s="198"/>
      <c r="IG510" s="198"/>
      <c r="IH510" s="198"/>
      <c r="II510" s="198"/>
      <c r="IJ510" s="198"/>
      <c r="IK510" s="198"/>
      <c r="IL510" s="198"/>
      <c r="IM510" s="198"/>
      <c r="IN510" s="198"/>
      <c r="IO510" s="198"/>
      <c r="IP510" s="198"/>
      <c r="IQ510" s="198"/>
      <c r="IR510" s="198"/>
      <c r="IS510" s="198"/>
      <c r="IT510" s="198"/>
      <c r="IU510" s="198"/>
      <c r="IV510" s="198"/>
      <c r="IW510" s="198"/>
      <c r="IX510" s="198"/>
      <c r="IY510" s="198"/>
      <c r="IZ510" s="198"/>
      <c r="JA510" s="198"/>
      <c r="JB510" s="198"/>
      <c r="JC510" s="198"/>
      <c r="JD510" s="198"/>
      <c r="JE510" s="198"/>
      <c r="JF510" s="198"/>
      <c r="JG510" s="198"/>
      <c r="JH510" s="198"/>
      <c r="JI510" s="198"/>
      <c r="JJ510" s="198"/>
      <c r="JK510" s="198"/>
      <c r="JL510" s="198"/>
      <c r="JM510" s="198"/>
      <c r="JN510" s="198"/>
      <c r="JO510" s="198"/>
      <c r="JP510" s="198"/>
      <c r="JQ510" s="198"/>
      <c r="JR510" s="198"/>
      <c r="JS510" s="198"/>
      <c r="JT510" s="198"/>
      <c r="JU510" s="198"/>
      <c r="JV510" s="198"/>
      <c r="JW510" s="198"/>
      <c r="JX510" s="198"/>
      <c r="JY510" s="198"/>
      <c r="JZ510" s="198"/>
      <c r="KA510" s="198"/>
      <c r="KB510" s="198"/>
      <c r="KC510" s="198"/>
      <c r="KD510" s="198"/>
      <c r="KE510" s="198"/>
      <c r="KF510" s="198"/>
      <c r="KG510" s="198"/>
      <c r="KH510" s="198"/>
      <c r="KI510" s="198"/>
      <c r="KJ510" s="198"/>
      <c r="KK510" s="198"/>
      <c r="KL510" s="198"/>
      <c r="KM510" s="198"/>
      <c r="KN510" s="198"/>
      <c r="KO510" s="198"/>
      <c r="KP510" s="198"/>
      <c r="KQ510" s="198"/>
      <c r="KR510" s="198"/>
      <c r="KS510" s="198"/>
      <c r="KT510" s="198"/>
      <c r="KU510" s="198"/>
      <c r="KV510" s="198"/>
      <c r="KW510" s="198"/>
      <c r="KX510" s="198"/>
      <c r="KY510" s="198"/>
      <c r="KZ510" s="198"/>
    </row>
    <row r="511" spans="2:312" x14ac:dyDescent="0.3">
      <c r="B511" s="198"/>
      <c r="C511" s="198"/>
      <c r="D511" s="198"/>
      <c r="E511" s="198"/>
      <c r="F511" s="198"/>
      <c r="G511" s="198"/>
      <c r="H511" s="198"/>
      <c r="I511" s="198"/>
      <c r="J511" s="198"/>
      <c r="K511" s="198"/>
      <c r="L511" s="198"/>
      <c r="M511" s="198"/>
      <c r="N511" s="198"/>
      <c r="O511" s="198"/>
      <c r="P511" s="198"/>
      <c r="Q511" s="202"/>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S511" s="198"/>
      <c r="AT511" s="198"/>
      <c r="AU511" s="198"/>
      <c r="AV511" s="198"/>
      <c r="AW511" s="198"/>
      <c r="AX511" s="198"/>
      <c r="AY511" s="198"/>
      <c r="AZ511" s="198"/>
      <c r="BA511" s="198"/>
      <c r="BB511" s="198"/>
      <c r="BC511" s="198"/>
      <c r="BD511" s="198"/>
      <c r="BE511" s="198"/>
      <c r="BF511" s="198"/>
      <c r="BG511" s="198"/>
      <c r="BH511" s="198"/>
      <c r="BI511" s="198"/>
      <c r="BJ511" s="198"/>
      <c r="BK511" s="198"/>
      <c r="BL511" s="198"/>
      <c r="BM511" s="198"/>
      <c r="BN511" s="198"/>
      <c r="BO511" s="198"/>
      <c r="BP511" s="198"/>
      <c r="BQ511" s="198"/>
      <c r="BR511" s="198"/>
      <c r="BS511" s="198"/>
      <c r="BT511" s="198"/>
      <c r="BU511" s="198"/>
      <c r="BV511" s="198"/>
      <c r="BW511" s="198"/>
      <c r="BX511" s="198"/>
      <c r="BY511" s="198"/>
      <c r="BZ511" s="198"/>
      <c r="CA511" s="198"/>
      <c r="CB511" s="198"/>
      <c r="CC511" s="198"/>
      <c r="CD511" s="198"/>
      <c r="CE511" s="198"/>
      <c r="CF511" s="198"/>
      <c r="CG511" s="198"/>
      <c r="CH511" s="198"/>
      <c r="CI511" s="198"/>
      <c r="CJ511" s="198"/>
      <c r="CK511" s="198"/>
      <c r="CL511" s="198"/>
      <c r="CM511" s="198"/>
      <c r="CN511" s="198"/>
      <c r="CO511" s="198"/>
      <c r="CP511" s="198"/>
      <c r="CQ511" s="198"/>
      <c r="CR511" s="198"/>
      <c r="CS511" s="198"/>
      <c r="CT511" s="198"/>
      <c r="CU511" s="198"/>
      <c r="CV511" s="198"/>
      <c r="CW511" s="198"/>
      <c r="CX511" s="198"/>
      <c r="CY511" s="198"/>
      <c r="CZ511" s="198"/>
      <c r="DA511" s="198"/>
      <c r="DB511" s="198"/>
      <c r="DC511" s="198"/>
      <c r="DD511" s="198"/>
      <c r="DE511" s="198"/>
      <c r="DF511" s="198"/>
      <c r="DG511" s="198"/>
      <c r="DH511" s="198"/>
      <c r="DI511" s="198"/>
      <c r="DJ511" s="198"/>
      <c r="DK511" s="198"/>
      <c r="DL511" s="198"/>
      <c r="DM511" s="198"/>
      <c r="DN511" s="198"/>
      <c r="DO511" s="198"/>
      <c r="DP511" s="198"/>
      <c r="DQ511" s="198"/>
      <c r="DR511" s="198"/>
      <c r="DS511" s="198"/>
      <c r="DT511" s="198"/>
      <c r="DU511" s="198"/>
      <c r="DV511" s="198"/>
      <c r="DW511" s="198"/>
      <c r="DX511" s="198"/>
      <c r="DY511" s="198"/>
      <c r="DZ511" s="198"/>
      <c r="EA511" s="198"/>
      <c r="EB511" s="198"/>
      <c r="EC511" s="198"/>
      <c r="ED511" s="198"/>
      <c r="EE511" s="198"/>
      <c r="EF511" s="198"/>
      <c r="EG511" s="198"/>
      <c r="EH511" s="198"/>
      <c r="EI511" s="198"/>
      <c r="EJ511" s="198"/>
      <c r="EK511" s="198"/>
      <c r="EL511" s="198"/>
      <c r="EM511" s="198"/>
      <c r="EN511" s="198"/>
      <c r="EO511" s="198"/>
      <c r="EP511" s="198"/>
      <c r="EQ511" s="198"/>
      <c r="ER511" s="198"/>
      <c r="ES511" s="198"/>
      <c r="ET511" s="198"/>
      <c r="EU511" s="198"/>
      <c r="EV511" s="198"/>
      <c r="EW511" s="198"/>
      <c r="EX511" s="198"/>
      <c r="EY511" s="198"/>
      <c r="EZ511" s="198"/>
      <c r="FA511" s="198"/>
      <c r="FB511" s="198"/>
      <c r="FC511" s="198"/>
      <c r="FD511" s="198"/>
      <c r="FE511" s="198"/>
      <c r="FF511" s="198"/>
      <c r="FG511" s="198"/>
      <c r="FH511" s="198"/>
      <c r="FI511" s="198"/>
      <c r="FJ511" s="198"/>
      <c r="FK511" s="198"/>
      <c r="FL511" s="198"/>
      <c r="FM511" s="198"/>
      <c r="FN511" s="198"/>
      <c r="FO511" s="198"/>
      <c r="FP511" s="198"/>
      <c r="FQ511" s="198"/>
      <c r="FR511" s="198"/>
      <c r="FS511" s="198"/>
      <c r="FT511" s="198"/>
      <c r="FU511" s="198"/>
      <c r="FV511" s="198"/>
      <c r="FW511" s="198"/>
      <c r="FX511" s="198"/>
      <c r="FY511" s="198"/>
      <c r="FZ511" s="198"/>
      <c r="GA511" s="198"/>
      <c r="GB511" s="198"/>
      <c r="GC511" s="198"/>
      <c r="GD511" s="198"/>
      <c r="GE511" s="198"/>
      <c r="GF511" s="198"/>
      <c r="GG511" s="198"/>
      <c r="GH511" s="198"/>
      <c r="GI511" s="198"/>
      <c r="GJ511" s="198"/>
      <c r="GK511" s="198"/>
      <c r="GL511" s="198"/>
      <c r="GM511" s="198"/>
      <c r="GN511" s="198"/>
      <c r="GO511" s="198"/>
      <c r="GP511" s="198"/>
      <c r="GQ511" s="198"/>
      <c r="GR511" s="198"/>
      <c r="GS511" s="198"/>
      <c r="GT511" s="198"/>
      <c r="GU511" s="198"/>
      <c r="GV511" s="198"/>
      <c r="GW511" s="198"/>
      <c r="GX511" s="198"/>
      <c r="GY511" s="198"/>
      <c r="GZ511" s="198"/>
      <c r="HA511" s="198"/>
      <c r="HB511" s="198"/>
      <c r="HC511" s="198"/>
      <c r="HD511" s="198"/>
      <c r="HE511" s="198"/>
      <c r="HF511" s="198"/>
      <c r="HG511" s="198"/>
      <c r="HH511" s="198"/>
      <c r="HI511" s="198"/>
      <c r="HJ511" s="198"/>
      <c r="HK511" s="198"/>
      <c r="HL511" s="198"/>
      <c r="HM511" s="198"/>
      <c r="HN511" s="198"/>
      <c r="HO511" s="198"/>
      <c r="HP511" s="198"/>
      <c r="HQ511" s="198"/>
      <c r="HR511" s="198"/>
      <c r="HS511" s="198"/>
      <c r="HT511" s="198"/>
      <c r="HU511" s="198"/>
      <c r="HV511" s="198"/>
      <c r="HW511" s="198"/>
      <c r="HX511" s="198"/>
      <c r="HY511" s="198"/>
      <c r="HZ511" s="198"/>
      <c r="IA511" s="198"/>
      <c r="IB511" s="198"/>
      <c r="IC511" s="198"/>
      <c r="ID511" s="198"/>
      <c r="IE511" s="198"/>
      <c r="IF511" s="198"/>
      <c r="IG511" s="198"/>
      <c r="IH511" s="198"/>
      <c r="II511" s="198"/>
      <c r="IJ511" s="198"/>
      <c r="IK511" s="198"/>
      <c r="IL511" s="198"/>
      <c r="IM511" s="198"/>
      <c r="IN511" s="198"/>
      <c r="IO511" s="198"/>
      <c r="IP511" s="198"/>
      <c r="IQ511" s="198"/>
      <c r="IR511" s="198"/>
      <c r="IS511" s="198"/>
      <c r="IT511" s="198"/>
      <c r="IU511" s="198"/>
      <c r="IV511" s="198"/>
      <c r="IW511" s="198"/>
      <c r="IX511" s="198"/>
      <c r="IY511" s="198"/>
      <c r="IZ511" s="198"/>
      <c r="JA511" s="198"/>
      <c r="JB511" s="198"/>
      <c r="JC511" s="198"/>
      <c r="JD511" s="198"/>
      <c r="JE511" s="198"/>
      <c r="JF511" s="198"/>
      <c r="JG511" s="198"/>
      <c r="JH511" s="198"/>
      <c r="JI511" s="198"/>
      <c r="JJ511" s="198"/>
      <c r="JK511" s="198"/>
      <c r="JL511" s="198"/>
      <c r="JM511" s="198"/>
      <c r="JN511" s="198"/>
      <c r="JO511" s="198"/>
      <c r="JP511" s="198"/>
      <c r="JQ511" s="198"/>
      <c r="JR511" s="198"/>
      <c r="JS511" s="198"/>
      <c r="JT511" s="198"/>
      <c r="JU511" s="198"/>
      <c r="JV511" s="198"/>
      <c r="JW511" s="198"/>
      <c r="JX511" s="198"/>
      <c r="JY511" s="198"/>
      <c r="JZ511" s="198"/>
      <c r="KA511" s="198"/>
      <c r="KB511" s="198"/>
      <c r="KC511" s="198"/>
      <c r="KD511" s="198"/>
      <c r="KE511" s="198"/>
      <c r="KF511" s="198"/>
      <c r="KG511" s="198"/>
      <c r="KH511" s="198"/>
      <c r="KI511" s="198"/>
      <c r="KJ511" s="198"/>
      <c r="KK511" s="198"/>
      <c r="KL511" s="198"/>
      <c r="KM511" s="198"/>
      <c r="KN511" s="198"/>
      <c r="KO511" s="198"/>
      <c r="KP511" s="198"/>
      <c r="KQ511" s="198"/>
      <c r="KR511" s="198"/>
      <c r="KS511" s="198"/>
      <c r="KT511" s="198"/>
      <c r="KU511" s="198"/>
      <c r="KV511" s="198"/>
      <c r="KW511" s="198"/>
      <c r="KX511" s="198"/>
      <c r="KY511" s="198"/>
      <c r="KZ511" s="198"/>
    </row>
    <row r="512" spans="2:312" x14ac:dyDescent="0.3">
      <c r="B512" s="198"/>
      <c r="C512" s="198"/>
      <c r="D512" s="198"/>
      <c r="E512" s="198"/>
      <c r="F512" s="198"/>
      <c r="G512" s="198"/>
      <c r="H512" s="198"/>
      <c r="I512" s="198"/>
      <c r="J512" s="198"/>
      <c r="K512" s="198"/>
      <c r="L512" s="198"/>
      <c r="M512" s="198"/>
      <c r="N512" s="198"/>
      <c r="O512" s="198"/>
      <c r="P512" s="198"/>
      <c r="Q512" s="202"/>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98"/>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8"/>
      <c r="BR512" s="198"/>
      <c r="BS512" s="198"/>
      <c r="BT512" s="198"/>
      <c r="BU512" s="198"/>
      <c r="BV512" s="198"/>
      <c r="BW512" s="198"/>
      <c r="BX512" s="198"/>
      <c r="BY512" s="198"/>
      <c r="BZ512" s="198"/>
      <c r="CA512" s="198"/>
      <c r="CB512" s="198"/>
      <c r="CC512" s="198"/>
      <c r="CD512" s="198"/>
      <c r="CE512" s="198"/>
      <c r="CF512" s="198"/>
      <c r="CG512" s="198"/>
      <c r="CH512" s="198"/>
      <c r="CI512" s="198"/>
      <c r="CJ512" s="198"/>
      <c r="CK512" s="198"/>
      <c r="CL512" s="198"/>
      <c r="CM512" s="198"/>
      <c r="CN512" s="198"/>
      <c r="CO512" s="198"/>
      <c r="CP512" s="198"/>
      <c r="CQ512" s="198"/>
      <c r="CR512" s="198"/>
      <c r="CS512" s="198"/>
      <c r="CT512" s="198"/>
      <c r="CU512" s="198"/>
      <c r="CV512" s="198"/>
      <c r="CW512" s="198"/>
      <c r="CX512" s="198"/>
      <c r="CY512" s="198"/>
      <c r="CZ512" s="198"/>
      <c r="DA512" s="198"/>
      <c r="DB512" s="198"/>
      <c r="DC512" s="198"/>
      <c r="DD512" s="198"/>
      <c r="DE512" s="198"/>
      <c r="DF512" s="198"/>
      <c r="DG512" s="198"/>
      <c r="DH512" s="198"/>
      <c r="DI512" s="198"/>
      <c r="DJ512" s="198"/>
      <c r="DK512" s="198"/>
      <c r="DL512" s="198"/>
      <c r="DM512" s="198"/>
      <c r="DN512" s="198"/>
      <c r="DO512" s="198"/>
      <c r="DP512" s="198"/>
      <c r="DQ512" s="198"/>
      <c r="DR512" s="198"/>
      <c r="DS512" s="198"/>
      <c r="DT512" s="198"/>
      <c r="DU512" s="198"/>
      <c r="DV512" s="198"/>
      <c r="DW512" s="198"/>
      <c r="DX512" s="198"/>
      <c r="DY512" s="198"/>
      <c r="DZ512" s="198"/>
      <c r="EA512" s="198"/>
      <c r="EB512" s="198"/>
      <c r="EC512" s="198"/>
      <c r="ED512" s="198"/>
      <c r="EE512" s="198"/>
      <c r="EF512" s="198"/>
      <c r="EG512" s="198"/>
      <c r="EH512" s="198"/>
      <c r="EI512" s="198"/>
      <c r="EJ512" s="198"/>
      <c r="EK512" s="198"/>
      <c r="EL512" s="198"/>
      <c r="EM512" s="198"/>
      <c r="EN512" s="198"/>
      <c r="EO512" s="198"/>
      <c r="EP512" s="198"/>
      <c r="EQ512" s="198"/>
      <c r="ER512" s="198"/>
      <c r="ES512" s="198"/>
      <c r="ET512" s="198"/>
      <c r="EU512" s="198"/>
      <c r="EV512" s="198"/>
      <c r="EW512" s="198"/>
      <c r="EX512" s="198"/>
      <c r="EY512" s="198"/>
      <c r="EZ512" s="198"/>
      <c r="FA512" s="198"/>
      <c r="FB512" s="198"/>
      <c r="FC512" s="198"/>
      <c r="FD512" s="198"/>
      <c r="FE512" s="198"/>
      <c r="FF512" s="198"/>
      <c r="FG512" s="198"/>
      <c r="FH512" s="198"/>
      <c r="FI512" s="198"/>
      <c r="FJ512" s="198"/>
      <c r="FK512" s="198"/>
      <c r="FL512" s="198"/>
      <c r="FM512" s="198"/>
      <c r="FN512" s="198"/>
      <c r="FO512" s="198"/>
      <c r="FP512" s="198"/>
      <c r="FQ512" s="198"/>
      <c r="FR512" s="198"/>
      <c r="FS512" s="198"/>
      <c r="FT512" s="198"/>
      <c r="FU512" s="198"/>
      <c r="FV512" s="198"/>
      <c r="FW512" s="198"/>
      <c r="FX512" s="198"/>
      <c r="FY512" s="198"/>
      <c r="FZ512" s="198"/>
      <c r="GA512" s="198"/>
      <c r="GB512" s="198"/>
      <c r="GC512" s="198"/>
      <c r="GD512" s="198"/>
      <c r="GE512" s="198"/>
      <c r="GF512" s="198"/>
      <c r="GG512" s="198"/>
      <c r="GH512" s="198"/>
      <c r="GI512" s="198"/>
      <c r="GJ512" s="198"/>
      <c r="GK512" s="198"/>
      <c r="GL512" s="198"/>
      <c r="GM512" s="198"/>
      <c r="GN512" s="198"/>
      <c r="GO512" s="198"/>
      <c r="GP512" s="198"/>
      <c r="GQ512" s="198"/>
      <c r="GR512" s="198"/>
      <c r="GS512" s="198"/>
      <c r="GT512" s="198"/>
      <c r="GU512" s="198"/>
      <c r="GV512" s="198"/>
      <c r="GW512" s="198"/>
      <c r="GX512" s="198"/>
      <c r="GY512" s="198"/>
      <c r="GZ512" s="198"/>
      <c r="HA512" s="198"/>
      <c r="HB512" s="198"/>
      <c r="HC512" s="198"/>
      <c r="HD512" s="198"/>
      <c r="HE512" s="198"/>
      <c r="HF512" s="198"/>
      <c r="HG512" s="198"/>
      <c r="HH512" s="198"/>
      <c r="HI512" s="198"/>
      <c r="HJ512" s="198"/>
      <c r="HK512" s="198"/>
      <c r="HL512" s="198"/>
      <c r="HM512" s="198"/>
      <c r="HN512" s="198"/>
      <c r="HO512" s="198"/>
      <c r="HP512" s="198"/>
      <c r="HQ512" s="198"/>
      <c r="HR512" s="198"/>
      <c r="HS512" s="198"/>
      <c r="HT512" s="198"/>
      <c r="HU512" s="198"/>
      <c r="HV512" s="198"/>
      <c r="HW512" s="198"/>
      <c r="HX512" s="198"/>
      <c r="HY512" s="198"/>
      <c r="HZ512" s="198"/>
      <c r="IA512" s="198"/>
      <c r="IB512" s="198"/>
      <c r="IC512" s="198"/>
      <c r="ID512" s="198"/>
      <c r="IE512" s="198"/>
      <c r="IF512" s="198"/>
      <c r="IG512" s="198"/>
      <c r="IH512" s="198"/>
      <c r="II512" s="198"/>
      <c r="IJ512" s="198"/>
      <c r="IK512" s="198"/>
      <c r="IL512" s="198"/>
      <c r="IM512" s="198"/>
      <c r="IN512" s="198"/>
      <c r="IO512" s="198"/>
      <c r="IP512" s="198"/>
      <c r="IQ512" s="198"/>
      <c r="IR512" s="198"/>
      <c r="IS512" s="198"/>
      <c r="IT512" s="198"/>
      <c r="IU512" s="198"/>
      <c r="IV512" s="198"/>
      <c r="IW512" s="198"/>
      <c r="IX512" s="198"/>
      <c r="IY512" s="198"/>
      <c r="IZ512" s="198"/>
      <c r="JA512" s="198"/>
      <c r="JB512" s="198"/>
      <c r="JC512" s="198"/>
      <c r="JD512" s="198"/>
      <c r="JE512" s="198"/>
      <c r="JF512" s="198"/>
      <c r="JG512" s="198"/>
      <c r="JH512" s="198"/>
      <c r="JI512" s="198"/>
      <c r="JJ512" s="198"/>
      <c r="JK512" s="198"/>
      <c r="JL512" s="198"/>
      <c r="JM512" s="198"/>
      <c r="JN512" s="198"/>
      <c r="JO512" s="198"/>
      <c r="JP512" s="198"/>
      <c r="JQ512" s="198"/>
      <c r="JR512" s="198"/>
      <c r="JS512" s="198"/>
      <c r="JT512" s="198"/>
      <c r="JU512" s="198"/>
      <c r="JV512" s="198"/>
      <c r="JW512" s="198"/>
      <c r="JX512" s="198"/>
      <c r="JY512" s="198"/>
      <c r="JZ512" s="198"/>
      <c r="KA512" s="198"/>
      <c r="KB512" s="198"/>
      <c r="KC512" s="198"/>
      <c r="KD512" s="198"/>
      <c r="KE512" s="198"/>
      <c r="KF512" s="198"/>
      <c r="KG512" s="198"/>
      <c r="KH512" s="198"/>
      <c r="KI512" s="198"/>
      <c r="KJ512" s="198"/>
      <c r="KK512" s="198"/>
      <c r="KL512" s="198"/>
      <c r="KM512" s="198"/>
      <c r="KN512" s="198"/>
      <c r="KO512" s="198"/>
      <c r="KP512" s="198"/>
      <c r="KQ512" s="198"/>
      <c r="KR512" s="198"/>
      <c r="KS512" s="198"/>
      <c r="KT512" s="198"/>
      <c r="KU512" s="198"/>
      <c r="KV512" s="198"/>
      <c r="KW512" s="198"/>
      <c r="KX512" s="198"/>
      <c r="KY512" s="198"/>
      <c r="KZ512" s="198"/>
    </row>
    <row r="513" spans="2:312" x14ac:dyDescent="0.3">
      <c r="B513" s="198"/>
      <c r="C513" s="198"/>
      <c r="D513" s="198"/>
      <c r="E513" s="198"/>
      <c r="F513" s="198"/>
      <c r="G513" s="198"/>
      <c r="H513" s="198"/>
      <c r="I513" s="198"/>
      <c r="J513" s="198"/>
      <c r="K513" s="198"/>
      <c r="L513" s="198"/>
      <c r="M513" s="198"/>
      <c r="N513" s="198"/>
      <c r="O513" s="198"/>
      <c r="P513" s="198"/>
      <c r="Q513" s="202"/>
      <c r="R513" s="198"/>
      <c r="S513" s="198"/>
      <c r="T513" s="198"/>
      <c r="U513" s="198"/>
      <c r="V513" s="198"/>
      <c r="W513" s="198"/>
      <c r="X513" s="198"/>
      <c r="Y513" s="198"/>
      <c r="Z513" s="198"/>
      <c r="AA513" s="198"/>
      <c r="AB513" s="198"/>
      <c r="AC513" s="198"/>
      <c r="AD513" s="198"/>
      <c r="AE513" s="198"/>
      <c r="AF513" s="198"/>
      <c r="AG513" s="198"/>
      <c r="AH513" s="198"/>
      <c r="AI513" s="198"/>
      <c r="AJ513" s="198"/>
      <c r="AK513" s="198"/>
      <c r="AL513" s="198"/>
      <c r="AM513" s="198"/>
      <c r="AN513" s="198"/>
      <c r="AO513" s="198"/>
      <c r="AP513" s="198"/>
      <c r="AQ513" s="198"/>
      <c r="AR513" s="198"/>
      <c r="AS513" s="198"/>
      <c r="AT513" s="198"/>
      <c r="AU513" s="198"/>
      <c r="AV513" s="198"/>
      <c r="AW513" s="198"/>
      <c r="AX513" s="198"/>
      <c r="AY513" s="198"/>
      <c r="AZ513" s="198"/>
      <c r="BA513" s="198"/>
      <c r="BB513" s="198"/>
      <c r="BC513" s="198"/>
      <c r="BD513" s="198"/>
      <c r="BE513" s="198"/>
      <c r="BF513" s="198"/>
      <c r="BG513" s="198"/>
      <c r="BH513" s="198"/>
      <c r="BI513" s="198"/>
      <c r="BJ513" s="198"/>
      <c r="BK513" s="198"/>
      <c r="BL513" s="198"/>
      <c r="BM513" s="198"/>
      <c r="BN513" s="198"/>
      <c r="BO513" s="198"/>
      <c r="BP513" s="198"/>
      <c r="BQ513" s="198"/>
      <c r="BR513" s="198"/>
      <c r="BS513" s="198"/>
      <c r="BT513" s="198"/>
      <c r="BU513" s="198"/>
      <c r="BV513" s="198"/>
      <c r="BW513" s="198"/>
      <c r="BX513" s="198"/>
      <c r="BY513" s="198"/>
      <c r="BZ513" s="198"/>
      <c r="CA513" s="198"/>
      <c r="CB513" s="198"/>
      <c r="CC513" s="198"/>
      <c r="CD513" s="198"/>
      <c r="CE513" s="198"/>
      <c r="CF513" s="198"/>
      <c r="CG513" s="198"/>
      <c r="CH513" s="198"/>
      <c r="CI513" s="198"/>
      <c r="CJ513" s="198"/>
      <c r="CK513" s="198"/>
      <c r="CL513" s="198"/>
      <c r="CM513" s="198"/>
      <c r="CN513" s="198"/>
      <c r="CO513" s="198"/>
      <c r="CP513" s="198"/>
      <c r="CQ513" s="198"/>
      <c r="CR513" s="198"/>
      <c r="CS513" s="198"/>
      <c r="CT513" s="198"/>
      <c r="CU513" s="198"/>
      <c r="CV513" s="198"/>
      <c r="CW513" s="198"/>
      <c r="CX513" s="198"/>
      <c r="CY513" s="198"/>
      <c r="CZ513" s="198"/>
      <c r="DA513" s="198"/>
      <c r="DB513" s="198"/>
      <c r="DC513" s="198"/>
      <c r="DD513" s="198"/>
      <c r="DE513" s="198"/>
      <c r="DF513" s="198"/>
      <c r="DG513" s="198"/>
      <c r="DH513" s="198"/>
      <c r="DI513" s="198"/>
      <c r="DJ513" s="198"/>
      <c r="DK513" s="198"/>
      <c r="DL513" s="198"/>
      <c r="DM513" s="198"/>
      <c r="DN513" s="198"/>
      <c r="DO513" s="198"/>
      <c r="DP513" s="198"/>
      <c r="DQ513" s="198"/>
      <c r="DR513" s="198"/>
      <c r="DS513" s="198"/>
      <c r="DT513" s="198"/>
      <c r="DU513" s="198"/>
      <c r="DV513" s="198"/>
      <c r="DW513" s="198"/>
      <c r="DX513" s="198"/>
      <c r="DY513" s="198"/>
      <c r="DZ513" s="198"/>
      <c r="EA513" s="198"/>
      <c r="EB513" s="198"/>
      <c r="EC513" s="198"/>
      <c r="ED513" s="198"/>
      <c r="EE513" s="198"/>
      <c r="EF513" s="198"/>
      <c r="EG513" s="198"/>
      <c r="EH513" s="198"/>
      <c r="EI513" s="198"/>
      <c r="EJ513" s="198"/>
      <c r="EK513" s="198"/>
      <c r="EL513" s="198"/>
      <c r="EM513" s="198"/>
      <c r="EN513" s="198"/>
      <c r="EO513" s="198"/>
      <c r="EP513" s="198"/>
      <c r="EQ513" s="198"/>
      <c r="ER513" s="198"/>
      <c r="ES513" s="198"/>
      <c r="ET513" s="198"/>
      <c r="EU513" s="198"/>
      <c r="EV513" s="198"/>
      <c r="EW513" s="198"/>
      <c r="EX513" s="198"/>
      <c r="EY513" s="198"/>
      <c r="EZ513" s="198"/>
      <c r="FA513" s="198"/>
      <c r="FB513" s="198"/>
      <c r="FC513" s="198"/>
      <c r="FD513" s="198"/>
      <c r="FE513" s="198"/>
      <c r="FF513" s="198"/>
      <c r="FG513" s="198"/>
      <c r="FH513" s="198"/>
      <c r="FI513" s="198"/>
      <c r="FJ513" s="198"/>
      <c r="FK513" s="198"/>
      <c r="FL513" s="198"/>
      <c r="FM513" s="198"/>
      <c r="FN513" s="198"/>
      <c r="FO513" s="198"/>
      <c r="FP513" s="198"/>
      <c r="FQ513" s="198"/>
      <c r="FR513" s="198"/>
      <c r="FS513" s="198"/>
      <c r="FT513" s="198"/>
      <c r="FU513" s="198"/>
      <c r="FV513" s="198"/>
      <c r="FW513" s="198"/>
      <c r="FX513" s="198"/>
      <c r="FY513" s="198"/>
      <c r="FZ513" s="198"/>
      <c r="GA513" s="198"/>
      <c r="GB513" s="198"/>
      <c r="GC513" s="198"/>
      <c r="GD513" s="198"/>
      <c r="GE513" s="198"/>
      <c r="GF513" s="198"/>
      <c r="GG513" s="198"/>
      <c r="GH513" s="198"/>
      <c r="GI513" s="198"/>
      <c r="GJ513" s="198"/>
      <c r="GK513" s="198"/>
      <c r="GL513" s="198"/>
      <c r="GM513" s="198"/>
      <c r="GN513" s="198"/>
      <c r="GO513" s="198"/>
      <c r="GP513" s="198"/>
      <c r="GQ513" s="198"/>
      <c r="GR513" s="198"/>
      <c r="GS513" s="198"/>
      <c r="GT513" s="198"/>
      <c r="GU513" s="198"/>
      <c r="GV513" s="198"/>
      <c r="GW513" s="198"/>
      <c r="GX513" s="198"/>
      <c r="GY513" s="198"/>
      <c r="GZ513" s="198"/>
      <c r="HA513" s="198"/>
      <c r="HB513" s="198"/>
      <c r="HC513" s="198"/>
      <c r="HD513" s="198"/>
      <c r="HE513" s="198"/>
      <c r="HF513" s="198"/>
      <c r="HG513" s="198"/>
      <c r="HH513" s="198"/>
      <c r="HI513" s="198"/>
      <c r="HJ513" s="198"/>
      <c r="HK513" s="198"/>
      <c r="HL513" s="198"/>
      <c r="HM513" s="198"/>
      <c r="HN513" s="198"/>
      <c r="HO513" s="198"/>
      <c r="HP513" s="198"/>
      <c r="HQ513" s="198"/>
      <c r="HR513" s="198"/>
      <c r="HS513" s="198"/>
      <c r="HT513" s="198"/>
      <c r="HU513" s="198"/>
      <c r="HV513" s="198"/>
      <c r="HW513" s="198"/>
      <c r="HX513" s="198"/>
      <c r="HY513" s="198"/>
      <c r="HZ513" s="198"/>
      <c r="IA513" s="198"/>
      <c r="IB513" s="198"/>
      <c r="IC513" s="198"/>
      <c r="ID513" s="198"/>
      <c r="IE513" s="198"/>
      <c r="IF513" s="198"/>
      <c r="IG513" s="198"/>
      <c r="IH513" s="198"/>
      <c r="II513" s="198"/>
      <c r="IJ513" s="198"/>
      <c r="IK513" s="198"/>
      <c r="IL513" s="198"/>
      <c r="IM513" s="198"/>
      <c r="IN513" s="198"/>
      <c r="IO513" s="198"/>
      <c r="IP513" s="198"/>
      <c r="IQ513" s="198"/>
      <c r="IR513" s="198"/>
      <c r="IS513" s="198"/>
      <c r="IT513" s="198"/>
      <c r="IU513" s="198"/>
      <c r="IV513" s="198"/>
      <c r="IW513" s="198"/>
      <c r="IX513" s="198"/>
      <c r="IY513" s="198"/>
      <c r="IZ513" s="198"/>
      <c r="JA513" s="198"/>
      <c r="JB513" s="198"/>
      <c r="JC513" s="198"/>
      <c r="JD513" s="198"/>
      <c r="JE513" s="198"/>
      <c r="JF513" s="198"/>
      <c r="JG513" s="198"/>
      <c r="JH513" s="198"/>
      <c r="JI513" s="198"/>
      <c r="JJ513" s="198"/>
      <c r="JK513" s="198"/>
      <c r="JL513" s="198"/>
      <c r="JM513" s="198"/>
      <c r="JN513" s="198"/>
      <c r="JO513" s="198"/>
      <c r="JP513" s="198"/>
      <c r="JQ513" s="198"/>
      <c r="JR513" s="198"/>
      <c r="JS513" s="198"/>
      <c r="JT513" s="198"/>
      <c r="JU513" s="198"/>
      <c r="JV513" s="198"/>
      <c r="JW513" s="198"/>
      <c r="JX513" s="198"/>
      <c r="JY513" s="198"/>
      <c r="JZ513" s="198"/>
      <c r="KA513" s="198"/>
      <c r="KB513" s="198"/>
      <c r="KC513" s="198"/>
      <c r="KD513" s="198"/>
      <c r="KE513" s="198"/>
      <c r="KF513" s="198"/>
      <c r="KG513" s="198"/>
      <c r="KH513" s="198"/>
      <c r="KI513" s="198"/>
      <c r="KJ513" s="198"/>
      <c r="KK513" s="198"/>
      <c r="KL513" s="198"/>
      <c r="KM513" s="198"/>
      <c r="KN513" s="198"/>
      <c r="KO513" s="198"/>
      <c r="KP513" s="198"/>
      <c r="KQ513" s="198"/>
      <c r="KR513" s="198"/>
      <c r="KS513" s="198"/>
      <c r="KT513" s="198"/>
      <c r="KU513" s="198"/>
      <c r="KV513" s="198"/>
      <c r="KW513" s="198"/>
      <c r="KX513" s="198"/>
      <c r="KY513" s="198"/>
      <c r="KZ513" s="198"/>
    </row>
    <row r="514" spans="2:312" x14ac:dyDescent="0.3">
      <c r="B514" s="198"/>
      <c r="C514" s="198"/>
      <c r="D514" s="198"/>
      <c r="E514" s="198"/>
      <c r="F514" s="198"/>
      <c r="G514" s="198"/>
      <c r="H514" s="198"/>
      <c r="I514" s="198"/>
      <c r="J514" s="198"/>
      <c r="K514" s="198"/>
      <c r="L514" s="198"/>
      <c r="M514" s="198"/>
      <c r="N514" s="198"/>
      <c r="O514" s="198"/>
      <c r="P514" s="198"/>
      <c r="Q514" s="202"/>
      <c r="R514" s="198"/>
      <c r="S514" s="198"/>
      <c r="T514" s="198"/>
      <c r="U514" s="198"/>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S514" s="198"/>
      <c r="AT514" s="198"/>
      <c r="AU514" s="198"/>
      <c r="AV514" s="198"/>
      <c r="AW514" s="198"/>
      <c r="AX514" s="198"/>
      <c r="AY514" s="198"/>
      <c r="AZ514" s="198"/>
      <c r="BA514" s="198"/>
      <c r="BB514" s="198"/>
      <c r="BC514" s="198"/>
      <c r="BD514" s="198"/>
      <c r="BE514" s="198"/>
      <c r="BF514" s="198"/>
      <c r="BG514" s="198"/>
      <c r="BH514" s="198"/>
      <c r="BI514" s="198"/>
      <c r="BJ514" s="198"/>
      <c r="BK514" s="198"/>
      <c r="BL514" s="198"/>
      <c r="BM514" s="198"/>
      <c r="BN514" s="198"/>
      <c r="BO514" s="198"/>
      <c r="BP514" s="198"/>
      <c r="BQ514" s="198"/>
      <c r="BR514" s="198"/>
      <c r="BS514" s="198"/>
      <c r="BT514" s="198"/>
      <c r="BU514" s="198"/>
      <c r="BV514" s="198"/>
      <c r="BW514" s="198"/>
      <c r="BX514" s="198"/>
      <c r="BY514" s="198"/>
      <c r="BZ514" s="198"/>
      <c r="CA514" s="198"/>
      <c r="CB514" s="198"/>
      <c r="CC514" s="198"/>
      <c r="CD514" s="198"/>
      <c r="CE514" s="198"/>
      <c r="CF514" s="198"/>
      <c r="CG514" s="198"/>
      <c r="CH514" s="198"/>
      <c r="CI514" s="198"/>
      <c r="CJ514" s="198"/>
      <c r="CK514" s="198"/>
      <c r="CL514" s="198"/>
      <c r="CM514" s="198"/>
      <c r="CN514" s="198"/>
      <c r="CO514" s="198"/>
      <c r="CP514" s="198"/>
      <c r="CQ514" s="198"/>
      <c r="CR514" s="198"/>
      <c r="CS514" s="198"/>
      <c r="CT514" s="198"/>
      <c r="CU514" s="198"/>
      <c r="CV514" s="198"/>
      <c r="CW514" s="198"/>
      <c r="CX514" s="198"/>
      <c r="CY514" s="198"/>
      <c r="CZ514" s="198"/>
      <c r="DA514" s="198"/>
      <c r="DB514" s="198"/>
      <c r="DC514" s="198"/>
      <c r="DD514" s="198"/>
      <c r="DE514" s="198"/>
      <c r="DF514" s="198"/>
      <c r="DG514" s="198"/>
      <c r="DH514" s="198"/>
      <c r="DI514" s="198"/>
      <c r="DJ514" s="198"/>
      <c r="DK514" s="198"/>
      <c r="DL514" s="198"/>
      <c r="DM514" s="198"/>
      <c r="DN514" s="198"/>
      <c r="DO514" s="198"/>
      <c r="DP514" s="198"/>
      <c r="DQ514" s="198"/>
      <c r="DR514" s="198"/>
      <c r="DS514" s="198"/>
      <c r="DT514" s="198"/>
      <c r="DU514" s="198"/>
      <c r="DV514" s="198"/>
      <c r="DW514" s="198"/>
      <c r="DX514" s="198"/>
      <c r="DY514" s="198"/>
      <c r="DZ514" s="198"/>
      <c r="EA514" s="198"/>
      <c r="EB514" s="198"/>
      <c r="EC514" s="198"/>
      <c r="ED514" s="198"/>
      <c r="EE514" s="198"/>
      <c r="EF514" s="198"/>
      <c r="EG514" s="198"/>
      <c r="EH514" s="198"/>
      <c r="EI514" s="198"/>
      <c r="EJ514" s="198"/>
      <c r="EK514" s="198"/>
      <c r="EL514" s="198"/>
      <c r="EM514" s="198"/>
      <c r="EN514" s="198"/>
      <c r="EO514" s="198"/>
      <c r="EP514" s="198"/>
      <c r="EQ514" s="198"/>
      <c r="ER514" s="198"/>
      <c r="ES514" s="198"/>
      <c r="ET514" s="198"/>
      <c r="EU514" s="198"/>
      <c r="EV514" s="198"/>
      <c r="EW514" s="198"/>
      <c r="EX514" s="198"/>
      <c r="EY514" s="198"/>
      <c r="EZ514" s="198"/>
      <c r="FA514" s="198"/>
      <c r="FB514" s="198"/>
      <c r="FC514" s="198"/>
      <c r="FD514" s="198"/>
      <c r="FE514" s="198"/>
      <c r="FF514" s="198"/>
      <c r="FG514" s="198"/>
      <c r="FH514" s="198"/>
      <c r="FI514" s="198"/>
      <c r="FJ514" s="198"/>
      <c r="FK514" s="198"/>
      <c r="FL514" s="198"/>
      <c r="FM514" s="198"/>
      <c r="FN514" s="198"/>
      <c r="FO514" s="198"/>
      <c r="FP514" s="198"/>
      <c r="FQ514" s="198"/>
      <c r="FR514" s="198"/>
      <c r="FS514" s="198"/>
      <c r="FT514" s="198"/>
      <c r="FU514" s="198"/>
      <c r="FV514" s="198"/>
      <c r="FW514" s="198"/>
      <c r="FX514" s="198"/>
      <c r="FY514" s="198"/>
      <c r="FZ514" s="198"/>
      <c r="GA514" s="198"/>
      <c r="GB514" s="198"/>
      <c r="GC514" s="198"/>
      <c r="GD514" s="198"/>
      <c r="GE514" s="198"/>
      <c r="GF514" s="198"/>
      <c r="GG514" s="198"/>
      <c r="GH514" s="198"/>
      <c r="GI514" s="198"/>
      <c r="GJ514" s="198"/>
      <c r="GK514" s="198"/>
      <c r="GL514" s="198"/>
      <c r="GM514" s="198"/>
      <c r="GN514" s="198"/>
      <c r="GO514" s="198"/>
      <c r="GP514" s="198"/>
      <c r="GQ514" s="198"/>
      <c r="GR514" s="198"/>
      <c r="GS514" s="198"/>
      <c r="GT514" s="198"/>
      <c r="GU514" s="198"/>
      <c r="GV514" s="198"/>
      <c r="GW514" s="198"/>
      <c r="GX514" s="198"/>
      <c r="GY514" s="198"/>
      <c r="GZ514" s="198"/>
      <c r="HA514" s="198"/>
      <c r="HB514" s="198"/>
      <c r="HC514" s="198"/>
      <c r="HD514" s="198"/>
      <c r="HE514" s="198"/>
      <c r="HF514" s="198"/>
      <c r="HG514" s="198"/>
      <c r="HH514" s="198"/>
      <c r="HI514" s="198"/>
      <c r="HJ514" s="198"/>
      <c r="HK514" s="198"/>
      <c r="HL514" s="198"/>
      <c r="HM514" s="198"/>
      <c r="HN514" s="198"/>
      <c r="HO514" s="198"/>
      <c r="HP514" s="198"/>
      <c r="HQ514" s="198"/>
      <c r="HR514" s="198"/>
      <c r="HS514" s="198"/>
      <c r="HT514" s="198"/>
      <c r="HU514" s="198"/>
      <c r="HV514" s="198"/>
      <c r="HW514" s="198"/>
      <c r="HX514" s="198"/>
      <c r="HY514" s="198"/>
      <c r="HZ514" s="198"/>
      <c r="IA514" s="198"/>
      <c r="IB514" s="198"/>
      <c r="IC514" s="198"/>
      <c r="ID514" s="198"/>
      <c r="IE514" s="198"/>
      <c r="IF514" s="198"/>
      <c r="IG514" s="198"/>
      <c r="IH514" s="198"/>
      <c r="II514" s="198"/>
      <c r="IJ514" s="198"/>
      <c r="IK514" s="198"/>
      <c r="IL514" s="198"/>
      <c r="IM514" s="198"/>
      <c r="IN514" s="198"/>
      <c r="IO514" s="198"/>
      <c r="IP514" s="198"/>
      <c r="IQ514" s="198"/>
      <c r="IR514" s="198"/>
      <c r="IS514" s="198"/>
      <c r="IT514" s="198"/>
      <c r="IU514" s="198"/>
      <c r="IV514" s="198"/>
      <c r="IW514" s="198"/>
      <c r="IX514" s="198"/>
      <c r="IY514" s="198"/>
      <c r="IZ514" s="198"/>
      <c r="JA514" s="198"/>
      <c r="JB514" s="198"/>
      <c r="JC514" s="198"/>
      <c r="JD514" s="198"/>
      <c r="JE514" s="198"/>
      <c r="JF514" s="198"/>
      <c r="JG514" s="198"/>
      <c r="JH514" s="198"/>
      <c r="JI514" s="198"/>
      <c r="JJ514" s="198"/>
      <c r="JK514" s="198"/>
      <c r="JL514" s="198"/>
      <c r="JM514" s="198"/>
      <c r="JN514" s="198"/>
      <c r="JO514" s="198"/>
      <c r="JP514" s="198"/>
      <c r="JQ514" s="198"/>
      <c r="JR514" s="198"/>
      <c r="JS514" s="198"/>
      <c r="JT514" s="198"/>
      <c r="JU514" s="198"/>
      <c r="JV514" s="198"/>
      <c r="JW514" s="198"/>
      <c r="JX514" s="198"/>
      <c r="JY514" s="198"/>
      <c r="JZ514" s="198"/>
      <c r="KA514" s="198"/>
      <c r="KB514" s="198"/>
      <c r="KC514" s="198"/>
      <c r="KD514" s="198"/>
      <c r="KE514" s="198"/>
      <c r="KF514" s="198"/>
      <c r="KG514" s="198"/>
      <c r="KH514" s="198"/>
      <c r="KI514" s="198"/>
      <c r="KJ514" s="198"/>
      <c r="KK514" s="198"/>
      <c r="KL514" s="198"/>
      <c r="KM514" s="198"/>
      <c r="KN514" s="198"/>
      <c r="KO514" s="198"/>
      <c r="KP514" s="198"/>
      <c r="KQ514" s="198"/>
      <c r="KR514" s="198"/>
      <c r="KS514" s="198"/>
      <c r="KT514" s="198"/>
      <c r="KU514" s="198"/>
      <c r="KV514" s="198"/>
      <c r="KW514" s="198"/>
      <c r="KX514" s="198"/>
      <c r="KY514" s="198"/>
      <c r="KZ514" s="198"/>
    </row>
    <row r="515" spans="2:312" x14ac:dyDescent="0.3">
      <c r="B515" s="198"/>
      <c r="C515" s="198"/>
      <c r="D515" s="198"/>
      <c r="E515" s="198"/>
      <c r="F515" s="198"/>
      <c r="G515" s="198"/>
      <c r="H515" s="198"/>
      <c r="I515" s="198"/>
      <c r="J515" s="198"/>
      <c r="K515" s="198"/>
      <c r="L515" s="198"/>
      <c r="M515" s="198"/>
      <c r="N515" s="198"/>
      <c r="O515" s="198"/>
      <c r="P515" s="198"/>
      <c r="Q515" s="202"/>
      <c r="R515" s="198"/>
      <c r="S515" s="198"/>
      <c r="T515" s="198"/>
      <c r="U515" s="198"/>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98"/>
      <c r="AT515" s="198"/>
      <c r="AU515" s="198"/>
      <c r="AV515" s="198"/>
      <c r="AW515" s="198"/>
      <c r="AX515" s="198"/>
      <c r="AY515" s="198"/>
      <c r="AZ515" s="198"/>
      <c r="BA515" s="198"/>
      <c r="BB515" s="198"/>
      <c r="BC515" s="198"/>
      <c r="BD515" s="198"/>
      <c r="BE515" s="198"/>
      <c r="BF515" s="198"/>
      <c r="BG515" s="198"/>
      <c r="BH515" s="198"/>
      <c r="BI515" s="198"/>
      <c r="BJ515" s="198"/>
      <c r="BK515" s="198"/>
      <c r="BL515" s="198"/>
      <c r="BM515" s="198"/>
      <c r="BN515" s="198"/>
      <c r="BO515" s="198"/>
      <c r="BP515" s="198"/>
      <c r="BQ515" s="198"/>
      <c r="BR515" s="198"/>
      <c r="BS515" s="198"/>
      <c r="BT515" s="198"/>
      <c r="BU515" s="198"/>
      <c r="BV515" s="198"/>
      <c r="BW515" s="198"/>
      <c r="BX515" s="198"/>
      <c r="BY515" s="198"/>
      <c r="BZ515" s="198"/>
      <c r="CA515" s="198"/>
      <c r="CB515" s="198"/>
      <c r="CC515" s="198"/>
      <c r="CD515" s="198"/>
      <c r="CE515" s="198"/>
      <c r="CF515" s="198"/>
      <c r="CG515" s="198"/>
      <c r="CH515" s="198"/>
      <c r="CI515" s="198"/>
      <c r="CJ515" s="198"/>
      <c r="CK515" s="198"/>
      <c r="CL515" s="198"/>
      <c r="CM515" s="198"/>
      <c r="CN515" s="198"/>
      <c r="CO515" s="198"/>
      <c r="CP515" s="198"/>
      <c r="CQ515" s="198"/>
      <c r="CR515" s="198"/>
      <c r="CS515" s="198"/>
      <c r="CT515" s="198"/>
      <c r="CU515" s="198"/>
      <c r="CV515" s="198"/>
      <c r="CW515" s="198"/>
      <c r="CX515" s="198"/>
      <c r="CY515" s="198"/>
      <c r="CZ515" s="198"/>
      <c r="DA515" s="198"/>
      <c r="DB515" s="198"/>
      <c r="DC515" s="198"/>
      <c r="DD515" s="198"/>
      <c r="DE515" s="198"/>
      <c r="DF515" s="198"/>
      <c r="DG515" s="198"/>
      <c r="DH515" s="198"/>
      <c r="DI515" s="198"/>
      <c r="DJ515" s="198"/>
      <c r="DK515" s="198"/>
      <c r="DL515" s="198"/>
      <c r="DM515" s="198"/>
      <c r="DN515" s="198"/>
      <c r="DO515" s="198"/>
      <c r="DP515" s="198"/>
      <c r="DQ515" s="198"/>
      <c r="DR515" s="198"/>
      <c r="DS515" s="198"/>
      <c r="DT515" s="198"/>
      <c r="DU515" s="198"/>
      <c r="DV515" s="198"/>
      <c r="DW515" s="198"/>
      <c r="DX515" s="198"/>
      <c r="DY515" s="198"/>
      <c r="DZ515" s="198"/>
      <c r="EA515" s="198"/>
      <c r="EB515" s="198"/>
      <c r="EC515" s="198"/>
      <c r="ED515" s="198"/>
      <c r="EE515" s="198"/>
      <c r="EF515" s="198"/>
      <c r="EG515" s="198"/>
      <c r="EH515" s="198"/>
      <c r="EI515" s="198"/>
      <c r="EJ515" s="198"/>
      <c r="EK515" s="198"/>
      <c r="EL515" s="198"/>
      <c r="EM515" s="198"/>
      <c r="EN515" s="198"/>
      <c r="EO515" s="198"/>
      <c r="EP515" s="198"/>
      <c r="EQ515" s="198"/>
      <c r="ER515" s="198"/>
      <c r="ES515" s="198"/>
      <c r="ET515" s="198"/>
      <c r="EU515" s="198"/>
      <c r="EV515" s="198"/>
      <c r="EW515" s="198"/>
      <c r="EX515" s="198"/>
      <c r="EY515" s="198"/>
      <c r="EZ515" s="198"/>
      <c r="FA515" s="198"/>
      <c r="FB515" s="198"/>
      <c r="FC515" s="198"/>
      <c r="FD515" s="198"/>
      <c r="FE515" s="198"/>
      <c r="FF515" s="198"/>
      <c r="FG515" s="198"/>
      <c r="FH515" s="198"/>
      <c r="FI515" s="198"/>
      <c r="FJ515" s="198"/>
      <c r="FK515" s="198"/>
      <c r="FL515" s="198"/>
      <c r="FM515" s="198"/>
      <c r="FN515" s="198"/>
      <c r="FO515" s="198"/>
      <c r="FP515" s="198"/>
      <c r="FQ515" s="198"/>
      <c r="FR515" s="198"/>
      <c r="FS515" s="198"/>
      <c r="FT515" s="198"/>
      <c r="FU515" s="198"/>
      <c r="FV515" s="198"/>
      <c r="FW515" s="198"/>
      <c r="FX515" s="198"/>
      <c r="FY515" s="198"/>
      <c r="FZ515" s="198"/>
      <c r="GA515" s="198"/>
      <c r="GB515" s="198"/>
      <c r="GC515" s="198"/>
      <c r="GD515" s="198"/>
      <c r="GE515" s="198"/>
      <c r="GF515" s="198"/>
      <c r="GG515" s="198"/>
      <c r="GH515" s="198"/>
      <c r="GI515" s="198"/>
      <c r="GJ515" s="198"/>
      <c r="GK515" s="198"/>
      <c r="GL515" s="198"/>
      <c r="GM515" s="198"/>
      <c r="GN515" s="198"/>
      <c r="GO515" s="198"/>
      <c r="GP515" s="198"/>
      <c r="GQ515" s="198"/>
      <c r="GR515" s="198"/>
      <c r="GS515" s="198"/>
      <c r="GT515" s="198"/>
      <c r="GU515" s="198"/>
      <c r="GV515" s="198"/>
      <c r="GW515" s="198"/>
      <c r="GX515" s="198"/>
      <c r="GY515" s="198"/>
      <c r="GZ515" s="198"/>
      <c r="HA515" s="198"/>
      <c r="HB515" s="198"/>
      <c r="HC515" s="198"/>
      <c r="HD515" s="198"/>
      <c r="HE515" s="198"/>
      <c r="HF515" s="198"/>
      <c r="HG515" s="198"/>
      <c r="HH515" s="198"/>
      <c r="HI515" s="198"/>
      <c r="HJ515" s="198"/>
      <c r="HK515" s="198"/>
      <c r="HL515" s="198"/>
      <c r="HM515" s="198"/>
      <c r="HN515" s="198"/>
      <c r="HO515" s="198"/>
      <c r="HP515" s="198"/>
      <c r="HQ515" s="198"/>
      <c r="HR515" s="198"/>
      <c r="HS515" s="198"/>
      <c r="HT515" s="198"/>
      <c r="HU515" s="198"/>
      <c r="HV515" s="198"/>
      <c r="HW515" s="198"/>
      <c r="HX515" s="198"/>
      <c r="HY515" s="198"/>
      <c r="HZ515" s="198"/>
      <c r="IA515" s="198"/>
      <c r="IB515" s="198"/>
      <c r="IC515" s="198"/>
      <c r="ID515" s="198"/>
      <c r="IE515" s="198"/>
      <c r="IF515" s="198"/>
      <c r="IG515" s="198"/>
      <c r="IH515" s="198"/>
      <c r="II515" s="198"/>
      <c r="IJ515" s="198"/>
      <c r="IK515" s="198"/>
      <c r="IL515" s="198"/>
      <c r="IM515" s="198"/>
      <c r="IN515" s="198"/>
      <c r="IO515" s="198"/>
      <c r="IP515" s="198"/>
      <c r="IQ515" s="198"/>
      <c r="IR515" s="198"/>
      <c r="IS515" s="198"/>
      <c r="IT515" s="198"/>
      <c r="IU515" s="198"/>
      <c r="IV515" s="198"/>
      <c r="IW515" s="198"/>
      <c r="IX515" s="198"/>
      <c r="IY515" s="198"/>
      <c r="IZ515" s="198"/>
      <c r="JA515" s="198"/>
      <c r="JB515" s="198"/>
      <c r="JC515" s="198"/>
      <c r="JD515" s="198"/>
      <c r="JE515" s="198"/>
      <c r="JF515" s="198"/>
      <c r="JG515" s="198"/>
      <c r="JH515" s="198"/>
      <c r="JI515" s="198"/>
      <c r="JJ515" s="198"/>
      <c r="JK515" s="198"/>
      <c r="JL515" s="198"/>
      <c r="JM515" s="198"/>
      <c r="JN515" s="198"/>
      <c r="JO515" s="198"/>
      <c r="JP515" s="198"/>
      <c r="JQ515" s="198"/>
      <c r="JR515" s="198"/>
      <c r="JS515" s="198"/>
      <c r="JT515" s="198"/>
      <c r="JU515" s="198"/>
      <c r="JV515" s="198"/>
      <c r="JW515" s="198"/>
      <c r="JX515" s="198"/>
      <c r="JY515" s="198"/>
      <c r="JZ515" s="198"/>
      <c r="KA515" s="198"/>
      <c r="KB515" s="198"/>
      <c r="KC515" s="198"/>
      <c r="KD515" s="198"/>
      <c r="KE515" s="198"/>
      <c r="KF515" s="198"/>
      <c r="KG515" s="198"/>
      <c r="KH515" s="198"/>
      <c r="KI515" s="198"/>
      <c r="KJ515" s="198"/>
      <c r="KK515" s="198"/>
      <c r="KL515" s="198"/>
      <c r="KM515" s="198"/>
      <c r="KN515" s="198"/>
      <c r="KO515" s="198"/>
      <c r="KP515" s="198"/>
      <c r="KQ515" s="198"/>
      <c r="KR515" s="198"/>
      <c r="KS515" s="198"/>
      <c r="KT515" s="198"/>
      <c r="KU515" s="198"/>
      <c r="KV515" s="198"/>
      <c r="KW515" s="198"/>
      <c r="KX515" s="198"/>
      <c r="KY515" s="198"/>
      <c r="KZ515" s="198"/>
    </row>
    <row r="516" spans="2:312" x14ac:dyDescent="0.3">
      <c r="B516" s="198"/>
      <c r="C516" s="198"/>
      <c r="D516" s="198"/>
      <c r="E516" s="198"/>
      <c r="F516" s="198"/>
      <c r="G516" s="198"/>
      <c r="H516" s="198"/>
      <c r="I516" s="198"/>
      <c r="J516" s="198"/>
      <c r="K516" s="198"/>
      <c r="L516" s="198"/>
      <c r="M516" s="198"/>
      <c r="N516" s="198"/>
      <c r="O516" s="198"/>
      <c r="P516" s="198"/>
      <c r="Q516" s="202"/>
      <c r="R516" s="198"/>
      <c r="S516" s="198"/>
      <c r="T516" s="198"/>
      <c r="U516" s="198"/>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L516" s="198"/>
      <c r="BM516" s="198"/>
      <c r="BN516" s="198"/>
      <c r="BO516" s="198"/>
      <c r="BP516" s="198"/>
      <c r="BQ516" s="198"/>
      <c r="BR516" s="198"/>
      <c r="BS516" s="198"/>
      <c r="BT516" s="198"/>
      <c r="BU516" s="198"/>
      <c r="BV516" s="198"/>
      <c r="BW516" s="198"/>
      <c r="BX516" s="198"/>
      <c r="BY516" s="198"/>
      <c r="BZ516" s="198"/>
      <c r="CA516" s="198"/>
      <c r="CB516" s="198"/>
      <c r="CC516" s="198"/>
      <c r="CD516" s="198"/>
      <c r="CE516" s="198"/>
      <c r="CF516" s="198"/>
      <c r="CG516" s="198"/>
      <c r="CH516" s="198"/>
      <c r="CI516" s="198"/>
      <c r="CJ516" s="198"/>
      <c r="CK516" s="198"/>
      <c r="CL516" s="198"/>
      <c r="CM516" s="198"/>
      <c r="CN516" s="198"/>
      <c r="CO516" s="198"/>
      <c r="CP516" s="198"/>
      <c r="CQ516" s="198"/>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DZ516" s="198"/>
      <c r="EA516" s="198"/>
      <c r="EB516" s="198"/>
      <c r="EC516" s="198"/>
      <c r="ED516" s="198"/>
      <c r="EE516" s="198"/>
      <c r="EF516" s="198"/>
      <c r="EG516" s="198"/>
      <c r="EH516" s="198"/>
      <c r="EI516" s="198"/>
      <c r="EJ516" s="198"/>
      <c r="EK516" s="198"/>
      <c r="EL516" s="198"/>
      <c r="EM516" s="198"/>
      <c r="EN516" s="198"/>
      <c r="EO516" s="198"/>
      <c r="EP516" s="198"/>
      <c r="EQ516" s="198"/>
      <c r="ER516" s="198"/>
      <c r="ES516" s="198"/>
      <c r="ET516" s="198"/>
      <c r="EU516" s="198"/>
      <c r="EV516" s="198"/>
      <c r="EW516" s="198"/>
      <c r="EX516" s="198"/>
      <c r="EY516" s="198"/>
      <c r="EZ516" s="198"/>
      <c r="FA516" s="198"/>
      <c r="FB516" s="198"/>
      <c r="FC516" s="198"/>
      <c r="FD516" s="198"/>
      <c r="FE516" s="198"/>
      <c r="FF516" s="198"/>
      <c r="FG516" s="198"/>
      <c r="FH516" s="198"/>
      <c r="FI516" s="198"/>
      <c r="FJ516" s="198"/>
      <c r="FK516" s="198"/>
      <c r="FL516" s="198"/>
      <c r="FM516" s="198"/>
      <c r="FN516" s="198"/>
      <c r="FO516" s="198"/>
      <c r="FP516" s="198"/>
      <c r="FQ516" s="198"/>
      <c r="FR516" s="198"/>
      <c r="FS516" s="198"/>
      <c r="FT516" s="198"/>
      <c r="FU516" s="198"/>
      <c r="FV516" s="198"/>
      <c r="FW516" s="198"/>
      <c r="FX516" s="198"/>
      <c r="FY516" s="198"/>
      <c r="FZ516" s="198"/>
      <c r="GA516" s="198"/>
      <c r="GB516" s="198"/>
      <c r="GC516" s="198"/>
      <c r="GD516" s="198"/>
      <c r="GE516" s="198"/>
      <c r="GF516" s="198"/>
      <c r="GG516" s="198"/>
      <c r="GH516" s="198"/>
      <c r="GI516" s="198"/>
      <c r="GJ516" s="198"/>
      <c r="GK516" s="198"/>
      <c r="GL516" s="198"/>
      <c r="GM516" s="198"/>
      <c r="GN516" s="198"/>
      <c r="GO516" s="198"/>
      <c r="GP516" s="198"/>
      <c r="GQ516" s="198"/>
      <c r="GR516" s="198"/>
      <c r="GS516" s="198"/>
      <c r="GT516" s="198"/>
      <c r="GU516" s="198"/>
      <c r="GV516" s="198"/>
      <c r="GW516" s="198"/>
      <c r="GX516" s="198"/>
      <c r="GY516" s="198"/>
      <c r="GZ516" s="198"/>
      <c r="HA516" s="198"/>
      <c r="HB516" s="198"/>
      <c r="HC516" s="198"/>
      <c r="HD516" s="198"/>
      <c r="HE516" s="198"/>
      <c r="HF516" s="198"/>
      <c r="HG516" s="198"/>
      <c r="HH516" s="198"/>
      <c r="HI516" s="198"/>
      <c r="HJ516" s="198"/>
      <c r="HK516" s="198"/>
      <c r="HL516" s="198"/>
      <c r="HM516" s="198"/>
      <c r="HN516" s="198"/>
      <c r="HO516" s="198"/>
      <c r="HP516" s="198"/>
      <c r="HQ516" s="198"/>
      <c r="HR516" s="198"/>
      <c r="HS516" s="198"/>
      <c r="HT516" s="198"/>
      <c r="HU516" s="198"/>
      <c r="HV516" s="198"/>
      <c r="HW516" s="198"/>
      <c r="HX516" s="198"/>
      <c r="HY516" s="198"/>
      <c r="HZ516" s="198"/>
      <c r="IA516" s="198"/>
      <c r="IB516" s="198"/>
      <c r="IC516" s="198"/>
      <c r="ID516" s="198"/>
      <c r="IE516" s="198"/>
      <c r="IF516" s="198"/>
      <c r="IG516" s="198"/>
      <c r="IH516" s="198"/>
      <c r="II516" s="198"/>
      <c r="IJ516" s="198"/>
      <c r="IK516" s="198"/>
      <c r="IL516" s="198"/>
      <c r="IM516" s="198"/>
      <c r="IN516" s="198"/>
      <c r="IO516" s="198"/>
      <c r="IP516" s="198"/>
      <c r="IQ516" s="198"/>
      <c r="IR516" s="198"/>
      <c r="IS516" s="198"/>
      <c r="IT516" s="198"/>
      <c r="IU516" s="198"/>
      <c r="IV516" s="198"/>
      <c r="IW516" s="198"/>
      <c r="IX516" s="198"/>
      <c r="IY516" s="198"/>
      <c r="IZ516" s="198"/>
      <c r="JA516" s="198"/>
      <c r="JB516" s="198"/>
      <c r="JC516" s="198"/>
      <c r="JD516" s="198"/>
      <c r="JE516" s="198"/>
      <c r="JF516" s="198"/>
      <c r="JG516" s="198"/>
      <c r="JH516" s="198"/>
      <c r="JI516" s="198"/>
      <c r="JJ516" s="198"/>
      <c r="JK516" s="198"/>
      <c r="JL516" s="198"/>
      <c r="JM516" s="198"/>
      <c r="JN516" s="198"/>
      <c r="JO516" s="198"/>
      <c r="JP516" s="198"/>
      <c r="JQ516" s="198"/>
      <c r="JR516" s="198"/>
      <c r="JS516" s="198"/>
      <c r="JT516" s="198"/>
      <c r="JU516" s="198"/>
      <c r="JV516" s="198"/>
      <c r="JW516" s="198"/>
      <c r="JX516" s="198"/>
      <c r="JY516" s="198"/>
      <c r="JZ516" s="198"/>
      <c r="KA516" s="198"/>
      <c r="KB516" s="198"/>
      <c r="KC516" s="198"/>
      <c r="KD516" s="198"/>
      <c r="KE516" s="198"/>
      <c r="KF516" s="198"/>
      <c r="KG516" s="198"/>
      <c r="KH516" s="198"/>
      <c r="KI516" s="198"/>
      <c r="KJ516" s="198"/>
      <c r="KK516" s="198"/>
      <c r="KL516" s="198"/>
      <c r="KM516" s="198"/>
      <c r="KN516" s="198"/>
      <c r="KO516" s="198"/>
      <c r="KP516" s="198"/>
      <c r="KQ516" s="198"/>
      <c r="KR516" s="198"/>
      <c r="KS516" s="198"/>
      <c r="KT516" s="198"/>
      <c r="KU516" s="198"/>
      <c r="KV516" s="198"/>
      <c r="KW516" s="198"/>
      <c r="KX516" s="198"/>
      <c r="KY516" s="198"/>
      <c r="KZ516" s="198"/>
    </row>
    <row r="517" spans="2:312" x14ac:dyDescent="0.3">
      <c r="B517" s="198"/>
      <c r="C517" s="198"/>
      <c r="D517" s="198"/>
      <c r="E517" s="198"/>
      <c r="F517" s="198"/>
      <c r="G517" s="198"/>
      <c r="H517" s="198"/>
      <c r="I517" s="198"/>
      <c r="J517" s="198"/>
      <c r="K517" s="198"/>
      <c r="L517" s="198"/>
      <c r="M517" s="198"/>
      <c r="N517" s="198"/>
      <c r="O517" s="198"/>
      <c r="P517" s="198"/>
      <c r="Q517" s="202"/>
      <c r="R517" s="198"/>
      <c r="S517" s="198"/>
      <c r="T517" s="198"/>
      <c r="U517" s="198"/>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L517" s="198"/>
      <c r="BM517" s="198"/>
      <c r="BN517" s="198"/>
      <c r="BO517" s="198"/>
      <c r="BP517" s="198"/>
      <c r="BQ517" s="198"/>
      <c r="BR517" s="198"/>
      <c r="BS517" s="198"/>
      <c r="BT517" s="198"/>
      <c r="BU517" s="198"/>
      <c r="BV517" s="198"/>
      <c r="BW517" s="198"/>
      <c r="BX517" s="198"/>
      <c r="BY517" s="198"/>
      <c r="BZ517" s="198"/>
      <c r="CA517" s="198"/>
      <c r="CB517" s="198"/>
      <c r="CC517" s="198"/>
      <c r="CD517" s="198"/>
      <c r="CE517" s="198"/>
      <c r="CF517" s="198"/>
      <c r="CG517" s="198"/>
      <c r="CH517" s="198"/>
      <c r="CI517" s="198"/>
      <c r="CJ517" s="198"/>
      <c r="CK517" s="198"/>
      <c r="CL517" s="198"/>
      <c r="CM517" s="198"/>
      <c r="CN517" s="198"/>
      <c r="CO517" s="198"/>
      <c r="CP517" s="198"/>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DZ517" s="198"/>
      <c r="EA517" s="198"/>
      <c r="EB517" s="198"/>
      <c r="EC517" s="198"/>
      <c r="ED517" s="198"/>
      <c r="EE517" s="198"/>
      <c r="EF517" s="198"/>
      <c r="EG517" s="198"/>
      <c r="EH517" s="198"/>
      <c r="EI517" s="198"/>
      <c r="EJ517" s="198"/>
      <c r="EK517" s="198"/>
      <c r="EL517" s="198"/>
      <c r="EM517" s="198"/>
      <c r="EN517" s="198"/>
      <c r="EO517" s="198"/>
      <c r="EP517" s="198"/>
      <c r="EQ517" s="198"/>
      <c r="ER517" s="198"/>
      <c r="ES517" s="198"/>
      <c r="ET517" s="198"/>
      <c r="EU517" s="198"/>
      <c r="EV517" s="198"/>
      <c r="EW517" s="198"/>
      <c r="EX517" s="198"/>
      <c r="EY517" s="198"/>
      <c r="EZ517" s="198"/>
      <c r="FA517" s="198"/>
      <c r="FB517" s="198"/>
      <c r="FC517" s="198"/>
      <c r="FD517" s="198"/>
      <c r="FE517" s="198"/>
      <c r="FF517" s="198"/>
      <c r="FG517" s="198"/>
      <c r="FH517" s="198"/>
      <c r="FI517" s="198"/>
      <c r="FJ517" s="198"/>
      <c r="FK517" s="198"/>
      <c r="FL517" s="198"/>
      <c r="FM517" s="198"/>
      <c r="FN517" s="198"/>
      <c r="FO517" s="198"/>
      <c r="FP517" s="198"/>
      <c r="FQ517" s="198"/>
      <c r="FR517" s="198"/>
      <c r="FS517" s="198"/>
      <c r="FT517" s="198"/>
      <c r="FU517" s="198"/>
      <c r="FV517" s="198"/>
      <c r="FW517" s="198"/>
      <c r="FX517" s="198"/>
      <c r="FY517" s="198"/>
      <c r="FZ517" s="198"/>
      <c r="GA517" s="198"/>
      <c r="GB517" s="198"/>
      <c r="GC517" s="198"/>
      <c r="GD517" s="198"/>
      <c r="GE517" s="198"/>
      <c r="GF517" s="198"/>
      <c r="GG517" s="198"/>
      <c r="GH517" s="198"/>
      <c r="GI517" s="198"/>
      <c r="GJ517" s="198"/>
      <c r="GK517" s="198"/>
      <c r="GL517" s="198"/>
      <c r="GM517" s="198"/>
      <c r="GN517" s="198"/>
      <c r="GO517" s="198"/>
      <c r="GP517" s="198"/>
      <c r="GQ517" s="198"/>
      <c r="GR517" s="198"/>
      <c r="GS517" s="198"/>
      <c r="GT517" s="198"/>
      <c r="GU517" s="198"/>
      <c r="GV517" s="198"/>
      <c r="GW517" s="198"/>
      <c r="GX517" s="198"/>
      <c r="GY517" s="198"/>
      <c r="GZ517" s="198"/>
      <c r="HA517" s="198"/>
      <c r="HB517" s="198"/>
      <c r="HC517" s="198"/>
      <c r="HD517" s="198"/>
      <c r="HE517" s="198"/>
      <c r="HF517" s="198"/>
      <c r="HG517" s="198"/>
      <c r="HH517" s="198"/>
      <c r="HI517" s="198"/>
      <c r="HJ517" s="198"/>
      <c r="HK517" s="198"/>
      <c r="HL517" s="198"/>
      <c r="HM517" s="198"/>
      <c r="HN517" s="198"/>
      <c r="HO517" s="198"/>
      <c r="HP517" s="198"/>
      <c r="HQ517" s="198"/>
      <c r="HR517" s="198"/>
      <c r="HS517" s="198"/>
      <c r="HT517" s="198"/>
      <c r="HU517" s="198"/>
      <c r="HV517" s="198"/>
      <c r="HW517" s="198"/>
      <c r="HX517" s="198"/>
      <c r="HY517" s="198"/>
      <c r="HZ517" s="198"/>
      <c r="IA517" s="198"/>
      <c r="IB517" s="198"/>
      <c r="IC517" s="198"/>
      <c r="ID517" s="198"/>
      <c r="IE517" s="198"/>
      <c r="IF517" s="198"/>
      <c r="IG517" s="198"/>
      <c r="IH517" s="198"/>
      <c r="II517" s="198"/>
      <c r="IJ517" s="198"/>
      <c r="IK517" s="198"/>
      <c r="IL517" s="198"/>
      <c r="IM517" s="198"/>
      <c r="IN517" s="198"/>
      <c r="IO517" s="198"/>
      <c r="IP517" s="198"/>
      <c r="IQ517" s="198"/>
      <c r="IR517" s="198"/>
      <c r="IS517" s="198"/>
      <c r="IT517" s="198"/>
      <c r="IU517" s="198"/>
      <c r="IV517" s="198"/>
      <c r="IW517" s="198"/>
      <c r="IX517" s="198"/>
      <c r="IY517" s="198"/>
      <c r="IZ517" s="198"/>
      <c r="JA517" s="198"/>
      <c r="JB517" s="198"/>
      <c r="JC517" s="198"/>
      <c r="JD517" s="198"/>
      <c r="JE517" s="198"/>
      <c r="JF517" s="198"/>
      <c r="JG517" s="198"/>
      <c r="JH517" s="198"/>
      <c r="JI517" s="198"/>
      <c r="JJ517" s="198"/>
      <c r="JK517" s="198"/>
      <c r="JL517" s="198"/>
      <c r="JM517" s="198"/>
      <c r="JN517" s="198"/>
      <c r="JO517" s="198"/>
      <c r="JP517" s="198"/>
      <c r="JQ517" s="198"/>
      <c r="JR517" s="198"/>
      <c r="JS517" s="198"/>
      <c r="JT517" s="198"/>
      <c r="JU517" s="198"/>
      <c r="JV517" s="198"/>
      <c r="JW517" s="198"/>
      <c r="JX517" s="198"/>
      <c r="JY517" s="198"/>
      <c r="JZ517" s="198"/>
      <c r="KA517" s="198"/>
      <c r="KB517" s="198"/>
      <c r="KC517" s="198"/>
      <c r="KD517" s="198"/>
      <c r="KE517" s="198"/>
      <c r="KF517" s="198"/>
      <c r="KG517" s="198"/>
      <c r="KH517" s="198"/>
      <c r="KI517" s="198"/>
      <c r="KJ517" s="198"/>
      <c r="KK517" s="198"/>
      <c r="KL517" s="198"/>
      <c r="KM517" s="198"/>
      <c r="KN517" s="198"/>
      <c r="KO517" s="198"/>
      <c r="KP517" s="198"/>
      <c r="KQ517" s="198"/>
      <c r="KR517" s="198"/>
      <c r="KS517" s="198"/>
      <c r="KT517" s="198"/>
      <c r="KU517" s="198"/>
      <c r="KV517" s="198"/>
      <c r="KW517" s="198"/>
      <c r="KX517" s="198"/>
      <c r="KY517" s="198"/>
      <c r="KZ517" s="198"/>
    </row>
    <row r="518" spans="2:312" x14ac:dyDescent="0.3">
      <c r="B518" s="198"/>
      <c r="C518" s="198"/>
      <c r="D518" s="198"/>
      <c r="E518" s="198"/>
      <c r="F518" s="198"/>
      <c r="G518" s="198"/>
      <c r="H518" s="198"/>
      <c r="I518" s="198"/>
      <c r="J518" s="198"/>
      <c r="K518" s="198"/>
      <c r="L518" s="198"/>
      <c r="M518" s="198"/>
      <c r="N518" s="198"/>
      <c r="O518" s="198"/>
      <c r="P518" s="198"/>
      <c r="Q518" s="202"/>
      <c r="R518" s="198"/>
      <c r="S518" s="198"/>
      <c r="T518" s="198"/>
      <c r="U518" s="198"/>
      <c r="V518" s="198"/>
      <c r="W518" s="198"/>
      <c r="X518" s="198"/>
      <c r="Y518" s="198"/>
      <c r="Z518" s="198"/>
      <c r="AA518" s="198"/>
      <c r="AB518" s="198"/>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L518" s="198"/>
      <c r="BM518" s="198"/>
      <c r="BN518" s="198"/>
      <c r="BO518" s="198"/>
      <c r="BP518" s="198"/>
      <c r="BQ518" s="198"/>
      <c r="BR518" s="198"/>
      <c r="BS518" s="198"/>
      <c r="BT518" s="198"/>
      <c r="BU518" s="198"/>
      <c r="BV518" s="198"/>
      <c r="BW518" s="198"/>
      <c r="BX518" s="198"/>
      <c r="BY518" s="198"/>
      <c r="BZ518" s="198"/>
      <c r="CA518" s="198"/>
      <c r="CB518" s="198"/>
      <c r="CC518" s="198"/>
      <c r="CD518" s="198"/>
      <c r="CE518" s="198"/>
      <c r="CF518" s="198"/>
      <c r="CG518" s="198"/>
      <c r="CH518" s="198"/>
      <c r="CI518" s="198"/>
      <c r="CJ518" s="198"/>
      <c r="CK518" s="198"/>
      <c r="CL518" s="198"/>
      <c r="CM518" s="198"/>
      <c r="CN518" s="198"/>
      <c r="CO518" s="198"/>
      <c r="CP518" s="198"/>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DZ518" s="198"/>
      <c r="EA518" s="198"/>
      <c r="EB518" s="198"/>
      <c r="EC518" s="198"/>
      <c r="ED518" s="198"/>
      <c r="EE518" s="198"/>
      <c r="EF518" s="198"/>
      <c r="EG518" s="198"/>
      <c r="EH518" s="198"/>
      <c r="EI518" s="198"/>
      <c r="EJ518" s="198"/>
      <c r="EK518" s="198"/>
      <c r="EL518" s="198"/>
      <c r="EM518" s="198"/>
      <c r="EN518" s="198"/>
      <c r="EO518" s="198"/>
      <c r="EP518" s="198"/>
      <c r="EQ518" s="198"/>
      <c r="ER518" s="198"/>
      <c r="ES518" s="198"/>
      <c r="ET518" s="198"/>
      <c r="EU518" s="198"/>
      <c r="EV518" s="198"/>
      <c r="EW518" s="198"/>
      <c r="EX518" s="198"/>
      <c r="EY518" s="198"/>
      <c r="EZ518" s="198"/>
      <c r="FA518" s="198"/>
      <c r="FB518" s="198"/>
      <c r="FC518" s="198"/>
      <c r="FD518" s="198"/>
      <c r="FE518" s="198"/>
      <c r="FF518" s="198"/>
      <c r="FG518" s="198"/>
      <c r="FH518" s="198"/>
      <c r="FI518" s="198"/>
      <c r="FJ518" s="198"/>
      <c r="FK518" s="198"/>
      <c r="FL518" s="198"/>
      <c r="FM518" s="198"/>
      <c r="FN518" s="198"/>
      <c r="FO518" s="198"/>
      <c r="FP518" s="198"/>
      <c r="FQ518" s="198"/>
      <c r="FR518" s="198"/>
      <c r="FS518" s="198"/>
      <c r="FT518" s="198"/>
      <c r="FU518" s="198"/>
      <c r="FV518" s="198"/>
      <c r="FW518" s="198"/>
      <c r="FX518" s="198"/>
      <c r="FY518" s="198"/>
      <c r="FZ518" s="198"/>
      <c r="GA518" s="198"/>
      <c r="GB518" s="198"/>
      <c r="GC518" s="198"/>
      <c r="GD518" s="198"/>
      <c r="GE518" s="198"/>
      <c r="GF518" s="198"/>
      <c r="GG518" s="198"/>
      <c r="GH518" s="198"/>
      <c r="GI518" s="198"/>
      <c r="GJ518" s="198"/>
      <c r="GK518" s="198"/>
      <c r="GL518" s="198"/>
      <c r="GM518" s="198"/>
      <c r="GN518" s="198"/>
      <c r="GO518" s="198"/>
      <c r="GP518" s="198"/>
      <c r="GQ518" s="198"/>
      <c r="GR518" s="198"/>
      <c r="GS518" s="198"/>
      <c r="GT518" s="198"/>
      <c r="GU518" s="198"/>
      <c r="GV518" s="198"/>
      <c r="GW518" s="198"/>
      <c r="GX518" s="198"/>
      <c r="GY518" s="198"/>
      <c r="GZ518" s="198"/>
      <c r="HA518" s="198"/>
      <c r="HB518" s="198"/>
      <c r="HC518" s="198"/>
      <c r="HD518" s="198"/>
      <c r="HE518" s="198"/>
      <c r="HF518" s="198"/>
      <c r="HG518" s="198"/>
      <c r="HH518" s="198"/>
      <c r="HI518" s="198"/>
      <c r="HJ518" s="198"/>
      <c r="HK518" s="198"/>
      <c r="HL518" s="198"/>
      <c r="HM518" s="198"/>
      <c r="HN518" s="198"/>
      <c r="HO518" s="198"/>
      <c r="HP518" s="198"/>
      <c r="HQ518" s="198"/>
      <c r="HR518" s="198"/>
      <c r="HS518" s="198"/>
      <c r="HT518" s="198"/>
      <c r="HU518" s="198"/>
      <c r="HV518" s="198"/>
      <c r="HW518" s="198"/>
      <c r="HX518" s="198"/>
      <c r="HY518" s="198"/>
      <c r="HZ518" s="198"/>
      <c r="IA518" s="198"/>
      <c r="IB518" s="198"/>
      <c r="IC518" s="198"/>
      <c r="ID518" s="198"/>
      <c r="IE518" s="198"/>
      <c r="IF518" s="198"/>
      <c r="IG518" s="198"/>
      <c r="IH518" s="198"/>
      <c r="II518" s="198"/>
      <c r="IJ518" s="198"/>
      <c r="IK518" s="198"/>
      <c r="IL518" s="198"/>
      <c r="IM518" s="198"/>
      <c r="IN518" s="198"/>
      <c r="IO518" s="198"/>
      <c r="IP518" s="198"/>
      <c r="IQ518" s="198"/>
      <c r="IR518" s="198"/>
      <c r="IS518" s="198"/>
      <c r="IT518" s="198"/>
      <c r="IU518" s="198"/>
      <c r="IV518" s="198"/>
      <c r="IW518" s="198"/>
      <c r="IX518" s="198"/>
      <c r="IY518" s="198"/>
      <c r="IZ518" s="198"/>
      <c r="JA518" s="198"/>
      <c r="JB518" s="198"/>
      <c r="JC518" s="198"/>
      <c r="JD518" s="198"/>
      <c r="JE518" s="198"/>
      <c r="JF518" s="198"/>
      <c r="JG518" s="198"/>
      <c r="JH518" s="198"/>
      <c r="JI518" s="198"/>
      <c r="JJ518" s="198"/>
      <c r="JK518" s="198"/>
      <c r="JL518" s="198"/>
      <c r="JM518" s="198"/>
      <c r="JN518" s="198"/>
      <c r="JO518" s="198"/>
      <c r="JP518" s="198"/>
      <c r="JQ518" s="198"/>
      <c r="JR518" s="198"/>
      <c r="JS518" s="198"/>
      <c r="JT518" s="198"/>
      <c r="JU518" s="198"/>
      <c r="JV518" s="198"/>
      <c r="JW518" s="198"/>
      <c r="JX518" s="198"/>
      <c r="JY518" s="198"/>
      <c r="JZ518" s="198"/>
      <c r="KA518" s="198"/>
      <c r="KB518" s="198"/>
      <c r="KC518" s="198"/>
      <c r="KD518" s="198"/>
      <c r="KE518" s="198"/>
      <c r="KF518" s="198"/>
      <c r="KG518" s="198"/>
      <c r="KH518" s="198"/>
      <c r="KI518" s="198"/>
      <c r="KJ518" s="198"/>
      <c r="KK518" s="198"/>
      <c r="KL518" s="198"/>
      <c r="KM518" s="198"/>
      <c r="KN518" s="198"/>
      <c r="KO518" s="198"/>
      <c r="KP518" s="198"/>
      <c r="KQ518" s="198"/>
      <c r="KR518" s="198"/>
      <c r="KS518" s="198"/>
      <c r="KT518" s="198"/>
      <c r="KU518" s="198"/>
      <c r="KV518" s="198"/>
      <c r="KW518" s="198"/>
      <c r="KX518" s="198"/>
      <c r="KY518" s="198"/>
      <c r="KZ518" s="198"/>
    </row>
    <row r="519" spans="2:312" x14ac:dyDescent="0.3">
      <c r="B519" s="198"/>
      <c r="C519" s="198"/>
      <c r="D519" s="198"/>
      <c r="E519" s="198"/>
      <c r="F519" s="198"/>
      <c r="G519" s="198"/>
      <c r="H519" s="198"/>
      <c r="I519" s="198"/>
      <c r="J519" s="198"/>
      <c r="K519" s="198"/>
      <c r="L519" s="198"/>
      <c r="M519" s="198"/>
      <c r="N519" s="198"/>
      <c r="O519" s="198"/>
      <c r="P519" s="198"/>
      <c r="Q519" s="202"/>
      <c r="R519" s="198"/>
      <c r="S519" s="198"/>
      <c r="T519" s="198"/>
      <c r="U519" s="198"/>
      <c r="V519" s="198"/>
      <c r="W519" s="198"/>
      <c r="X519" s="198"/>
      <c r="Y519" s="198"/>
      <c r="Z519" s="198"/>
      <c r="AA519" s="198"/>
      <c r="AB519" s="198"/>
      <c r="AC519" s="198"/>
      <c r="AD519" s="198"/>
      <c r="AE519" s="198"/>
      <c r="AF519" s="198"/>
      <c r="AG519" s="198"/>
      <c r="AH519" s="198"/>
      <c r="AI519" s="198"/>
      <c r="AJ519" s="198"/>
      <c r="AK519" s="198"/>
      <c r="AL519" s="198"/>
      <c r="AM519" s="198"/>
      <c r="AN519" s="198"/>
      <c r="AO519" s="198"/>
      <c r="AP519" s="198"/>
      <c r="AQ519" s="198"/>
      <c r="AR519" s="198"/>
      <c r="AS519" s="198"/>
      <c r="AT519" s="198"/>
      <c r="AU519" s="198"/>
      <c r="AV519" s="198"/>
      <c r="AW519" s="198"/>
      <c r="AX519" s="198"/>
      <c r="AY519" s="198"/>
      <c r="AZ519" s="198"/>
      <c r="BA519" s="198"/>
      <c r="BB519" s="198"/>
      <c r="BC519" s="198"/>
      <c r="BD519" s="198"/>
      <c r="BE519" s="198"/>
      <c r="BF519" s="198"/>
      <c r="BG519" s="198"/>
      <c r="BH519" s="198"/>
      <c r="BI519" s="198"/>
      <c r="BJ519" s="198"/>
      <c r="BK519" s="198"/>
      <c r="BL519" s="198"/>
      <c r="BM519" s="198"/>
      <c r="BN519" s="198"/>
      <c r="BO519" s="198"/>
      <c r="BP519" s="198"/>
      <c r="BQ519" s="198"/>
      <c r="BR519" s="198"/>
      <c r="BS519" s="198"/>
      <c r="BT519" s="198"/>
      <c r="BU519" s="198"/>
      <c r="BV519" s="198"/>
      <c r="BW519" s="198"/>
      <c r="BX519" s="198"/>
      <c r="BY519" s="198"/>
      <c r="BZ519" s="198"/>
      <c r="CA519" s="198"/>
      <c r="CB519" s="198"/>
      <c r="CC519" s="198"/>
      <c r="CD519" s="198"/>
      <c r="CE519" s="198"/>
      <c r="CF519" s="198"/>
      <c r="CG519" s="198"/>
      <c r="CH519" s="198"/>
      <c r="CI519" s="198"/>
      <c r="CJ519" s="198"/>
      <c r="CK519" s="198"/>
      <c r="CL519" s="198"/>
      <c r="CM519" s="198"/>
      <c r="CN519" s="198"/>
      <c r="CO519" s="198"/>
      <c r="CP519" s="198"/>
      <c r="CQ519" s="198"/>
      <c r="CR519" s="198"/>
      <c r="CS519" s="198"/>
      <c r="CT519" s="198"/>
      <c r="CU519" s="198"/>
      <c r="CV519" s="198"/>
      <c r="CW519" s="198"/>
      <c r="CX519" s="198"/>
      <c r="CY519" s="198"/>
      <c r="CZ519" s="198"/>
      <c r="DA519" s="198"/>
      <c r="DB519" s="198"/>
      <c r="DC519" s="198"/>
      <c r="DD519" s="198"/>
      <c r="DE519" s="198"/>
      <c r="DF519" s="198"/>
      <c r="DG519" s="198"/>
      <c r="DH519" s="198"/>
      <c r="DI519" s="198"/>
      <c r="DJ519" s="198"/>
      <c r="DK519" s="198"/>
      <c r="DL519" s="198"/>
      <c r="DM519" s="198"/>
      <c r="DN519" s="198"/>
      <c r="DO519" s="198"/>
      <c r="DP519" s="198"/>
      <c r="DQ519" s="198"/>
      <c r="DR519" s="198"/>
      <c r="DS519" s="198"/>
      <c r="DT519" s="198"/>
      <c r="DU519" s="198"/>
      <c r="DV519" s="198"/>
      <c r="DW519" s="198"/>
      <c r="DX519" s="198"/>
      <c r="DY519" s="198"/>
      <c r="DZ519" s="198"/>
      <c r="EA519" s="198"/>
      <c r="EB519" s="198"/>
      <c r="EC519" s="198"/>
      <c r="ED519" s="198"/>
      <c r="EE519" s="198"/>
      <c r="EF519" s="198"/>
      <c r="EG519" s="198"/>
      <c r="EH519" s="198"/>
      <c r="EI519" s="198"/>
      <c r="EJ519" s="198"/>
      <c r="EK519" s="198"/>
      <c r="EL519" s="198"/>
      <c r="EM519" s="198"/>
      <c r="EN519" s="198"/>
      <c r="EO519" s="198"/>
      <c r="EP519" s="198"/>
      <c r="EQ519" s="198"/>
      <c r="ER519" s="198"/>
      <c r="ES519" s="198"/>
      <c r="ET519" s="198"/>
      <c r="EU519" s="198"/>
      <c r="EV519" s="198"/>
      <c r="EW519" s="198"/>
      <c r="EX519" s="198"/>
      <c r="EY519" s="198"/>
      <c r="EZ519" s="198"/>
      <c r="FA519" s="198"/>
      <c r="FB519" s="198"/>
      <c r="FC519" s="198"/>
      <c r="FD519" s="198"/>
      <c r="FE519" s="198"/>
      <c r="FF519" s="198"/>
      <c r="FG519" s="198"/>
      <c r="FH519" s="198"/>
      <c r="FI519" s="198"/>
      <c r="FJ519" s="198"/>
      <c r="FK519" s="198"/>
      <c r="FL519" s="198"/>
      <c r="FM519" s="198"/>
      <c r="FN519" s="198"/>
      <c r="FO519" s="198"/>
      <c r="FP519" s="198"/>
      <c r="FQ519" s="198"/>
      <c r="FR519" s="198"/>
      <c r="FS519" s="198"/>
      <c r="FT519" s="198"/>
      <c r="FU519" s="198"/>
      <c r="FV519" s="198"/>
      <c r="FW519" s="198"/>
      <c r="FX519" s="198"/>
      <c r="FY519" s="198"/>
      <c r="FZ519" s="198"/>
      <c r="GA519" s="198"/>
      <c r="GB519" s="198"/>
      <c r="GC519" s="198"/>
      <c r="GD519" s="198"/>
      <c r="GE519" s="198"/>
      <c r="GF519" s="198"/>
      <c r="GG519" s="198"/>
      <c r="GH519" s="198"/>
      <c r="GI519" s="198"/>
      <c r="GJ519" s="198"/>
      <c r="GK519" s="198"/>
      <c r="GL519" s="198"/>
      <c r="GM519" s="198"/>
      <c r="GN519" s="198"/>
      <c r="GO519" s="198"/>
      <c r="GP519" s="198"/>
      <c r="GQ519" s="198"/>
      <c r="GR519" s="198"/>
      <c r="GS519" s="198"/>
      <c r="GT519" s="198"/>
      <c r="GU519" s="198"/>
      <c r="GV519" s="198"/>
      <c r="GW519" s="198"/>
      <c r="GX519" s="198"/>
      <c r="GY519" s="198"/>
      <c r="GZ519" s="198"/>
      <c r="HA519" s="198"/>
      <c r="HB519" s="198"/>
      <c r="HC519" s="198"/>
      <c r="HD519" s="198"/>
      <c r="HE519" s="198"/>
      <c r="HF519" s="198"/>
      <c r="HG519" s="198"/>
      <c r="HH519" s="198"/>
      <c r="HI519" s="198"/>
      <c r="HJ519" s="198"/>
      <c r="HK519" s="198"/>
      <c r="HL519" s="198"/>
      <c r="HM519" s="198"/>
      <c r="HN519" s="198"/>
      <c r="HO519" s="198"/>
      <c r="HP519" s="198"/>
      <c r="HQ519" s="198"/>
      <c r="HR519" s="198"/>
      <c r="HS519" s="198"/>
      <c r="HT519" s="198"/>
      <c r="HU519" s="198"/>
      <c r="HV519" s="198"/>
      <c r="HW519" s="198"/>
      <c r="HX519" s="198"/>
      <c r="HY519" s="198"/>
      <c r="HZ519" s="198"/>
      <c r="IA519" s="198"/>
      <c r="IB519" s="198"/>
      <c r="IC519" s="198"/>
      <c r="ID519" s="198"/>
      <c r="IE519" s="198"/>
      <c r="IF519" s="198"/>
      <c r="IG519" s="198"/>
      <c r="IH519" s="198"/>
      <c r="II519" s="198"/>
      <c r="IJ519" s="198"/>
      <c r="IK519" s="198"/>
      <c r="IL519" s="198"/>
      <c r="IM519" s="198"/>
      <c r="IN519" s="198"/>
      <c r="IO519" s="198"/>
      <c r="IP519" s="198"/>
      <c r="IQ519" s="198"/>
      <c r="IR519" s="198"/>
      <c r="IS519" s="198"/>
      <c r="IT519" s="198"/>
      <c r="IU519" s="198"/>
      <c r="IV519" s="198"/>
      <c r="IW519" s="198"/>
      <c r="IX519" s="198"/>
      <c r="IY519" s="198"/>
      <c r="IZ519" s="198"/>
      <c r="JA519" s="198"/>
      <c r="JB519" s="198"/>
      <c r="JC519" s="198"/>
      <c r="JD519" s="198"/>
      <c r="JE519" s="198"/>
      <c r="JF519" s="198"/>
      <c r="JG519" s="198"/>
      <c r="JH519" s="198"/>
      <c r="JI519" s="198"/>
      <c r="JJ519" s="198"/>
      <c r="JK519" s="198"/>
      <c r="JL519" s="198"/>
      <c r="JM519" s="198"/>
      <c r="JN519" s="198"/>
      <c r="JO519" s="198"/>
      <c r="JP519" s="198"/>
      <c r="JQ519" s="198"/>
      <c r="JR519" s="198"/>
      <c r="JS519" s="198"/>
      <c r="JT519" s="198"/>
      <c r="JU519" s="198"/>
      <c r="JV519" s="198"/>
      <c r="JW519" s="198"/>
      <c r="JX519" s="198"/>
      <c r="JY519" s="198"/>
      <c r="JZ519" s="198"/>
      <c r="KA519" s="198"/>
      <c r="KB519" s="198"/>
      <c r="KC519" s="198"/>
      <c r="KD519" s="198"/>
      <c r="KE519" s="198"/>
      <c r="KF519" s="198"/>
      <c r="KG519" s="198"/>
      <c r="KH519" s="198"/>
      <c r="KI519" s="198"/>
      <c r="KJ519" s="198"/>
      <c r="KK519" s="198"/>
      <c r="KL519" s="198"/>
      <c r="KM519" s="198"/>
      <c r="KN519" s="198"/>
      <c r="KO519" s="198"/>
      <c r="KP519" s="198"/>
      <c r="KQ519" s="198"/>
      <c r="KR519" s="198"/>
      <c r="KS519" s="198"/>
      <c r="KT519" s="198"/>
      <c r="KU519" s="198"/>
      <c r="KV519" s="198"/>
      <c r="KW519" s="198"/>
      <c r="KX519" s="198"/>
      <c r="KY519" s="198"/>
      <c r="KZ519" s="198"/>
    </row>
    <row r="520" spans="2:312" x14ac:dyDescent="0.3">
      <c r="B520" s="198"/>
      <c r="C520" s="198"/>
      <c r="D520" s="198"/>
      <c r="E520" s="198"/>
      <c r="F520" s="198"/>
      <c r="G520" s="198"/>
      <c r="H520" s="198"/>
      <c r="I520" s="198"/>
      <c r="J520" s="198"/>
      <c r="K520" s="198"/>
      <c r="L520" s="198"/>
      <c r="M520" s="198"/>
      <c r="N520" s="198"/>
      <c r="O520" s="198"/>
      <c r="P520" s="198"/>
      <c r="Q520" s="202"/>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c r="AS520" s="198"/>
      <c r="AT520" s="198"/>
      <c r="AU520" s="198"/>
      <c r="AV520" s="198"/>
      <c r="AW520" s="198"/>
      <c r="AX520" s="198"/>
      <c r="AY520" s="198"/>
      <c r="AZ520" s="198"/>
      <c r="BA520" s="198"/>
      <c r="BB520" s="198"/>
      <c r="BC520" s="198"/>
      <c r="BD520" s="198"/>
      <c r="BE520" s="198"/>
      <c r="BF520" s="198"/>
      <c r="BG520" s="198"/>
      <c r="BH520" s="198"/>
      <c r="BI520" s="198"/>
      <c r="BJ520" s="198"/>
      <c r="BK520" s="198"/>
      <c r="BL520" s="198"/>
      <c r="BM520" s="198"/>
      <c r="BN520" s="198"/>
      <c r="BO520" s="198"/>
      <c r="BP520" s="198"/>
      <c r="BQ520" s="198"/>
      <c r="BR520" s="198"/>
      <c r="BS520" s="198"/>
      <c r="BT520" s="198"/>
      <c r="BU520" s="198"/>
      <c r="BV520" s="198"/>
      <c r="BW520" s="198"/>
      <c r="BX520" s="198"/>
      <c r="BY520" s="198"/>
      <c r="BZ520" s="198"/>
      <c r="CA520" s="198"/>
      <c r="CB520" s="198"/>
      <c r="CC520" s="198"/>
      <c r="CD520" s="198"/>
      <c r="CE520" s="198"/>
      <c r="CF520" s="198"/>
      <c r="CG520" s="198"/>
      <c r="CH520" s="198"/>
      <c r="CI520" s="198"/>
      <c r="CJ520" s="198"/>
      <c r="CK520" s="198"/>
      <c r="CL520" s="198"/>
      <c r="CM520" s="198"/>
      <c r="CN520" s="198"/>
      <c r="CO520" s="198"/>
      <c r="CP520" s="198"/>
      <c r="CQ520" s="198"/>
      <c r="CR520" s="198"/>
      <c r="CS520" s="198"/>
      <c r="CT520" s="198"/>
      <c r="CU520" s="198"/>
      <c r="CV520" s="198"/>
      <c r="CW520" s="198"/>
      <c r="CX520" s="198"/>
      <c r="CY520" s="198"/>
      <c r="CZ520" s="198"/>
      <c r="DA520" s="198"/>
      <c r="DB520" s="198"/>
      <c r="DC520" s="198"/>
      <c r="DD520" s="198"/>
      <c r="DE520" s="198"/>
      <c r="DF520" s="198"/>
      <c r="DG520" s="198"/>
      <c r="DH520" s="198"/>
      <c r="DI520" s="198"/>
      <c r="DJ520" s="198"/>
      <c r="DK520" s="198"/>
      <c r="DL520" s="198"/>
      <c r="DM520" s="198"/>
      <c r="DN520" s="198"/>
      <c r="DO520" s="198"/>
      <c r="DP520" s="198"/>
      <c r="DQ520" s="198"/>
      <c r="DR520" s="198"/>
      <c r="DS520" s="198"/>
      <c r="DT520" s="198"/>
      <c r="DU520" s="198"/>
      <c r="DV520" s="198"/>
      <c r="DW520" s="198"/>
      <c r="DX520" s="198"/>
      <c r="DY520" s="198"/>
      <c r="DZ520" s="198"/>
      <c r="EA520" s="198"/>
      <c r="EB520" s="198"/>
      <c r="EC520" s="198"/>
      <c r="ED520" s="198"/>
      <c r="EE520" s="198"/>
      <c r="EF520" s="198"/>
      <c r="EG520" s="198"/>
      <c r="EH520" s="198"/>
      <c r="EI520" s="198"/>
      <c r="EJ520" s="198"/>
      <c r="EK520" s="198"/>
      <c r="EL520" s="198"/>
      <c r="EM520" s="198"/>
      <c r="EN520" s="198"/>
      <c r="EO520" s="198"/>
      <c r="EP520" s="198"/>
      <c r="EQ520" s="198"/>
      <c r="ER520" s="198"/>
      <c r="ES520" s="198"/>
      <c r="ET520" s="198"/>
      <c r="EU520" s="198"/>
      <c r="EV520" s="198"/>
      <c r="EW520" s="198"/>
      <c r="EX520" s="198"/>
      <c r="EY520" s="198"/>
      <c r="EZ520" s="198"/>
      <c r="FA520" s="198"/>
      <c r="FB520" s="198"/>
      <c r="FC520" s="198"/>
      <c r="FD520" s="198"/>
      <c r="FE520" s="198"/>
      <c r="FF520" s="198"/>
      <c r="FG520" s="198"/>
      <c r="FH520" s="198"/>
      <c r="FI520" s="198"/>
      <c r="FJ520" s="198"/>
      <c r="FK520" s="198"/>
      <c r="FL520" s="198"/>
      <c r="FM520" s="198"/>
      <c r="FN520" s="198"/>
      <c r="FO520" s="198"/>
      <c r="FP520" s="198"/>
      <c r="FQ520" s="198"/>
      <c r="FR520" s="198"/>
      <c r="FS520" s="198"/>
      <c r="FT520" s="198"/>
      <c r="FU520" s="198"/>
      <c r="FV520" s="198"/>
      <c r="FW520" s="198"/>
      <c r="FX520" s="198"/>
      <c r="FY520" s="198"/>
      <c r="FZ520" s="198"/>
      <c r="GA520" s="198"/>
      <c r="GB520" s="198"/>
      <c r="GC520" s="198"/>
      <c r="GD520" s="198"/>
      <c r="GE520" s="198"/>
      <c r="GF520" s="198"/>
      <c r="GG520" s="198"/>
      <c r="GH520" s="198"/>
      <c r="GI520" s="198"/>
      <c r="GJ520" s="198"/>
      <c r="GK520" s="198"/>
      <c r="GL520" s="198"/>
      <c r="GM520" s="198"/>
      <c r="GN520" s="198"/>
      <c r="GO520" s="198"/>
      <c r="GP520" s="198"/>
      <c r="GQ520" s="198"/>
      <c r="GR520" s="198"/>
      <c r="GS520" s="198"/>
      <c r="GT520" s="198"/>
      <c r="GU520" s="198"/>
      <c r="GV520" s="198"/>
      <c r="GW520" s="198"/>
      <c r="GX520" s="198"/>
      <c r="GY520" s="198"/>
      <c r="GZ520" s="198"/>
      <c r="HA520" s="198"/>
      <c r="HB520" s="198"/>
      <c r="HC520" s="198"/>
      <c r="HD520" s="198"/>
      <c r="HE520" s="198"/>
      <c r="HF520" s="198"/>
      <c r="HG520" s="198"/>
      <c r="HH520" s="198"/>
      <c r="HI520" s="198"/>
      <c r="HJ520" s="198"/>
      <c r="HK520" s="198"/>
      <c r="HL520" s="198"/>
      <c r="HM520" s="198"/>
      <c r="HN520" s="198"/>
      <c r="HO520" s="198"/>
      <c r="HP520" s="198"/>
      <c r="HQ520" s="198"/>
      <c r="HR520" s="198"/>
      <c r="HS520" s="198"/>
      <c r="HT520" s="198"/>
      <c r="HU520" s="198"/>
      <c r="HV520" s="198"/>
      <c r="HW520" s="198"/>
      <c r="HX520" s="198"/>
      <c r="HY520" s="198"/>
      <c r="HZ520" s="198"/>
      <c r="IA520" s="198"/>
      <c r="IB520" s="198"/>
      <c r="IC520" s="198"/>
      <c r="ID520" s="198"/>
      <c r="IE520" s="198"/>
      <c r="IF520" s="198"/>
      <c r="IG520" s="198"/>
      <c r="IH520" s="198"/>
      <c r="II520" s="198"/>
      <c r="IJ520" s="198"/>
      <c r="IK520" s="198"/>
      <c r="IL520" s="198"/>
      <c r="IM520" s="198"/>
      <c r="IN520" s="198"/>
      <c r="IO520" s="198"/>
      <c r="IP520" s="198"/>
      <c r="IQ520" s="198"/>
      <c r="IR520" s="198"/>
      <c r="IS520" s="198"/>
      <c r="IT520" s="198"/>
      <c r="IU520" s="198"/>
      <c r="IV520" s="198"/>
      <c r="IW520" s="198"/>
      <c r="IX520" s="198"/>
      <c r="IY520" s="198"/>
      <c r="IZ520" s="198"/>
      <c r="JA520" s="198"/>
      <c r="JB520" s="198"/>
      <c r="JC520" s="198"/>
      <c r="JD520" s="198"/>
      <c r="JE520" s="198"/>
      <c r="JF520" s="198"/>
      <c r="JG520" s="198"/>
      <c r="JH520" s="198"/>
      <c r="JI520" s="198"/>
      <c r="JJ520" s="198"/>
      <c r="JK520" s="198"/>
      <c r="JL520" s="198"/>
      <c r="JM520" s="198"/>
      <c r="JN520" s="198"/>
      <c r="JO520" s="198"/>
      <c r="JP520" s="198"/>
      <c r="JQ520" s="198"/>
      <c r="JR520" s="198"/>
      <c r="JS520" s="198"/>
      <c r="JT520" s="198"/>
      <c r="JU520" s="198"/>
      <c r="JV520" s="198"/>
      <c r="JW520" s="198"/>
      <c r="JX520" s="198"/>
      <c r="JY520" s="198"/>
      <c r="JZ520" s="198"/>
      <c r="KA520" s="198"/>
      <c r="KB520" s="198"/>
      <c r="KC520" s="198"/>
      <c r="KD520" s="198"/>
      <c r="KE520" s="198"/>
      <c r="KF520" s="198"/>
      <c r="KG520" s="198"/>
      <c r="KH520" s="198"/>
      <c r="KI520" s="198"/>
      <c r="KJ520" s="198"/>
      <c r="KK520" s="198"/>
      <c r="KL520" s="198"/>
      <c r="KM520" s="198"/>
      <c r="KN520" s="198"/>
      <c r="KO520" s="198"/>
      <c r="KP520" s="198"/>
      <c r="KQ520" s="198"/>
      <c r="KR520" s="198"/>
      <c r="KS520" s="198"/>
      <c r="KT520" s="198"/>
      <c r="KU520" s="198"/>
      <c r="KV520" s="198"/>
      <c r="KW520" s="198"/>
      <c r="KX520" s="198"/>
      <c r="KY520" s="198"/>
      <c r="KZ520" s="198"/>
    </row>
    <row r="521" spans="2:312" x14ac:dyDescent="0.3">
      <c r="B521" s="198"/>
      <c r="C521" s="198"/>
      <c r="D521" s="198"/>
      <c r="E521" s="198"/>
      <c r="F521" s="198"/>
      <c r="G521" s="198"/>
      <c r="H521" s="198"/>
      <c r="I521" s="198"/>
      <c r="J521" s="198"/>
      <c r="K521" s="198"/>
      <c r="L521" s="198"/>
      <c r="M521" s="198"/>
      <c r="N521" s="198"/>
      <c r="O521" s="198"/>
      <c r="P521" s="198"/>
      <c r="Q521" s="202"/>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c r="AS521" s="198"/>
      <c r="AT521" s="198"/>
      <c r="AU521" s="198"/>
      <c r="AV521" s="198"/>
      <c r="AW521" s="198"/>
      <c r="AX521" s="198"/>
      <c r="AY521" s="198"/>
      <c r="AZ521" s="198"/>
      <c r="BA521" s="198"/>
      <c r="BB521" s="198"/>
      <c r="BC521" s="198"/>
      <c r="BD521" s="198"/>
      <c r="BE521" s="198"/>
      <c r="BF521" s="198"/>
      <c r="BG521" s="198"/>
      <c r="BH521" s="198"/>
      <c r="BI521" s="198"/>
      <c r="BJ521" s="198"/>
      <c r="BK521" s="198"/>
      <c r="BL521" s="198"/>
      <c r="BM521" s="198"/>
      <c r="BN521" s="198"/>
      <c r="BO521" s="198"/>
      <c r="BP521" s="198"/>
      <c r="BQ521" s="198"/>
      <c r="BR521" s="198"/>
      <c r="BS521" s="198"/>
      <c r="BT521" s="198"/>
      <c r="BU521" s="198"/>
      <c r="BV521" s="198"/>
      <c r="BW521" s="198"/>
      <c r="BX521" s="198"/>
      <c r="BY521" s="198"/>
      <c r="BZ521" s="198"/>
      <c r="CA521" s="198"/>
      <c r="CB521" s="198"/>
      <c r="CC521" s="198"/>
      <c r="CD521" s="198"/>
      <c r="CE521" s="198"/>
      <c r="CF521" s="198"/>
      <c r="CG521" s="198"/>
      <c r="CH521" s="198"/>
      <c r="CI521" s="198"/>
      <c r="CJ521" s="198"/>
      <c r="CK521" s="198"/>
      <c r="CL521" s="198"/>
      <c r="CM521" s="198"/>
      <c r="CN521" s="198"/>
      <c r="CO521" s="198"/>
      <c r="CP521" s="198"/>
      <c r="CQ521" s="198"/>
      <c r="CR521" s="198"/>
      <c r="CS521" s="198"/>
      <c r="CT521" s="198"/>
      <c r="CU521" s="198"/>
      <c r="CV521" s="198"/>
      <c r="CW521" s="198"/>
      <c r="CX521" s="198"/>
      <c r="CY521" s="198"/>
      <c r="CZ521" s="198"/>
      <c r="DA521" s="198"/>
      <c r="DB521" s="198"/>
      <c r="DC521" s="198"/>
      <c r="DD521" s="198"/>
      <c r="DE521" s="198"/>
      <c r="DF521" s="198"/>
      <c r="DG521" s="198"/>
      <c r="DH521" s="198"/>
      <c r="DI521" s="198"/>
      <c r="DJ521" s="198"/>
      <c r="DK521" s="198"/>
      <c r="DL521" s="198"/>
      <c r="DM521" s="198"/>
      <c r="DN521" s="198"/>
      <c r="DO521" s="198"/>
      <c r="DP521" s="198"/>
      <c r="DQ521" s="198"/>
      <c r="DR521" s="198"/>
      <c r="DS521" s="198"/>
      <c r="DT521" s="198"/>
      <c r="DU521" s="198"/>
      <c r="DV521" s="198"/>
      <c r="DW521" s="198"/>
      <c r="DX521" s="198"/>
      <c r="DY521" s="198"/>
      <c r="DZ521" s="198"/>
      <c r="EA521" s="198"/>
      <c r="EB521" s="198"/>
      <c r="EC521" s="198"/>
      <c r="ED521" s="198"/>
      <c r="EE521" s="198"/>
      <c r="EF521" s="198"/>
      <c r="EG521" s="198"/>
      <c r="EH521" s="198"/>
      <c r="EI521" s="198"/>
      <c r="EJ521" s="198"/>
      <c r="EK521" s="198"/>
      <c r="EL521" s="198"/>
      <c r="EM521" s="198"/>
      <c r="EN521" s="198"/>
      <c r="EO521" s="198"/>
      <c r="EP521" s="198"/>
      <c r="EQ521" s="198"/>
      <c r="ER521" s="198"/>
      <c r="ES521" s="198"/>
      <c r="ET521" s="198"/>
      <c r="EU521" s="198"/>
      <c r="EV521" s="198"/>
      <c r="EW521" s="198"/>
      <c r="EX521" s="198"/>
      <c r="EY521" s="198"/>
      <c r="EZ521" s="198"/>
      <c r="FA521" s="198"/>
      <c r="FB521" s="198"/>
      <c r="FC521" s="198"/>
      <c r="FD521" s="198"/>
      <c r="FE521" s="198"/>
      <c r="FF521" s="198"/>
      <c r="FG521" s="198"/>
      <c r="FH521" s="198"/>
      <c r="FI521" s="198"/>
      <c r="FJ521" s="198"/>
      <c r="FK521" s="198"/>
      <c r="FL521" s="198"/>
      <c r="FM521" s="198"/>
      <c r="FN521" s="198"/>
      <c r="FO521" s="198"/>
      <c r="FP521" s="198"/>
      <c r="FQ521" s="198"/>
      <c r="FR521" s="198"/>
      <c r="FS521" s="198"/>
      <c r="FT521" s="198"/>
      <c r="FU521" s="198"/>
      <c r="FV521" s="198"/>
      <c r="FW521" s="198"/>
      <c r="FX521" s="198"/>
      <c r="FY521" s="198"/>
      <c r="FZ521" s="198"/>
      <c r="GA521" s="198"/>
      <c r="GB521" s="198"/>
      <c r="GC521" s="198"/>
      <c r="GD521" s="198"/>
      <c r="GE521" s="198"/>
      <c r="GF521" s="198"/>
      <c r="GG521" s="198"/>
      <c r="GH521" s="198"/>
      <c r="GI521" s="198"/>
      <c r="GJ521" s="198"/>
      <c r="GK521" s="198"/>
      <c r="GL521" s="198"/>
      <c r="GM521" s="198"/>
      <c r="GN521" s="198"/>
      <c r="GO521" s="198"/>
      <c r="GP521" s="198"/>
      <c r="GQ521" s="198"/>
      <c r="GR521" s="198"/>
      <c r="GS521" s="198"/>
      <c r="GT521" s="198"/>
      <c r="GU521" s="198"/>
      <c r="GV521" s="198"/>
      <c r="GW521" s="198"/>
      <c r="GX521" s="198"/>
      <c r="GY521" s="198"/>
      <c r="GZ521" s="198"/>
      <c r="HA521" s="198"/>
      <c r="HB521" s="198"/>
      <c r="HC521" s="198"/>
      <c r="HD521" s="198"/>
      <c r="HE521" s="198"/>
      <c r="HF521" s="198"/>
      <c r="HG521" s="198"/>
      <c r="HH521" s="198"/>
      <c r="HI521" s="198"/>
      <c r="HJ521" s="198"/>
      <c r="HK521" s="198"/>
      <c r="HL521" s="198"/>
      <c r="HM521" s="198"/>
      <c r="HN521" s="198"/>
      <c r="HO521" s="198"/>
      <c r="HP521" s="198"/>
      <c r="HQ521" s="198"/>
      <c r="HR521" s="198"/>
      <c r="HS521" s="198"/>
      <c r="HT521" s="198"/>
      <c r="HU521" s="198"/>
      <c r="HV521" s="198"/>
      <c r="HW521" s="198"/>
      <c r="HX521" s="198"/>
      <c r="HY521" s="198"/>
      <c r="HZ521" s="198"/>
      <c r="IA521" s="198"/>
      <c r="IB521" s="198"/>
      <c r="IC521" s="198"/>
      <c r="ID521" s="198"/>
      <c r="IE521" s="198"/>
      <c r="IF521" s="198"/>
      <c r="IG521" s="198"/>
      <c r="IH521" s="198"/>
      <c r="II521" s="198"/>
      <c r="IJ521" s="198"/>
      <c r="IK521" s="198"/>
      <c r="IL521" s="198"/>
      <c r="IM521" s="198"/>
      <c r="IN521" s="198"/>
      <c r="IO521" s="198"/>
      <c r="IP521" s="198"/>
      <c r="IQ521" s="198"/>
      <c r="IR521" s="198"/>
      <c r="IS521" s="198"/>
      <c r="IT521" s="198"/>
      <c r="IU521" s="198"/>
      <c r="IV521" s="198"/>
      <c r="IW521" s="198"/>
      <c r="IX521" s="198"/>
      <c r="IY521" s="198"/>
      <c r="IZ521" s="198"/>
      <c r="JA521" s="198"/>
      <c r="JB521" s="198"/>
      <c r="JC521" s="198"/>
      <c r="JD521" s="198"/>
      <c r="JE521" s="198"/>
      <c r="JF521" s="198"/>
      <c r="JG521" s="198"/>
      <c r="JH521" s="198"/>
      <c r="JI521" s="198"/>
      <c r="JJ521" s="198"/>
      <c r="JK521" s="198"/>
      <c r="JL521" s="198"/>
      <c r="JM521" s="198"/>
      <c r="JN521" s="198"/>
      <c r="JO521" s="198"/>
      <c r="JP521" s="198"/>
      <c r="JQ521" s="198"/>
      <c r="JR521" s="198"/>
      <c r="JS521" s="198"/>
      <c r="JT521" s="198"/>
      <c r="JU521" s="198"/>
      <c r="JV521" s="198"/>
      <c r="JW521" s="198"/>
      <c r="JX521" s="198"/>
      <c r="JY521" s="198"/>
      <c r="JZ521" s="198"/>
      <c r="KA521" s="198"/>
      <c r="KB521" s="198"/>
      <c r="KC521" s="198"/>
      <c r="KD521" s="198"/>
      <c r="KE521" s="198"/>
      <c r="KF521" s="198"/>
      <c r="KG521" s="198"/>
      <c r="KH521" s="198"/>
      <c r="KI521" s="198"/>
      <c r="KJ521" s="198"/>
      <c r="KK521" s="198"/>
      <c r="KL521" s="198"/>
      <c r="KM521" s="198"/>
      <c r="KN521" s="198"/>
      <c r="KO521" s="198"/>
      <c r="KP521" s="198"/>
      <c r="KQ521" s="198"/>
      <c r="KR521" s="198"/>
      <c r="KS521" s="198"/>
      <c r="KT521" s="198"/>
      <c r="KU521" s="198"/>
      <c r="KV521" s="198"/>
      <c r="KW521" s="198"/>
      <c r="KX521" s="198"/>
      <c r="KY521" s="198"/>
      <c r="KZ521" s="198"/>
    </row>
    <row r="522" spans="2:312" x14ac:dyDescent="0.3">
      <c r="B522" s="198"/>
      <c r="C522" s="198"/>
      <c r="D522" s="198"/>
      <c r="E522" s="198"/>
      <c r="F522" s="198"/>
      <c r="G522" s="198"/>
      <c r="H522" s="198"/>
      <c r="I522" s="198"/>
      <c r="J522" s="198"/>
      <c r="K522" s="198"/>
      <c r="L522" s="198"/>
      <c r="M522" s="198"/>
      <c r="N522" s="198"/>
      <c r="O522" s="198"/>
      <c r="P522" s="198"/>
      <c r="Q522" s="202"/>
      <c r="R522" s="198"/>
      <c r="S522" s="198"/>
      <c r="T522" s="198"/>
      <c r="U522" s="198"/>
      <c r="V522" s="198"/>
      <c r="W522" s="198"/>
      <c r="X522" s="198"/>
      <c r="Y522" s="198"/>
      <c r="Z522" s="198"/>
      <c r="AA522" s="198"/>
      <c r="AB522" s="198"/>
      <c r="AC522" s="198"/>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L522" s="198"/>
      <c r="BM522" s="198"/>
      <c r="BN522" s="198"/>
      <c r="BO522" s="198"/>
      <c r="BP522" s="198"/>
      <c r="BQ522" s="198"/>
      <c r="BR522" s="198"/>
      <c r="BS522" s="198"/>
      <c r="BT522" s="198"/>
      <c r="BU522" s="198"/>
      <c r="BV522" s="198"/>
      <c r="BW522" s="198"/>
      <c r="BX522" s="198"/>
      <c r="BY522" s="198"/>
      <c r="BZ522" s="198"/>
      <c r="CA522" s="198"/>
      <c r="CB522" s="198"/>
      <c r="CC522" s="198"/>
      <c r="CD522" s="198"/>
      <c r="CE522" s="198"/>
      <c r="CF522" s="198"/>
      <c r="CG522" s="198"/>
      <c r="CH522" s="198"/>
      <c r="CI522" s="198"/>
      <c r="CJ522" s="198"/>
      <c r="CK522" s="198"/>
      <c r="CL522" s="198"/>
      <c r="CM522" s="198"/>
      <c r="CN522" s="198"/>
      <c r="CO522" s="198"/>
      <c r="CP522" s="198"/>
      <c r="CQ522" s="198"/>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DZ522" s="198"/>
      <c r="EA522" s="198"/>
      <c r="EB522" s="198"/>
      <c r="EC522" s="198"/>
      <c r="ED522" s="198"/>
      <c r="EE522" s="198"/>
      <c r="EF522" s="198"/>
      <c r="EG522" s="198"/>
      <c r="EH522" s="198"/>
      <c r="EI522" s="198"/>
      <c r="EJ522" s="198"/>
      <c r="EK522" s="198"/>
      <c r="EL522" s="198"/>
      <c r="EM522" s="198"/>
      <c r="EN522" s="198"/>
      <c r="EO522" s="198"/>
      <c r="EP522" s="198"/>
      <c r="EQ522" s="198"/>
      <c r="ER522" s="198"/>
      <c r="ES522" s="198"/>
      <c r="ET522" s="198"/>
      <c r="EU522" s="198"/>
      <c r="EV522" s="198"/>
      <c r="EW522" s="198"/>
      <c r="EX522" s="198"/>
      <c r="EY522" s="198"/>
      <c r="EZ522" s="198"/>
      <c r="FA522" s="198"/>
      <c r="FB522" s="198"/>
      <c r="FC522" s="198"/>
      <c r="FD522" s="198"/>
      <c r="FE522" s="198"/>
      <c r="FF522" s="198"/>
      <c r="FG522" s="198"/>
      <c r="FH522" s="198"/>
      <c r="FI522" s="198"/>
      <c r="FJ522" s="198"/>
      <c r="FK522" s="198"/>
      <c r="FL522" s="198"/>
      <c r="FM522" s="198"/>
      <c r="FN522" s="198"/>
      <c r="FO522" s="198"/>
      <c r="FP522" s="198"/>
      <c r="FQ522" s="198"/>
      <c r="FR522" s="198"/>
      <c r="FS522" s="198"/>
      <c r="FT522" s="198"/>
      <c r="FU522" s="198"/>
      <c r="FV522" s="198"/>
      <c r="FW522" s="198"/>
      <c r="FX522" s="198"/>
      <c r="FY522" s="198"/>
      <c r="FZ522" s="198"/>
      <c r="GA522" s="198"/>
      <c r="GB522" s="198"/>
      <c r="GC522" s="198"/>
      <c r="GD522" s="198"/>
      <c r="GE522" s="198"/>
      <c r="GF522" s="198"/>
      <c r="GG522" s="198"/>
      <c r="GH522" s="198"/>
      <c r="GI522" s="198"/>
      <c r="GJ522" s="198"/>
      <c r="GK522" s="198"/>
      <c r="GL522" s="198"/>
      <c r="GM522" s="198"/>
      <c r="GN522" s="198"/>
      <c r="GO522" s="198"/>
      <c r="GP522" s="198"/>
      <c r="GQ522" s="198"/>
      <c r="GR522" s="198"/>
      <c r="GS522" s="198"/>
      <c r="GT522" s="198"/>
      <c r="GU522" s="198"/>
      <c r="GV522" s="198"/>
      <c r="GW522" s="198"/>
      <c r="GX522" s="198"/>
      <c r="GY522" s="198"/>
      <c r="GZ522" s="198"/>
      <c r="HA522" s="198"/>
      <c r="HB522" s="198"/>
      <c r="HC522" s="198"/>
      <c r="HD522" s="198"/>
      <c r="HE522" s="198"/>
      <c r="HF522" s="198"/>
      <c r="HG522" s="198"/>
      <c r="HH522" s="198"/>
      <c r="HI522" s="198"/>
      <c r="HJ522" s="198"/>
      <c r="HK522" s="198"/>
      <c r="HL522" s="198"/>
      <c r="HM522" s="198"/>
      <c r="HN522" s="198"/>
      <c r="HO522" s="198"/>
      <c r="HP522" s="198"/>
      <c r="HQ522" s="198"/>
      <c r="HR522" s="198"/>
      <c r="HS522" s="198"/>
      <c r="HT522" s="198"/>
      <c r="HU522" s="198"/>
      <c r="HV522" s="198"/>
      <c r="HW522" s="198"/>
      <c r="HX522" s="198"/>
      <c r="HY522" s="198"/>
      <c r="HZ522" s="198"/>
      <c r="IA522" s="198"/>
      <c r="IB522" s="198"/>
      <c r="IC522" s="198"/>
      <c r="ID522" s="198"/>
      <c r="IE522" s="198"/>
      <c r="IF522" s="198"/>
      <c r="IG522" s="198"/>
      <c r="IH522" s="198"/>
      <c r="II522" s="198"/>
      <c r="IJ522" s="198"/>
      <c r="IK522" s="198"/>
      <c r="IL522" s="198"/>
      <c r="IM522" s="198"/>
      <c r="IN522" s="198"/>
      <c r="IO522" s="198"/>
      <c r="IP522" s="198"/>
      <c r="IQ522" s="198"/>
      <c r="IR522" s="198"/>
      <c r="IS522" s="198"/>
      <c r="IT522" s="198"/>
      <c r="IU522" s="198"/>
      <c r="IV522" s="198"/>
      <c r="IW522" s="198"/>
      <c r="IX522" s="198"/>
      <c r="IY522" s="198"/>
      <c r="IZ522" s="198"/>
      <c r="JA522" s="198"/>
      <c r="JB522" s="198"/>
      <c r="JC522" s="198"/>
      <c r="JD522" s="198"/>
      <c r="JE522" s="198"/>
      <c r="JF522" s="198"/>
      <c r="JG522" s="198"/>
      <c r="JH522" s="198"/>
      <c r="JI522" s="198"/>
      <c r="JJ522" s="198"/>
      <c r="JK522" s="198"/>
      <c r="JL522" s="198"/>
      <c r="JM522" s="198"/>
      <c r="JN522" s="198"/>
      <c r="JO522" s="198"/>
      <c r="JP522" s="198"/>
      <c r="JQ522" s="198"/>
      <c r="JR522" s="198"/>
      <c r="JS522" s="198"/>
      <c r="JT522" s="198"/>
      <c r="JU522" s="198"/>
      <c r="JV522" s="198"/>
      <c r="JW522" s="198"/>
      <c r="JX522" s="198"/>
      <c r="JY522" s="198"/>
      <c r="JZ522" s="198"/>
      <c r="KA522" s="198"/>
      <c r="KB522" s="198"/>
      <c r="KC522" s="198"/>
      <c r="KD522" s="198"/>
      <c r="KE522" s="198"/>
      <c r="KF522" s="198"/>
      <c r="KG522" s="198"/>
      <c r="KH522" s="198"/>
      <c r="KI522" s="198"/>
      <c r="KJ522" s="198"/>
      <c r="KK522" s="198"/>
      <c r="KL522" s="198"/>
      <c r="KM522" s="198"/>
      <c r="KN522" s="198"/>
      <c r="KO522" s="198"/>
      <c r="KP522" s="198"/>
      <c r="KQ522" s="198"/>
      <c r="KR522" s="198"/>
      <c r="KS522" s="198"/>
      <c r="KT522" s="198"/>
      <c r="KU522" s="198"/>
      <c r="KV522" s="198"/>
      <c r="KW522" s="198"/>
      <c r="KX522" s="198"/>
      <c r="KY522" s="198"/>
      <c r="KZ522" s="198"/>
    </row>
    <row r="523" spans="2:312" x14ac:dyDescent="0.3">
      <c r="B523" s="198"/>
      <c r="C523" s="198"/>
      <c r="D523" s="198"/>
      <c r="E523" s="198"/>
      <c r="F523" s="198"/>
      <c r="G523" s="198"/>
      <c r="H523" s="198"/>
      <c r="I523" s="198"/>
      <c r="J523" s="198"/>
      <c r="K523" s="198"/>
      <c r="L523" s="198"/>
      <c r="M523" s="198"/>
      <c r="N523" s="198"/>
      <c r="O523" s="198"/>
      <c r="P523" s="198"/>
      <c r="Q523" s="202"/>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c r="BV523" s="198"/>
      <c r="BW523" s="198"/>
      <c r="BX523" s="198"/>
      <c r="BY523" s="198"/>
      <c r="BZ523" s="198"/>
      <c r="CA523" s="198"/>
      <c r="CB523" s="198"/>
      <c r="CC523" s="198"/>
      <c r="CD523" s="198"/>
      <c r="CE523" s="198"/>
      <c r="CF523" s="198"/>
      <c r="CG523" s="198"/>
      <c r="CH523" s="198"/>
      <c r="CI523" s="198"/>
      <c r="CJ523" s="198"/>
      <c r="CK523" s="198"/>
      <c r="CL523" s="198"/>
      <c r="CM523" s="198"/>
      <c r="CN523" s="198"/>
      <c r="CO523" s="198"/>
      <c r="CP523" s="198"/>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DZ523" s="198"/>
      <c r="EA523" s="198"/>
      <c r="EB523" s="198"/>
      <c r="EC523" s="198"/>
      <c r="ED523" s="198"/>
      <c r="EE523" s="198"/>
      <c r="EF523" s="198"/>
      <c r="EG523" s="198"/>
      <c r="EH523" s="198"/>
      <c r="EI523" s="198"/>
      <c r="EJ523" s="198"/>
      <c r="EK523" s="198"/>
      <c r="EL523" s="198"/>
      <c r="EM523" s="198"/>
      <c r="EN523" s="198"/>
      <c r="EO523" s="198"/>
      <c r="EP523" s="198"/>
      <c r="EQ523" s="198"/>
      <c r="ER523" s="198"/>
      <c r="ES523" s="198"/>
      <c r="ET523" s="198"/>
      <c r="EU523" s="198"/>
      <c r="EV523" s="198"/>
      <c r="EW523" s="198"/>
      <c r="EX523" s="198"/>
      <c r="EY523" s="198"/>
      <c r="EZ523" s="198"/>
      <c r="FA523" s="198"/>
      <c r="FB523" s="198"/>
      <c r="FC523" s="198"/>
      <c r="FD523" s="198"/>
      <c r="FE523" s="198"/>
      <c r="FF523" s="198"/>
      <c r="FG523" s="198"/>
      <c r="FH523" s="198"/>
      <c r="FI523" s="198"/>
      <c r="FJ523" s="198"/>
      <c r="FK523" s="198"/>
      <c r="FL523" s="198"/>
      <c r="FM523" s="198"/>
      <c r="FN523" s="198"/>
      <c r="FO523" s="198"/>
      <c r="FP523" s="198"/>
      <c r="FQ523" s="198"/>
      <c r="FR523" s="198"/>
      <c r="FS523" s="198"/>
      <c r="FT523" s="198"/>
      <c r="FU523" s="198"/>
      <c r="FV523" s="198"/>
      <c r="FW523" s="198"/>
      <c r="FX523" s="198"/>
      <c r="FY523" s="198"/>
      <c r="FZ523" s="198"/>
      <c r="GA523" s="198"/>
      <c r="GB523" s="198"/>
      <c r="GC523" s="198"/>
      <c r="GD523" s="198"/>
      <c r="GE523" s="198"/>
      <c r="GF523" s="198"/>
      <c r="GG523" s="198"/>
      <c r="GH523" s="198"/>
      <c r="GI523" s="198"/>
      <c r="GJ523" s="198"/>
      <c r="GK523" s="198"/>
      <c r="GL523" s="198"/>
      <c r="GM523" s="198"/>
      <c r="GN523" s="198"/>
      <c r="GO523" s="198"/>
      <c r="GP523" s="198"/>
      <c r="GQ523" s="198"/>
      <c r="GR523" s="198"/>
      <c r="GS523" s="198"/>
      <c r="GT523" s="198"/>
      <c r="GU523" s="198"/>
      <c r="GV523" s="198"/>
      <c r="GW523" s="198"/>
      <c r="GX523" s="198"/>
      <c r="GY523" s="198"/>
      <c r="GZ523" s="198"/>
      <c r="HA523" s="198"/>
      <c r="HB523" s="198"/>
      <c r="HC523" s="198"/>
      <c r="HD523" s="198"/>
      <c r="HE523" s="198"/>
      <c r="HF523" s="198"/>
      <c r="HG523" s="198"/>
      <c r="HH523" s="198"/>
      <c r="HI523" s="198"/>
      <c r="HJ523" s="198"/>
      <c r="HK523" s="198"/>
      <c r="HL523" s="198"/>
      <c r="HM523" s="198"/>
      <c r="HN523" s="198"/>
      <c r="HO523" s="198"/>
      <c r="HP523" s="198"/>
      <c r="HQ523" s="198"/>
      <c r="HR523" s="198"/>
      <c r="HS523" s="198"/>
      <c r="HT523" s="198"/>
      <c r="HU523" s="198"/>
      <c r="HV523" s="198"/>
      <c r="HW523" s="198"/>
      <c r="HX523" s="198"/>
      <c r="HY523" s="198"/>
      <c r="HZ523" s="198"/>
      <c r="IA523" s="198"/>
      <c r="IB523" s="198"/>
      <c r="IC523" s="198"/>
      <c r="ID523" s="198"/>
      <c r="IE523" s="198"/>
      <c r="IF523" s="198"/>
      <c r="IG523" s="198"/>
      <c r="IH523" s="198"/>
      <c r="II523" s="198"/>
      <c r="IJ523" s="198"/>
      <c r="IK523" s="198"/>
      <c r="IL523" s="198"/>
      <c r="IM523" s="198"/>
      <c r="IN523" s="198"/>
      <c r="IO523" s="198"/>
      <c r="IP523" s="198"/>
      <c r="IQ523" s="198"/>
      <c r="IR523" s="198"/>
      <c r="IS523" s="198"/>
      <c r="IT523" s="198"/>
      <c r="IU523" s="198"/>
      <c r="IV523" s="198"/>
      <c r="IW523" s="198"/>
      <c r="IX523" s="198"/>
      <c r="IY523" s="198"/>
      <c r="IZ523" s="198"/>
      <c r="JA523" s="198"/>
      <c r="JB523" s="198"/>
      <c r="JC523" s="198"/>
      <c r="JD523" s="198"/>
      <c r="JE523" s="198"/>
      <c r="JF523" s="198"/>
      <c r="JG523" s="198"/>
      <c r="JH523" s="198"/>
      <c r="JI523" s="198"/>
      <c r="JJ523" s="198"/>
      <c r="JK523" s="198"/>
      <c r="JL523" s="198"/>
      <c r="JM523" s="198"/>
      <c r="JN523" s="198"/>
      <c r="JO523" s="198"/>
      <c r="JP523" s="198"/>
      <c r="JQ523" s="198"/>
      <c r="JR523" s="198"/>
      <c r="JS523" s="198"/>
      <c r="JT523" s="198"/>
      <c r="JU523" s="198"/>
      <c r="JV523" s="198"/>
      <c r="JW523" s="198"/>
      <c r="JX523" s="198"/>
      <c r="JY523" s="198"/>
      <c r="JZ523" s="198"/>
      <c r="KA523" s="198"/>
      <c r="KB523" s="198"/>
      <c r="KC523" s="198"/>
      <c r="KD523" s="198"/>
      <c r="KE523" s="198"/>
      <c r="KF523" s="198"/>
      <c r="KG523" s="198"/>
      <c r="KH523" s="198"/>
      <c r="KI523" s="198"/>
      <c r="KJ523" s="198"/>
      <c r="KK523" s="198"/>
      <c r="KL523" s="198"/>
      <c r="KM523" s="198"/>
      <c r="KN523" s="198"/>
      <c r="KO523" s="198"/>
      <c r="KP523" s="198"/>
      <c r="KQ523" s="198"/>
      <c r="KR523" s="198"/>
      <c r="KS523" s="198"/>
      <c r="KT523" s="198"/>
      <c r="KU523" s="198"/>
      <c r="KV523" s="198"/>
      <c r="KW523" s="198"/>
      <c r="KX523" s="198"/>
      <c r="KY523" s="198"/>
      <c r="KZ523" s="198"/>
    </row>
    <row r="524" spans="2:312" x14ac:dyDescent="0.3">
      <c r="B524" s="198"/>
      <c r="C524" s="198"/>
      <c r="D524" s="198"/>
      <c r="E524" s="198"/>
      <c r="F524" s="198"/>
      <c r="G524" s="198"/>
      <c r="H524" s="198"/>
      <c r="I524" s="198"/>
      <c r="J524" s="198"/>
      <c r="K524" s="198"/>
      <c r="L524" s="198"/>
      <c r="M524" s="198"/>
      <c r="N524" s="198"/>
      <c r="O524" s="198"/>
      <c r="P524" s="198"/>
      <c r="Q524" s="202"/>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c r="BV524" s="198"/>
      <c r="BW524" s="198"/>
      <c r="BX524" s="198"/>
      <c r="BY524" s="198"/>
      <c r="BZ524" s="198"/>
      <c r="CA524" s="198"/>
      <c r="CB524" s="198"/>
      <c r="CC524" s="198"/>
      <c r="CD524" s="198"/>
      <c r="CE524" s="198"/>
      <c r="CF524" s="198"/>
      <c r="CG524" s="198"/>
      <c r="CH524" s="198"/>
      <c r="CI524" s="198"/>
      <c r="CJ524" s="198"/>
      <c r="CK524" s="198"/>
      <c r="CL524" s="198"/>
      <c r="CM524" s="198"/>
      <c r="CN524" s="198"/>
      <c r="CO524" s="198"/>
      <c r="CP524" s="198"/>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DZ524" s="198"/>
      <c r="EA524" s="198"/>
      <c r="EB524" s="198"/>
      <c r="EC524" s="198"/>
      <c r="ED524" s="198"/>
      <c r="EE524" s="198"/>
      <c r="EF524" s="198"/>
      <c r="EG524" s="198"/>
      <c r="EH524" s="198"/>
      <c r="EI524" s="198"/>
      <c r="EJ524" s="198"/>
      <c r="EK524" s="198"/>
      <c r="EL524" s="198"/>
      <c r="EM524" s="198"/>
      <c r="EN524" s="198"/>
      <c r="EO524" s="198"/>
      <c r="EP524" s="198"/>
      <c r="EQ524" s="198"/>
      <c r="ER524" s="198"/>
      <c r="ES524" s="198"/>
      <c r="ET524" s="198"/>
      <c r="EU524" s="198"/>
      <c r="EV524" s="198"/>
      <c r="EW524" s="198"/>
      <c r="EX524" s="198"/>
      <c r="EY524" s="198"/>
      <c r="EZ524" s="198"/>
      <c r="FA524" s="198"/>
      <c r="FB524" s="198"/>
      <c r="FC524" s="198"/>
      <c r="FD524" s="198"/>
      <c r="FE524" s="198"/>
      <c r="FF524" s="198"/>
      <c r="FG524" s="198"/>
      <c r="FH524" s="198"/>
      <c r="FI524" s="198"/>
      <c r="FJ524" s="198"/>
      <c r="FK524" s="198"/>
      <c r="FL524" s="198"/>
      <c r="FM524" s="198"/>
      <c r="FN524" s="198"/>
      <c r="FO524" s="198"/>
      <c r="FP524" s="198"/>
      <c r="FQ524" s="198"/>
      <c r="FR524" s="198"/>
      <c r="FS524" s="198"/>
      <c r="FT524" s="198"/>
      <c r="FU524" s="198"/>
      <c r="FV524" s="198"/>
      <c r="FW524" s="198"/>
      <c r="FX524" s="198"/>
      <c r="FY524" s="198"/>
      <c r="FZ524" s="198"/>
      <c r="GA524" s="198"/>
      <c r="GB524" s="198"/>
      <c r="GC524" s="198"/>
      <c r="GD524" s="198"/>
      <c r="GE524" s="198"/>
      <c r="GF524" s="198"/>
      <c r="GG524" s="198"/>
      <c r="GH524" s="198"/>
      <c r="GI524" s="198"/>
      <c r="GJ524" s="198"/>
      <c r="GK524" s="198"/>
      <c r="GL524" s="198"/>
      <c r="GM524" s="198"/>
      <c r="GN524" s="198"/>
      <c r="GO524" s="198"/>
      <c r="GP524" s="198"/>
      <c r="GQ524" s="198"/>
      <c r="GR524" s="198"/>
      <c r="GS524" s="198"/>
      <c r="GT524" s="198"/>
      <c r="GU524" s="198"/>
      <c r="GV524" s="198"/>
      <c r="GW524" s="198"/>
      <c r="GX524" s="198"/>
      <c r="GY524" s="198"/>
      <c r="GZ524" s="198"/>
      <c r="HA524" s="198"/>
      <c r="HB524" s="198"/>
      <c r="HC524" s="198"/>
      <c r="HD524" s="198"/>
      <c r="HE524" s="198"/>
      <c r="HF524" s="198"/>
      <c r="HG524" s="198"/>
      <c r="HH524" s="198"/>
      <c r="HI524" s="198"/>
      <c r="HJ524" s="198"/>
      <c r="HK524" s="198"/>
      <c r="HL524" s="198"/>
      <c r="HM524" s="198"/>
      <c r="HN524" s="198"/>
      <c r="HO524" s="198"/>
      <c r="HP524" s="198"/>
      <c r="HQ524" s="198"/>
      <c r="HR524" s="198"/>
      <c r="HS524" s="198"/>
      <c r="HT524" s="198"/>
      <c r="HU524" s="198"/>
      <c r="HV524" s="198"/>
      <c r="HW524" s="198"/>
      <c r="HX524" s="198"/>
      <c r="HY524" s="198"/>
      <c r="HZ524" s="198"/>
      <c r="IA524" s="198"/>
      <c r="IB524" s="198"/>
      <c r="IC524" s="198"/>
      <c r="ID524" s="198"/>
      <c r="IE524" s="198"/>
      <c r="IF524" s="198"/>
      <c r="IG524" s="198"/>
      <c r="IH524" s="198"/>
      <c r="II524" s="198"/>
      <c r="IJ524" s="198"/>
      <c r="IK524" s="198"/>
      <c r="IL524" s="198"/>
      <c r="IM524" s="198"/>
      <c r="IN524" s="198"/>
      <c r="IO524" s="198"/>
      <c r="IP524" s="198"/>
      <c r="IQ524" s="198"/>
      <c r="IR524" s="198"/>
      <c r="IS524" s="198"/>
      <c r="IT524" s="198"/>
      <c r="IU524" s="198"/>
      <c r="IV524" s="198"/>
      <c r="IW524" s="198"/>
      <c r="IX524" s="198"/>
      <c r="IY524" s="198"/>
      <c r="IZ524" s="198"/>
      <c r="JA524" s="198"/>
      <c r="JB524" s="198"/>
      <c r="JC524" s="198"/>
      <c r="JD524" s="198"/>
      <c r="JE524" s="198"/>
      <c r="JF524" s="198"/>
      <c r="JG524" s="198"/>
      <c r="JH524" s="198"/>
      <c r="JI524" s="198"/>
      <c r="JJ524" s="198"/>
      <c r="JK524" s="198"/>
      <c r="JL524" s="198"/>
      <c r="JM524" s="198"/>
      <c r="JN524" s="198"/>
      <c r="JO524" s="198"/>
      <c r="JP524" s="198"/>
      <c r="JQ524" s="198"/>
      <c r="JR524" s="198"/>
      <c r="JS524" s="198"/>
      <c r="JT524" s="198"/>
      <c r="JU524" s="198"/>
      <c r="JV524" s="198"/>
      <c r="JW524" s="198"/>
      <c r="JX524" s="198"/>
      <c r="JY524" s="198"/>
      <c r="JZ524" s="198"/>
      <c r="KA524" s="198"/>
      <c r="KB524" s="198"/>
      <c r="KC524" s="198"/>
      <c r="KD524" s="198"/>
      <c r="KE524" s="198"/>
      <c r="KF524" s="198"/>
      <c r="KG524" s="198"/>
      <c r="KH524" s="198"/>
      <c r="KI524" s="198"/>
      <c r="KJ524" s="198"/>
      <c r="KK524" s="198"/>
      <c r="KL524" s="198"/>
      <c r="KM524" s="198"/>
      <c r="KN524" s="198"/>
      <c r="KO524" s="198"/>
      <c r="KP524" s="198"/>
      <c r="KQ524" s="198"/>
      <c r="KR524" s="198"/>
      <c r="KS524" s="198"/>
      <c r="KT524" s="198"/>
      <c r="KU524" s="198"/>
      <c r="KV524" s="198"/>
      <c r="KW524" s="198"/>
      <c r="KX524" s="198"/>
      <c r="KY524" s="198"/>
      <c r="KZ524" s="198"/>
    </row>
    <row r="525" spans="2:312" x14ac:dyDescent="0.3">
      <c r="B525" s="198"/>
      <c r="C525" s="198"/>
      <c r="D525" s="198"/>
      <c r="E525" s="198"/>
      <c r="F525" s="198"/>
      <c r="G525" s="198"/>
      <c r="H525" s="198"/>
      <c r="I525" s="198"/>
      <c r="J525" s="198"/>
      <c r="K525" s="198"/>
      <c r="L525" s="198"/>
      <c r="M525" s="198"/>
      <c r="N525" s="198"/>
      <c r="O525" s="198"/>
      <c r="P525" s="198"/>
      <c r="Q525" s="202"/>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c r="AS525" s="198"/>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c r="BV525" s="198"/>
      <c r="BW525" s="198"/>
      <c r="BX525" s="198"/>
      <c r="BY525" s="198"/>
      <c r="BZ525" s="198"/>
      <c r="CA525" s="198"/>
      <c r="CB525" s="198"/>
      <c r="CC525" s="198"/>
      <c r="CD525" s="198"/>
      <c r="CE525" s="198"/>
      <c r="CF525" s="198"/>
      <c r="CG525" s="198"/>
      <c r="CH525" s="198"/>
      <c r="CI525" s="198"/>
      <c r="CJ525" s="198"/>
      <c r="CK525" s="198"/>
      <c r="CL525" s="198"/>
      <c r="CM525" s="198"/>
      <c r="CN525" s="198"/>
      <c r="CO525" s="198"/>
      <c r="CP525" s="198"/>
      <c r="CQ525" s="198"/>
      <c r="CR525" s="198"/>
      <c r="CS525" s="198"/>
      <c r="CT525" s="198"/>
      <c r="CU525" s="198"/>
      <c r="CV525" s="198"/>
      <c r="CW525" s="198"/>
      <c r="CX525" s="198"/>
      <c r="CY525" s="198"/>
      <c r="CZ525" s="198"/>
      <c r="DA525" s="198"/>
      <c r="DB525" s="198"/>
      <c r="DC525" s="198"/>
      <c r="DD525" s="198"/>
      <c r="DE525" s="198"/>
      <c r="DF525" s="198"/>
      <c r="DG525" s="198"/>
      <c r="DH525" s="198"/>
      <c r="DI525" s="198"/>
      <c r="DJ525" s="198"/>
      <c r="DK525" s="198"/>
      <c r="DL525" s="198"/>
      <c r="DM525" s="198"/>
      <c r="DN525" s="198"/>
      <c r="DO525" s="198"/>
      <c r="DP525" s="198"/>
      <c r="DQ525" s="198"/>
      <c r="DR525" s="198"/>
      <c r="DS525" s="198"/>
      <c r="DT525" s="198"/>
      <c r="DU525" s="198"/>
      <c r="DV525" s="198"/>
      <c r="DW525" s="198"/>
      <c r="DX525" s="198"/>
      <c r="DY525" s="198"/>
      <c r="DZ525" s="198"/>
      <c r="EA525" s="198"/>
      <c r="EB525" s="198"/>
      <c r="EC525" s="198"/>
      <c r="ED525" s="198"/>
      <c r="EE525" s="198"/>
      <c r="EF525" s="198"/>
      <c r="EG525" s="198"/>
      <c r="EH525" s="198"/>
      <c r="EI525" s="198"/>
      <c r="EJ525" s="198"/>
      <c r="EK525" s="198"/>
      <c r="EL525" s="198"/>
      <c r="EM525" s="198"/>
      <c r="EN525" s="198"/>
      <c r="EO525" s="198"/>
      <c r="EP525" s="198"/>
      <c r="EQ525" s="198"/>
      <c r="ER525" s="198"/>
      <c r="ES525" s="198"/>
      <c r="ET525" s="198"/>
      <c r="EU525" s="198"/>
      <c r="EV525" s="198"/>
      <c r="EW525" s="198"/>
      <c r="EX525" s="198"/>
      <c r="EY525" s="198"/>
      <c r="EZ525" s="198"/>
      <c r="FA525" s="198"/>
      <c r="FB525" s="198"/>
      <c r="FC525" s="198"/>
      <c r="FD525" s="198"/>
      <c r="FE525" s="198"/>
      <c r="FF525" s="198"/>
      <c r="FG525" s="198"/>
      <c r="FH525" s="198"/>
      <c r="FI525" s="198"/>
      <c r="FJ525" s="198"/>
      <c r="FK525" s="198"/>
      <c r="FL525" s="198"/>
      <c r="FM525" s="198"/>
      <c r="FN525" s="198"/>
      <c r="FO525" s="198"/>
      <c r="FP525" s="198"/>
      <c r="FQ525" s="198"/>
      <c r="FR525" s="198"/>
      <c r="FS525" s="198"/>
      <c r="FT525" s="198"/>
      <c r="FU525" s="198"/>
      <c r="FV525" s="198"/>
      <c r="FW525" s="198"/>
      <c r="FX525" s="198"/>
      <c r="FY525" s="198"/>
      <c r="FZ525" s="198"/>
      <c r="GA525" s="198"/>
      <c r="GB525" s="198"/>
      <c r="GC525" s="198"/>
      <c r="GD525" s="198"/>
      <c r="GE525" s="198"/>
      <c r="GF525" s="198"/>
      <c r="GG525" s="198"/>
      <c r="GH525" s="198"/>
      <c r="GI525" s="198"/>
      <c r="GJ525" s="198"/>
      <c r="GK525" s="198"/>
      <c r="GL525" s="198"/>
      <c r="GM525" s="198"/>
      <c r="GN525" s="198"/>
      <c r="GO525" s="198"/>
      <c r="GP525" s="198"/>
      <c r="GQ525" s="198"/>
      <c r="GR525" s="198"/>
      <c r="GS525" s="198"/>
      <c r="GT525" s="198"/>
      <c r="GU525" s="198"/>
      <c r="GV525" s="198"/>
      <c r="GW525" s="198"/>
      <c r="GX525" s="198"/>
      <c r="GY525" s="198"/>
      <c r="GZ525" s="198"/>
      <c r="HA525" s="198"/>
      <c r="HB525" s="198"/>
      <c r="HC525" s="198"/>
      <c r="HD525" s="198"/>
      <c r="HE525" s="198"/>
      <c r="HF525" s="198"/>
      <c r="HG525" s="198"/>
      <c r="HH525" s="198"/>
      <c r="HI525" s="198"/>
      <c r="HJ525" s="198"/>
      <c r="HK525" s="198"/>
      <c r="HL525" s="198"/>
      <c r="HM525" s="198"/>
      <c r="HN525" s="198"/>
      <c r="HO525" s="198"/>
      <c r="HP525" s="198"/>
      <c r="HQ525" s="198"/>
      <c r="HR525" s="198"/>
      <c r="HS525" s="198"/>
      <c r="HT525" s="198"/>
      <c r="HU525" s="198"/>
      <c r="HV525" s="198"/>
      <c r="HW525" s="198"/>
      <c r="HX525" s="198"/>
      <c r="HY525" s="198"/>
      <c r="HZ525" s="198"/>
      <c r="IA525" s="198"/>
      <c r="IB525" s="198"/>
      <c r="IC525" s="198"/>
      <c r="ID525" s="198"/>
      <c r="IE525" s="198"/>
      <c r="IF525" s="198"/>
      <c r="IG525" s="198"/>
      <c r="IH525" s="198"/>
      <c r="II525" s="198"/>
      <c r="IJ525" s="198"/>
      <c r="IK525" s="198"/>
      <c r="IL525" s="198"/>
      <c r="IM525" s="198"/>
      <c r="IN525" s="198"/>
      <c r="IO525" s="198"/>
      <c r="IP525" s="198"/>
      <c r="IQ525" s="198"/>
      <c r="IR525" s="198"/>
      <c r="IS525" s="198"/>
      <c r="IT525" s="198"/>
      <c r="IU525" s="198"/>
      <c r="IV525" s="198"/>
      <c r="IW525" s="198"/>
      <c r="IX525" s="198"/>
      <c r="IY525" s="198"/>
      <c r="IZ525" s="198"/>
      <c r="JA525" s="198"/>
      <c r="JB525" s="198"/>
      <c r="JC525" s="198"/>
      <c r="JD525" s="198"/>
      <c r="JE525" s="198"/>
      <c r="JF525" s="198"/>
      <c r="JG525" s="198"/>
      <c r="JH525" s="198"/>
      <c r="JI525" s="198"/>
      <c r="JJ525" s="198"/>
      <c r="JK525" s="198"/>
      <c r="JL525" s="198"/>
      <c r="JM525" s="198"/>
      <c r="JN525" s="198"/>
      <c r="JO525" s="198"/>
      <c r="JP525" s="198"/>
      <c r="JQ525" s="198"/>
      <c r="JR525" s="198"/>
      <c r="JS525" s="198"/>
      <c r="JT525" s="198"/>
      <c r="JU525" s="198"/>
      <c r="JV525" s="198"/>
      <c r="JW525" s="198"/>
      <c r="JX525" s="198"/>
      <c r="JY525" s="198"/>
      <c r="JZ525" s="198"/>
      <c r="KA525" s="198"/>
      <c r="KB525" s="198"/>
      <c r="KC525" s="198"/>
      <c r="KD525" s="198"/>
      <c r="KE525" s="198"/>
      <c r="KF525" s="198"/>
      <c r="KG525" s="198"/>
      <c r="KH525" s="198"/>
      <c r="KI525" s="198"/>
      <c r="KJ525" s="198"/>
      <c r="KK525" s="198"/>
      <c r="KL525" s="198"/>
      <c r="KM525" s="198"/>
      <c r="KN525" s="198"/>
      <c r="KO525" s="198"/>
      <c r="KP525" s="198"/>
      <c r="KQ525" s="198"/>
      <c r="KR525" s="198"/>
      <c r="KS525" s="198"/>
      <c r="KT525" s="198"/>
      <c r="KU525" s="198"/>
      <c r="KV525" s="198"/>
      <c r="KW525" s="198"/>
      <c r="KX525" s="198"/>
      <c r="KY525" s="198"/>
      <c r="KZ525" s="198"/>
    </row>
    <row r="526" spans="2:312" x14ac:dyDescent="0.3">
      <c r="B526" s="198"/>
      <c r="C526" s="198"/>
      <c r="D526" s="198"/>
      <c r="E526" s="198"/>
      <c r="F526" s="198"/>
      <c r="G526" s="198"/>
      <c r="H526" s="198"/>
      <c r="I526" s="198"/>
      <c r="J526" s="198"/>
      <c r="K526" s="198"/>
      <c r="L526" s="198"/>
      <c r="M526" s="198"/>
      <c r="N526" s="198"/>
      <c r="O526" s="198"/>
      <c r="P526" s="198"/>
      <c r="Q526" s="202"/>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S526" s="198"/>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c r="BV526" s="198"/>
      <c r="BW526" s="198"/>
      <c r="BX526" s="198"/>
      <c r="BY526" s="198"/>
      <c r="BZ526" s="198"/>
      <c r="CA526" s="198"/>
      <c r="CB526" s="198"/>
      <c r="CC526" s="198"/>
      <c r="CD526" s="198"/>
      <c r="CE526" s="198"/>
      <c r="CF526" s="198"/>
      <c r="CG526" s="198"/>
      <c r="CH526" s="198"/>
      <c r="CI526" s="198"/>
      <c r="CJ526" s="198"/>
      <c r="CK526" s="198"/>
      <c r="CL526" s="198"/>
      <c r="CM526" s="198"/>
      <c r="CN526" s="198"/>
      <c r="CO526" s="198"/>
      <c r="CP526" s="198"/>
      <c r="CQ526" s="198"/>
      <c r="CR526" s="198"/>
      <c r="CS526" s="198"/>
      <c r="CT526" s="198"/>
      <c r="CU526" s="198"/>
      <c r="CV526" s="198"/>
      <c r="CW526" s="198"/>
      <c r="CX526" s="198"/>
      <c r="CY526" s="198"/>
      <c r="CZ526" s="198"/>
      <c r="DA526" s="198"/>
      <c r="DB526" s="198"/>
      <c r="DC526" s="198"/>
      <c r="DD526" s="198"/>
      <c r="DE526" s="198"/>
      <c r="DF526" s="198"/>
      <c r="DG526" s="198"/>
      <c r="DH526" s="198"/>
      <c r="DI526" s="198"/>
      <c r="DJ526" s="198"/>
      <c r="DK526" s="198"/>
      <c r="DL526" s="198"/>
      <c r="DM526" s="198"/>
      <c r="DN526" s="198"/>
      <c r="DO526" s="198"/>
      <c r="DP526" s="198"/>
      <c r="DQ526" s="198"/>
      <c r="DR526" s="198"/>
      <c r="DS526" s="198"/>
      <c r="DT526" s="198"/>
      <c r="DU526" s="198"/>
      <c r="DV526" s="198"/>
      <c r="DW526" s="198"/>
      <c r="DX526" s="198"/>
      <c r="DY526" s="198"/>
      <c r="DZ526" s="198"/>
      <c r="EA526" s="198"/>
      <c r="EB526" s="198"/>
      <c r="EC526" s="198"/>
      <c r="ED526" s="198"/>
      <c r="EE526" s="198"/>
      <c r="EF526" s="198"/>
      <c r="EG526" s="198"/>
      <c r="EH526" s="198"/>
      <c r="EI526" s="198"/>
      <c r="EJ526" s="198"/>
      <c r="EK526" s="198"/>
      <c r="EL526" s="198"/>
      <c r="EM526" s="198"/>
      <c r="EN526" s="198"/>
      <c r="EO526" s="198"/>
      <c r="EP526" s="198"/>
      <c r="EQ526" s="198"/>
      <c r="ER526" s="198"/>
      <c r="ES526" s="198"/>
      <c r="ET526" s="198"/>
      <c r="EU526" s="198"/>
      <c r="EV526" s="198"/>
      <c r="EW526" s="198"/>
      <c r="EX526" s="198"/>
      <c r="EY526" s="198"/>
      <c r="EZ526" s="198"/>
      <c r="FA526" s="198"/>
      <c r="FB526" s="198"/>
      <c r="FC526" s="198"/>
      <c r="FD526" s="198"/>
      <c r="FE526" s="198"/>
      <c r="FF526" s="198"/>
      <c r="FG526" s="198"/>
      <c r="FH526" s="198"/>
      <c r="FI526" s="198"/>
      <c r="FJ526" s="198"/>
      <c r="FK526" s="198"/>
      <c r="FL526" s="198"/>
      <c r="FM526" s="198"/>
      <c r="FN526" s="198"/>
      <c r="FO526" s="198"/>
      <c r="FP526" s="198"/>
      <c r="FQ526" s="198"/>
      <c r="FR526" s="198"/>
      <c r="FS526" s="198"/>
      <c r="FT526" s="198"/>
      <c r="FU526" s="198"/>
      <c r="FV526" s="198"/>
      <c r="FW526" s="198"/>
      <c r="FX526" s="198"/>
      <c r="FY526" s="198"/>
      <c r="FZ526" s="198"/>
      <c r="GA526" s="198"/>
      <c r="GB526" s="198"/>
      <c r="GC526" s="198"/>
      <c r="GD526" s="198"/>
      <c r="GE526" s="198"/>
      <c r="GF526" s="198"/>
      <c r="GG526" s="198"/>
      <c r="GH526" s="198"/>
      <c r="GI526" s="198"/>
      <c r="GJ526" s="198"/>
      <c r="GK526" s="198"/>
      <c r="GL526" s="198"/>
      <c r="GM526" s="198"/>
      <c r="GN526" s="198"/>
      <c r="GO526" s="198"/>
      <c r="GP526" s="198"/>
      <c r="GQ526" s="198"/>
      <c r="GR526" s="198"/>
      <c r="GS526" s="198"/>
      <c r="GT526" s="198"/>
      <c r="GU526" s="198"/>
      <c r="GV526" s="198"/>
      <c r="GW526" s="198"/>
      <c r="GX526" s="198"/>
      <c r="GY526" s="198"/>
      <c r="GZ526" s="198"/>
      <c r="HA526" s="198"/>
      <c r="HB526" s="198"/>
      <c r="HC526" s="198"/>
      <c r="HD526" s="198"/>
      <c r="HE526" s="198"/>
      <c r="HF526" s="198"/>
      <c r="HG526" s="198"/>
      <c r="HH526" s="198"/>
      <c r="HI526" s="198"/>
      <c r="HJ526" s="198"/>
      <c r="HK526" s="198"/>
      <c r="HL526" s="198"/>
      <c r="HM526" s="198"/>
      <c r="HN526" s="198"/>
      <c r="HO526" s="198"/>
      <c r="HP526" s="198"/>
      <c r="HQ526" s="198"/>
      <c r="HR526" s="198"/>
      <c r="HS526" s="198"/>
      <c r="HT526" s="198"/>
      <c r="HU526" s="198"/>
      <c r="HV526" s="198"/>
      <c r="HW526" s="198"/>
      <c r="HX526" s="198"/>
      <c r="HY526" s="198"/>
      <c r="HZ526" s="198"/>
      <c r="IA526" s="198"/>
      <c r="IB526" s="198"/>
      <c r="IC526" s="198"/>
      <c r="ID526" s="198"/>
      <c r="IE526" s="198"/>
      <c r="IF526" s="198"/>
      <c r="IG526" s="198"/>
      <c r="IH526" s="198"/>
      <c r="II526" s="198"/>
      <c r="IJ526" s="198"/>
      <c r="IK526" s="198"/>
      <c r="IL526" s="198"/>
      <c r="IM526" s="198"/>
      <c r="IN526" s="198"/>
      <c r="IO526" s="198"/>
      <c r="IP526" s="198"/>
      <c r="IQ526" s="198"/>
      <c r="IR526" s="198"/>
      <c r="IS526" s="198"/>
      <c r="IT526" s="198"/>
      <c r="IU526" s="198"/>
      <c r="IV526" s="198"/>
      <c r="IW526" s="198"/>
      <c r="IX526" s="198"/>
      <c r="IY526" s="198"/>
      <c r="IZ526" s="198"/>
      <c r="JA526" s="198"/>
      <c r="JB526" s="198"/>
      <c r="JC526" s="198"/>
      <c r="JD526" s="198"/>
      <c r="JE526" s="198"/>
      <c r="JF526" s="198"/>
      <c r="JG526" s="198"/>
      <c r="JH526" s="198"/>
      <c r="JI526" s="198"/>
      <c r="JJ526" s="198"/>
      <c r="JK526" s="198"/>
      <c r="JL526" s="198"/>
      <c r="JM526" s="198"/>
      <c r="JN526" s="198"/>
      <c r="JO526" s="198"/>
      <c r="JP526" s="198"/>
      <c r="JQ526" s="198"/>
      <c r="JR526" s="198"/>
      <c r="JS526" s="198"/>
      <c r="JT526" s="198"/>
      <c r="JU526" s="198"/>
      <c r="JV526" s="198"/>
      <c r="JW526" s="198"/>
      <c r="JX526" s="198"/>
      <c r="JY526" s="198"/>
      <c r="JZ526" s="198"/>
      <c r="KA526" s="198"/>
      <c r="KB526" s="198"/>
      <c r="KC526" s="198"/>
      <c r="KD526" s="198"/>
      <c r="KE526" s="198"/>
      <c r="KF526" s="198"/>
      <c r="KG526" s="198"/>
      <c r="KH526" s="198"/>
      <c r="KI526" s="198"/>
      <c r="KJ526" s="198"/>
      <c r="KK526" s="198"/>
      <c r="KL526" s="198"/>
      <c r="KM526" s="198"/>
      <c r="KN526" s="198"/>
      <c r="KO526" s="198"/>
      <c r="KP526" s="198"/>
      <c r="KQ526" s="198"/>
      <c r="KR526" s="198"/>
      <c r="KS526" s="198"/>
      <c r="KT526" s="198"/>
      <c r="KU526" s="198"/>
      <c r="KV526" s="198"/>
      <c r="KW526" s="198"/>
      <c r="KX526" s="198"/>
      <c r="KY526" s="198"/>
      <c r="KZ526" s="198"/>
    </row>
    <row r="527" spans="2:312" x14ac:dyDescent="0.3">
      <c r="B527" s="198"/>
      <c r="C527" s="198"/>
      <c r="D527" s="198"/>
      <c r="E527" s="198"/>
      <c r="F527" s="198"/>
      <c r="G527" s="198"/>
      <c r="H527" s="198"/>
      <c r="I527" s="198"/>
      <c r="J527" s="198"/>
      <c r="K527" s="198"/>
      <c r="L527" s="198"/>
      <c r="M527" s="198"/>
      <c r="N527" s="198"/>
      <c r="O527" s="198"/>
      <c r="P527" s="198"/>
      <c r="Q527" s="202"/>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c r="BV527" s="198"/>
      <c r="BW527" s="198"/>
      <c r="BX527" s="198"/>
      <c r="BY527" s="198"/>
      <c r="BZ527" s="198"/>
      <c r="CA527" s="198"/>
      <c r="CB527" s="198"/>
      <c r="CC527" s="198"/>
      <c r="CD527" s="198"/>
      <c r="CE527" s="198"/>
      <c r="CF527" s="198"/>
      <c r="CG527" s="198"/>
      <c r="CH527" s="198"/>
      <c r="CI527" s="198"/>
      <c r="CJ527" s="198"/>
      <c r="CK527" s="198"/>
      <c r="CL527" s="198"/>
      <c r="CM527" s="198"/>
      <c r="CN527" s="198"/>
      <c r="CO527" s="198"/>
      <c r="CP527" s="198"/>
      <c r="CQ527" s="198"/>
      <c r="CR527" s="198"/>
      <c r="CS527" s="198"/>
      <c r="CT527" s="198"/>
      <c r="CU527" s="198"/>
      <c r="CV527" s="198"/>
      <c r="CW527" s="198"/>
      <c r="CX527" s="198"/>
      <c r="CY527" s="198"/>
      <c r="CZ527" s="198"/>
      <c r="DA527" s="198"/>
      <c r="DB527" s="198"/>
      <c r="DC527" s="198"/>
      <c r="DD527" s="198"/>
      <c r="DE527" s="198"/>
      <c r="DF527" s="198"/>
      <c r="DG527" s="198"/>
      <c r="DH527" s="198"/>
      <c r="DI527" s="198"/>
      <c r="DJ527" s="198"/>
      <c r="DK527" s="198"/>
      <c r="DL527" s="198"/>
      <c r="DM527" s="198"/>
      <c r="DN527" s="198"/>
      <c r="DO527" s="198"/>
      <c r="DP527" s="198"/>
      <c r="DQ527" s="198"/>
      <c r="DR527" s="198"/>
      <c r="DS527" s="198"/>
      <c r="DT527" s="198"/>
      <c r="DU527" s="198"/>
      <c r="DV527" s="198"/>
      <c r="DW527" s="198"/>
      <c r="DX527" s="198"/>
      <c r="DY527" s="198"/>
      <c r="DZ527" s="198"/>
      <c r="EA527" s="198"/>
      <c r="EB527" s="198"/>
      <c r="EC527" s="198"/>
      <c r="ED527" s="198"/>
      <c r="EE527" s="198"/>
      <c r="EF527" s="198"/>
      <c r="EG527" s="198"/>
      <c r="EH527" s="198"/>
      <c r="EI527" s="198"/>
      <c r="EJ527" s="198"/>
      <c r="EK527" s="198"/>
      <c r="EL527" s="198"/>
      <c r="EM527" s="198"/>
      <c r="EN527" s="198"/>
      <c r="EO527" s="198"/>
      <c r="EP527" s="198"/>
      <c r="EQ527" s="198"/>
      <c r="ER527" s="198"/>
      <c r="ES527" s="198"/>
      <c r="ET527" s="198"/>
      <c r="EU527" s="198"/>
      <c r="EV527" s="198"/>
      <c r="EW527" s="198"/>
      <c r="EX527" s="198"/>
      <c r="EY527" s="198"/>
      <c r="EZ527" s="198"/>
      <c r="FA527" s="198"/>
      <c r="FB527" s="198"/>
      <c r="FC527" s="198"/>
      <c r="FD527" s="198"/>
      <c r="FE527" s="198"/>
      <c r="FF527" s="198"/>
      <c r="FG527" s="198"/>
      <c r="FH527" s="198"/>
      <c r="FI527" s="198"/>
      <c r="FJ527" s="198"/>
      <c r="FK527" s="198"/>
      <c r="FL527" s="198"/>
      <c r="FM527" s="198"/>
      <c r="FN527" s="198"/>
      <c r="FO527" s="198"/>
      <c r="FP527" s="198"/>
      <c r="FQ527" s="198"/>
      <c r="FR527" s="198"/>
      <c r="FS527" s="198"/>
      <c r="FT527" s="198"/>
      <c r="FU527" s="198"/>
      <c r="FV527" s="198"/>
      <c r="FW527" s="198"/>
      <c r="FX527" s="198"/>
      <c r="FY527" s="198"/>
      <c r="FZ527" s="198"/>
      <c r="GA527" s="198"/>
      <c r="GB527" s="198"/>
      <c r="GC527" s="198"/>
      <c r="GD527" s="198"/>
      <c r="GE527" s="198"/>
      <c r="GF527" s="198"/>
      <c r="GG527" s="198"/>
      <c r="GH527" s="198"/>
      <c r="GI527" s="198"/>
      <c r="GJ527" s="198"/>
      <c r="GK527" s="198"/>
      <c r="GL527" s="198"/>
      <c r="GM527" s="198"/>
      <c r="GN527" s="198"/>
      <c r="GO527" s="198"/>
      <c r="GP527" s="198"/>
      <c r="GQ527" s="198"/>
      <c r="GR527" s="198"/>
      <c r="GS527" s="198"/>
      <c r="GT527" s="198"/>
      <c r="GU527" s="198"/>
      <c r="GV527" s="198"/>
      <c r="GW527" s="198"/>
      <c r="GX527" s="198"/>
      <c r="GY527" s="198"/>
      <c r="GZ527" s="198"/>
      <c r="HA527" s="198"/>
      <c r="HB527" s="198"/>
      <c r="HC527" s="198"/>
      <c r="HD527" s="198"/>
      <c r="HE527" s="198"/>
      <c r="HF527" s="198"/>
      <c r="HG527" s="198"/>
      <c r="HH527" s="198"/>
      <c r="HI527" s="198"/>
      <c r="HJ527" s="198"/>
      <c r="HK527" s="198"/>
      <c r="HL527" s="198"/>
      <c r="HM527" s="198"/>
      <c r="HN527" s="198"/>
      <c r="HO527" s="198"/>
      <c r="HP527" s="198"/>
      <c r="HQ527" s="198"/>
      <c r="HR527" s="198"/>
      <c r="HS527" s="198"/>
      <c r="HT527" s="198"/>
      <c r="HU527" s="198"/>
      <c r="HV527" s="198"/>
      <c r="HW527" s="198"/>
      <c r="HX527" s="198"/>
      <c r="HY527" s="198"/>
      <c r="HZ527" s="198"/>
      <c r="IA527" s="198"/>
      <c r="IB527" s="198"/>
      <c r="IC527" s="198"/>
      <c r="ID527" s="198"/>
      <c r="IE527" s="198"/>
      <c r="IF527" s="198"/>
      <c r="IG527" s="198"/>
      <c r="IH527" s="198"/>
      <c r="II527" s="198"/>
      <c r="IJ527" s="198"/>
      <c r="IK527" s="198"/>
      <c r="IL527" s="198"/>
      <c r="IM527" s="198"/>
      <c r="IN527" s="198"/>
      <c r="IO527" s="198"/>
      <c r="IP527" s="198"/>
      <c r="IQ527" s="198"/>
      <c r="IR527" s="198"/>
      <c r="IS527" s="198"/>
      <c r="IT527" s="198"/>
      <c r="IU527" s="198"/>
      <c r="IV527" s="198"/>
      <c r="IW527" s="198"/>
      <c r="IX527" s="198"/>
      <c r="IY527" s="198"/>
      <c r="IZ527" s="198"/>
      <c r="JA527" s="198"/>
      <c r="JB527" s="198"/>
      <c r="JC527" s="198"/>
      <c r="JD527" s="198"/>
      <c r="JE527" s="198"/>
      <c r="JF527" s="198"/>
      <c r="JG527" s="198"/>
      <c r="JH527" s="198"/>
      <c r="JI527" s="198"/>
      <c r="JJ527" s="198"/>
      <c r="JK527" s="198"/>
      <c r="JL527" s="198"/>
      <c r="JM527" s="198"/>
      <c r="JN527" s="198"/>
      <c r="JO527" s="198"/>
      <c r="JP527" s="198"/>
      <c r="JQ527" s="198"/>
      <c r="JR527" s="198"/>
      <c r="JS527" s="198"/>
      <c r="JT527" s="198"/>
      <c r="JU527" s="198"/>
      <c r="JV527" s="198"/>
      <c r="JW527" s="198"/>
      <c r="JX527" s="198"/>
      <c r="JY527" s="198"/>
      <c r="JZ527" s="198"/>
      <c r="KA527" s="198"/>
      <c r="KB527" s="198"/>
      <c r="KC527" s="198"/>
      <c r="KD527" s="198"/>
      <c r="KE527" s="198"/>
      <c r="KF527" s="198"/>
      <c r="KG527" s="198"/>
      <c r="KH527" s="198"/>
      <c r="KI527" s="198"/>
      <c r="KJ527" s="198"/>
      <c r="KK527" s="198"/>
      <c r="KL527" s="198"/>
      <c r="KM527" s="198"/>
      <c r="KN527" s="198"/>
      <c r="KO527" s="198"/>
      <c r="KP527" s="198"/>
      <c r="KQ527" s="198"/>
      <c r="KR527" s="198"/>
      <c r="KS527" s="198"/>
      <c r="KT527" s="198"/>
      <c r="KU527" s="198"/>
      <c r="KV527" s="198"/>
      <c r="KW527" s="198"/>
      <c r="KX527" s="198"/>
      <c r="KY527" s="198"/>
      <c r="KZ527" s="198"/>
    </row>
    <row r="528" spans="2:312" x14ac:dyDescent="0.3">
      <c r="B528" s="198"/>
      <c r="C528" s="198"/>
      <c r="D528" s="198"/>
      <c r="E528" s="198"/>
      <c r="F528" s="198"/>
      <c r="G528" s="198"/>
      <c r="H528" s="198"/>
      <c r="I528" s="198"/>
      <c r="J528" s="198"/>
      <c r="K528" s="198"/>
      <c r="L528" s="198"/>
      <c r="M528" s="198"/>
      <c r="N528" s="198"/>
      <c r="O528" s="198"/>
      <c r="P528" s="198"/>
      <c r="Q528" s="202"/>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98"/>
      <c r="AT528" s="198"/>
      <c r="AU528" s="198"/>
      <c r="AV528" s="198"/>
      <c r="AW528" s="198"/>
      <c r="AX528" s="198"/>
      <c r="AY528" s="198"/>
      <c r="AZ528" s="198"/>
      <c r="BA528" s="198"/>
      <c r="BB528" s="198"/>
      <c r="BC528" s="198"/>
      <c r="BD528" s="198"/>
      <c r="BE528" s="198"/>
      <c r="BF528" s="198"/>
      <c r="BG528" s="198"/>
      <c r="BH528" s="198"/>
      <c r="BI528" s="198"/>
      <c r="BJ528" s="198"/>
      <c r="BK528" s="198"/>
      <c r="BL528" s="198"/>
      <c r="BM528" s="198"/>
      <c r="BN528" s="198"/>
      <c r="BO528" s="198"/>
      <c r="BP528" s="198"/>
      <c r="BQ528" s="198"/>
      <c r="BR528" s="198"/>
      <c r="BS528" s="198"/>
      <c r="BT528" s="198"/>
      <c r="BU528" s="198"/>
      <c r="BV528" s="198"/>
      <c r="BW528" s="198"/>
      <c r="BX528" s="198"/>
      <c r="BY528" s="198"/>
      <c r="BZ528" s="198"/>
      <c r="CA528" s="198"/>
      <c r="CB528" s="198"/>
      <c r="CC528" s="198"/>
      <c r="CD528" s="198"/>
      <c r="CE528" s="198"/>
      <c r="CF528" s="198"/>
      <c r="CG528" s="198"/>
      <c r="CH528" s="198"/>
      <c r="CI528" s="198"/>
      <c r="CJ528" s="198"/>
      <c r="CK528" s="198"/>
      <c r="CL528" s="198"/>
      <c r="CM528" s="198"/>
      <c r="CN528" s="198"/>
      <c r="CO528" s="198"/>
      <c r="CP528" s="198"/>
      <c r="CQ528" s="198"/>
      <c r="CR528" s="198"/>
      <c r="CS528" s="198"/>
      <c r="CT528" s="198"/>
      <c r="CU528" s="198"/>
      <c r="CV528" s="198"/>
      <c r="CW528" s="198"/>
      <c r="CX528" s="198"/>
      <c r="CY528" s="198"/>
      <c r="CZ528" s="198"/>
      <c r="DA528" s="198"/>
      <c r="DB528" s="198"/>
      <c r="DC528" s="198"/>
      <c r="DD528" s="198"/>
      <c r="DE528" s="198"/>
      <c r="DF528" s="198"/>
      <c r="DG528" s="198"/>
      <c r="DH528" s="198"/>
      <c r="DI528" s="198"/>
      <c r="DJ528" s="198"/>
      <c r="DK528" s="198"/>
      <c r="DL528" s="198"/>
      <c r="DM528" s="198"/>
      <c r="DN528" s="198"/>
      <c r="DO528" s="198"/>
      <c r="DP528" s="198"/>
      <c r="DQ528" s="198"/>
      <c r="DR528" s="198"/>
      <c r="DS528" s="198"/>
      <c r="DT528" s="198"/>
      <c r="DU528" s="198"/>
      <c r="DV528" s="198"/>
      <c r="DW528" s="198"/>
      <c r="DX528" s="198"/>
      <c r="DY528" s="198"/>
      <c r="DZ528" s="198"/>
      <c r="EA528" s="198"/>
      <c r="EB528" s="198"/>
      <c r="EC528" s="198"/>
      <c r="ED528" s="198"/>
      <c r="EE528" s="198"/>
      <c r="EF528" s="198"/>
      <c r="EG528" s="198"/>
      <c r="EH528" s="198"/>
      <c r="EI528" s="198"/>
      <c r="EJ528" s="198"/>
      <c r="EK528" s="198"/>
      <c r="EL528" s="198"/>
      <c r="EM528" s="198"/>
      <c r="EN528" s="198"/>
      <c r="EO528" s="198"/>
      <c r="EP528" s="198"/>
      <c r="EQ528" s="198"/>
      <c r="ER528" s="198"/>
      <c r="ES528" s="198"/>
      <c r="ET528" s="198"/>
      <c r="EU528" s="198"/>
      <c r="EV528" s="198"/>
      <c r="EW528" s="198"/>
      <c r="EX528" s="198"/>
      <c r="EY528" s="198"/>
      <c r="EZ528" s="198"/>
      <c r="FA528" s="198"/>
      <c r="FB528" s="198"/>
      <c r="FC528" s="198"/>
      <c r="FD528" s="198"/>
      <c r="FE528" s="198"/>
      <c r="FF528" s="198"/>
      <c r="FG528" s="198"/>
      <c r="FH528" s="198"/>
      <c r="FI528" s="198"/>
      <c r="FJ528" s="198"/>
      <c r="FK528" s="198"/>
      <c r="FL528" s="198"/>
      <c r="FM528" s="198"/>
      <c r="FN528" s="198"/>
      <c r="FO528" s="198"/>
      <c r="FP528" s="198"/>
      <c r="FQ528" s="198"/>
      <c r="FR528" s="198"/>
      <c r="FS528" s="198"/>
      <c r="FT528" s="198"/>
      <c r="FU528" s="198"/>
      <c r="FV528" s="198"/>
      <c r="FW528" s="198"/>
      <c r="FX528" s="198"/>
      <c r="FY528" s="198"/>
      <c r="FZ528" s="198"/>
      <c r="GA528" s="198"/>
      <c r="GB528" s="198"/>
      <c r="GC528" s="198"/>
      <c r="GD528" s="198"/>
      <c r="GE528" s="198"/>
      <c r="GF528" s="198"/>
      <c r="GG528" s="198"/>
      <c r="GH528" s="198"/>
      <c r="GI528" s="198"/>
      <c r="GJ528" s="198"/>
      <c r="GK528" s="198"/>
      <c r="GL528" s="198"/>
      <c r="GM528" s="198"/>
      <c r="GN528" s="198"/>
      <c r="GO528" s="198"/>
      <c r="GP528" s="198"/>
      <c r="GQ528" s="198"/>
      <c r="GR528" s="198"/>
      <c r="GS528" s="198"/>
      <c r="GT528" s="198"/>
      <c r="GU528" s="198"/>
      <c r="GV528" s="198"/>
      <c r="GW528" s="198"/>
      <c r="GX528" s="198"/>
      <c r="GY528" s="198"/>
      <c r="GZ528" s="198"/>
      <c r="HA528" s="198"/>
      <c r="HB528" s="198"/>
      <c r="HC528" s="198"/>
      <c r="HD528" s="198"/>
      <c r="HE528" s="198"/>
      <c r="HF528" s="198"/>
      <c r="HG528" s="198"/>
      <c r="HH528" s="198"/>
      <c r="HI528" s="198"/>
      <c r="HJ528" s="198"/>
      <c r="HK528" s="198"/>
      <c r="HL528" s="198"/>
      <c r="HM528" s="198"/>
      <c r="HN528" s="198"/>
      <c r="HO528" s="198"/>
      <c r="HP528" s="198"/>
      <c r="HQ528" s="198"/>
      <c r="HR528" s="198"/>
      <c r="HS528" s="198"/>
      <c r="HT528" s="198"/>
      <c r="HU528" s="198"/>
      <c r="HV528" s="198"/>
      <c r="HW528" s="198"/>
      <c r="HX528" s="198"/>
      <c r="HY528" s="198"/>
      <c r="HZ528" s="198"/>
      <c r="IA528" s="198"/>
      <c r="IB528" s="198"/>
      <c r="IC528" s="198"/>
      <c r="ID528" s="198"/>
      <c r="IE528" s="198"/>
      <c r="IF528" s="198"/>
      <c r="IG528" s="198"/>
      <c r="IH528" s="198"/>
      <c r="II528" s="198"/>
      <c r="IJ528" s="198"/>
      <c r="IK528" s="198"/>
      <c r="IL528" s="198"/>
      <c r="IM528" s="198"/>
      <c r="IN528" s="198"/>
      <c r="IO528" s="198"/>
      <c r="IP528" s="198"/>
      <c r="IQ528" s="198"/>
      <c r="IR528" s="198"/>
      <c r="IS528" s="198"/>
      <c r="IT528" s="198"/>
      <c r="IU528" s="198"/>
      <c r="IV528" s="198"/>
      <c r="IW528" s="198"/>
      <c r="IX528" s="198"/>
      <c r="IY528" s="198"/>
      <c r="IZ528" s="198"/>
      <c r="JA528" s="198"/>
      <c r="JB528" s="198"/>
      <c r="JC528" s="198"/>
      <c r="JD528" s="198"/>
      <c r="JE528" s="198"/>
      <c r="JF528" s="198"/>
      <c r="JG528" s="198"/>
      <c r="JH528" s="198"/>
      <c r="JI528" s="198"/>
      <c r="JJ528" s="198"/>
      <c r="JK528" s="198"/>
      <c r="JL528" s="198"/>
      <c r="JM528" s="198"/>
      <c r="JN528" s="198"/>
      <c r="JO528" s="198"/>
      <c r="JP528" s="198"/>
      <c r="JQ528" s="198"/>
      <c r="JR528" s="198"/>
      <c r="JS528" s="198"/>
      <c r="JT528" s="198"/>
      <c r="JU528" s="198"/>
      <c r="JV528" s="198"/>
      <c r="JW528" s="198"/>
      <c r="JX528" s="198"/>
      <c r="JY528" s="198"/>
      <c r="JZ528" s="198"/>
      <c r="KA528" s="198"/>
      <c r="KB528" s="198"/>
      <c r="KC528" s="198"/>
      <c r="KD528" s="198"/>
      <c r="KE528" s="198"/>
      <c r="KF528" s="198"/>
      <c r="KG528" s="198"/>
      <c r="KH528" s="198"/>
      <c r="KI528" s="198"/>
      <c r="KJ528" s="198"/>
      <c r="KK528" s="198"/>
      <c r="KL528" s="198"/>
      <c r="KM528" s="198"/>
      <c r="KN528" s="198"/>
      <c r="KO528" s="198"/>
      <c r="KP528" s="198"/>
      <c r="KQ528" s="198"/>
      <c r="KR528" s="198"/>
      <c r="KS528" s="198"/>
      <c r="KT528" s="198"/>
      <c r="KU528" s="198"/>
      <c r="KV528" s="198"/>
      <c r="KW528" s="198"/>
      <c r="KX528" s="198"/>
      <c r="KY528" s="198"/>
      <c r="KZ528" s="198"/>
    </row>
    <row r="529" spans="2:312" x14ac:dyDescent="0.3">
      <c r="B529" s="198"/>
      <c r="C529" s="198"/>
      <c r="D529" s="198"/>
      <c r="E529" s="198"/>
      <c r="F529" s="198"/>
      <c r="G529" s="198"/>
      <c r="H529" s="198"/>
      <c r="I529" s="198"/>
      <c r="J529" s="198"/>
      <c r="K529" s="198"/>
      <c r="L529" s="198"/>
      <c r="M529" s="198"/>
      <c r="N529" s="198"/>
      <c r="O529" s="198"/>
      <c r="P529" s="198"/>
      <c r="Q529" s="202"/>
      <c r="R529" s="198"/>
      <c r="S529" s="198"/>
      <c r="T529" s="198"/>
      <c r="U529" s="198"/>
      <c r="V529" s="198"/>
      <c r="W529" s="198"/>
      <c r="X529" s="198"/>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S529" s="198"/>
      <c r="AT529" s="198"/>
      <c r="AU529" s="198"/>
      <c r="AV529" s="198"/>
      <c r="AW529" s="198"/>
      <c r="AX529" s="198"/>
      <c r="AY529" s="198"/>
      <c r="AZ529" s="198"/>
      <c r="BA529" s="198"/>
      <c r="BB529" s="198"/>
      <c r="BC529" s="198"/>
      <c r="BD529" s="198"/>
      <c r="BE529" s="198"/>
      <c r="BF529" s="198"/>
      <c r="BG529" s="198"/>
      <c r="BH529" s="198"/>
      <c r="BI529" s="198"/>
      <c r="BJ529" s="198"/>
      <c r="BK529" s="198"/>
      <c r="BL529" s="198"/>
      <c r="BM529" s="198"/>
      <c r="BN529" s="198"/>
      <c r="BO529" s="198"/>
      <c r="BP529" s="198"/>
      <c r="BQ529" s="198"/>
      <c r="BR529" s="198"/>
      <c r="BS529" s="198"/>
      <c r="BT529" s="198"/>
      <c r="BU529" s="198"/>
      <c r="BV529" s="198"/>
      <c r="BW529" s="198"/>
      <c r="BX529" s="198"/>
      <c r="BY529" s="198"/>
      <c r="BZ529" s="198"/>
      <c r="CA529" s="198"/>
      <c r="CB529" s="198"/>
      <c r="CC529" s="198"/>
      <c r="CD529" s="198"/>
      <c r="CE529" s="198"/>
      <c r="CF529" s="198"/>
      <c r="CG529" s="198"/>
      <c r="CH529" s="198"/>
      <c r="CI529" s="198"/>
      <c r="CJ529" s="198"/>
      <c r="CK529" s="198"/>
      <c r="CL529" s="198"/>
      <c r="CM529" s="198"/>
      <c r="CN529" s="198"/>
      <c r="CO529" s="198"/>
      <c r="CP529" s="198"/>
      <c r="CQ529" s="198"/>
      <c r="CR529" s="198"/>
      <c r="CS529" s="198"/>
      <c r="CT529" s="198"/>
      <c r="CU529" s="198"/>
      <c r="CV529" s="198"/>
      <c r="CW529" s="198"/>
      <c r="CX529" s="198"/>
      <c r="CY529" s="198"/>
      <c r="CZ529" s="198"/>
      <c r="DA529" s="198"/>
      <c r="DB529" s="198"/>
      <c r="DC529" s="198"/>
      <c r="DD529" s="198"/>
      <c r="DE529" s="198"/>
      <c r="DF529" s="198"/>
      <c r="DG529" s="198"/>
      <c r="DH529" s="198"/>
      <c r="DI529" s="198"/>
      <c r="DJ529" s="198"/>
      <c r="DK529" s="198"/>
      <c r="DL529" s="198"/>
      <c r="DM529" s="198"/>
      <c r="DN529" s="198"/>
      <c r="DO529" s="198"/>
      <c r="DP529" s="198"/>
      <c r="DQ529" s="198"/>
      <c r="DR529" s="198"/>
      <c r="DS529" s="198"/>
      <c r="DT529" s="198"/>
      <c r="DU529" s="198"/>
      <c r="DV529" s="198"/>
      <c r="DW529" s="198"/>
      <c r="DX529" s="198"/>
      <c r="DY529" s="198"/>
      <c r="DZ529" s="198"/>
      <c r="EA529" s="198"/>
      <c r="EB529" s="198"/>
      <c r="EC529" s="198"/>
      <c r="ED529" s="198"/>
      <c r="EE529" s="198"/>
      <c r="EF529" s="198"/>
      <c r="EG529" s="198"/>
      <c r="EH529" s="198"/>
      <c r="EI529" s="198"/>
      <c r="EJ529" s="198"/>
      <c r="EK529" s="198"/>
      <c r="EL529" s="198"/>
      <c r="EM529" s="198"/>
      <c r="EN529" s="198"/>
      <c r="EO529" s="198"/>
      <c r="EP529" s="198"/>
      <c r="EQ529" s="198"/>
      <c r="ER529" s="198"/>
      <c r="ES529" s="198"/>
      <c r="ET529" s="198"/>
      <c r="EU529" s="198"/>
      <c r="EV529" s="198"/>
      <c r="EW529" s="198"/>
      <c r="EX529" s="198"/>
      <c r="EY529" s="198"/>
      <c r="EZ529" s="198"/>
      <c r="FA529" s="198"/>
      <c r="FB529" s="198"/>
      <c r="FC529" s="198"/>
      <c r="FD529" s="198"/>
      <c r="FE529" s="198"/>
      <c r="FF529" s="198"/>
      <c r="FG529" s="198"/>
      <c r="FH529" s="198"/>
      <c r="FI529" s="198"/>
      <c r="FJ529" s="198"/>
      <c r="FK529" s="198"/>
      <c r="FL529" s="198"/>
      <c r="FM529" s="198"/>
      <c r="FN529" s="198"/>
      <c r="FO529" s="198"/>
      <c r="FP529" s="198"/>
      <c r="FQ529" s="198"/>
      <c r="FR529" s="198"/>
      <c r="FS529" s="198"/>
      <c r="FT529" s="198"/>
      <c r="FU529" s="198"/>
      <c r="FV529" s="198"/>
      <c r="FW529" s="198"/>
      <c r="FX529" s="198"/>
      <c r="FY529" s="198"/>
      <c r="FZ529" s="198"/>
      <c r="GA529" s="198"/>
      <c r="GB529" s="198"/>
      <c r="GC529" s="198"/>
      <c r="GD529" s="198"/>
      <c r="GE529" s="198"/>
      <c r="GF529" s="198"/>
      <c r="GG529" s="198"/>
      <c r="GH529" s="198"/>
      <c r="GI529" s="198"/>
      <c r="GJ529" s="198"/>
      <c r="GK529" s="198"/>
      <c r="GL529" s="198"/>
      <c r="GM529" s="198"/>
      <c r="GN529" s="198"/>
      <c r="GO529" s="198"/>
      <c r="GP529" s="198"/>
      <c r="GQ529" s="198"/>
      <c r="GR529" s="198"/>
      <c r="GS529" s="198"/>
      <c r="GT529" s="198"/>
      <c r="GU529" s="198"/>
      <c r="GV529" s="198"/>
      <c r="GW529" s="198"/>
      <c r="GX529" s="198"/>
      <c r="GY529" s="198"/>
      <c r="GZ529" s="198"/>
      <c r="HA529" s="198"/>
      <c r="HB529" s="198"/>
      <c r="HC529" s="198"/>
      <c r="HD529" s="198"/>
      <c r="HE529" s="198"/>
      <c r="HF529" s="198"/>
      <c r="HG529" s="198"/>
      <c r="HH529" s="198"/>
      <c r="HI529" s="198"/>
      <c r="HJ529" s="198"/>
      <c r="HK529" s="198"/>
      <c r="HL529" s="198"/>
      <c r="HM529" s="198"/>
      <c r="HN529" s="198"/>
      <c r="HO529" s="198"/>
      <c r="HP529" s="198"/>
      <c r="HQ529" s="198"/>
      <c r="HR529" s="198"/>
      <c r="HS529" s="198"/>
      <c r="HT529" s="198"/>
      <c r="HU529" s="198"/>
      <c r="HV529" s="198"/>
      <c r="HW529" s="198"/>
      <c r="HX529" s="198"/>
      <c r="HY529" s="198"/>
      <c r="HZ529" s="198"/>
      <c r="IA529" s="198"/>
      <c r="IB529" s="198"/>
      <c r="IC529" s="198"/>
      <c r="ID529" s="198"/>
      <c r="IE529" s="198"/>
      <c r="IF529" s="198"/>
      <c r="IG529" s="198"/>
      <c r="IH529" s="198"/>
      <c r="II529" s="198"/>
      <c r="IJ529" s="198"/>
      <c r="IK529" s="198"/>
      <c r="IL529" s="198"/>
      <c r="IM529" s="198"/>
      <c r="IN529" s="198"/>
      <c r="IO529" s="198"/>
      <c r="IP529" s="198"/>
      <c r="IQ529" s="198"/>
      <c r="IR529" s="198"/>
      <c r="IS529" s="198"/>
      <c r="IT529" s="198"/>
      <c r="IU529" s="198"/>
      <c r="IV529" s="198"/>
      <c r="IW529" s="198"/>
      <c r="IX529" s="198"/>
      <c r="IY529" s="198"/>
      <c r="IZ529" s="198"/>
      <c r="JA529" s="198"/>
      <c r="JB529" s="198"/>
      <c r="JC529" s="198"/>
      <c r="JD529" s="198"/>
      <c r="JE529" s="198"/>
      <c r="JF529" s="198"/>
      <c r="JG529" s="198"/>
      <c r="JH529" s="198"/>
      <c r="JI529" s="198"/>
      <c r="JJ529" s="198"/>
      <c r="JK529" s="198"/>
      <c r="JL529" s="198"/>
      <c r="JM529" s="198"/>
      <c r="JN529" s="198"/>
      <c r="JO529" s="198"/>
      <c r="JP529" s="198"/>
      <c r="JQ529" s="198"/>
      <c r="JR529" s="198"/>
      <c r="JS529" s="198"/>
      <c r="JT529" s="198"/>
      <c r="JU529" s="198"/>
      <c r="JV529" s="198"/>
      <c r="JW529" s="198"/>
      <c r="JX529" s="198"/>
      <c r="JY529" s="198"/>
      <c r="JZ529" s="198"/>
      <c r="KA529" s="198"/>
      <c r="KB529" s="198"/>
      <c r="KC529" s="198"/>
      <c r="KD529" s="198"/>
      <c r="KE529" s="198"/>
      <c r="KF529" s="198"/>
      <c r="KG529" s="198"/>
      <c r="KH529" s="198"/>
      <c r="KI529" s="198"/>
      <c r="KJ529" s="198"/>
      <c r="KK529" s="198"/>
      <c r="KL529" s="198"/>
      <c r="KM529" s="198"/>
      <c r="KN529" s="198"/>
      <c r="KO529" s="198"/>
      <c r="KP529" s="198"/>
      <c r="KQ529" s="198"/>
      <c r="KR529" s="198"/>
      <c r="KS529" s="198"/>
      <c r="KT529" s="198"/>
      <c r="KU529" s="198"/>
      <c r="KV529" s="198"/>
      <c r="KW529" s="198"/>
      <c r="KX529" s="198"/>
      <c r="KY529" s="198"/>
      <c r="KZ529" s="198"/>
    </row>
    <row r="530" spans="2:312" x14ac:dyDescent="0.3">
      <c r="B530" s="198"/>
      <c r="C530" s="198"/>
      <c r="D530" s="198"/>
      <c r="E530" s="198"/>
      <c r="F530" s="198"/>
      <c r="G530" s="198"/>
      <c r="H530" s="198"/>
      <c r="I530" s="198"/>
      <c r="J530" s="198"/>
      <c r="K530" s="198"/>
      <c r="L530" s="198"/>
      <c r="M530" s="198"/>
      <c r="N530" s="198"/>
      <c r="O530" s="198"/>
      <c r="P530" s="198"/>
      <c r="Q530" s="202"/>
      <c r="R530" s="198"/>
      <c r="S530" s="198"/>
      <c r="T530" s="198"/>
      <c r="U530" s="198"/>
      <c r="V530" s="198"/>
      <c r="W530" s="198"/>
      <c r="X530" s="198"/>
      <c r="Y530" s="198"/>
      <c r="Z530" s="198"/>
      <c r="AA530" s="198"/>
      <c r="AB530" s="198"/>
      <c r="AC530" s="198"/>
      <c r="AD530" s="198"/>
      <c r="AE530" s="198"/>
      <c r="AF530" s="198"/>
      <c r="AG530" s="198"/>
      <c r="AH530" s="198"/>
      <c r="AI530" s="198"/>
      <c r="AJ530" s="198"/>
      <c r="AK530" s="198"/>
      <c r="AL530" s="198"/>
      <c r="AM530" s="198"/>
      <c r="AN530" s="198"/>
      <c r="AO530" s="198"/>
      <c r="AP530" s="198"/>
      <c r="AQ530" s="198"/>
      <c r="AR530" s="198"/>
      <c r="AS530" s="198"/>
      <c r="AT530" s="198"/>
      <c r="AU530" s="198"/>
      <c r="AV530" s="198"/>
      <c r="AW530" s="198"/>
      <c r="AX530" s="198"/>
      <c r="AY530" s="198"/>
      <c r="AZ530" s="198"/>
      <c r="BA530" s="198"/>
      <c r="BB530" s="198"/>
      <c r="BC530" s="198"/>
      <c r="BD530" s="198"/>
      <c r="BE530" s="198"/>
      <c r="BF530" s="198"/>
      <c r="BG530" s="198"/>
      <c r="BH530" s="198"/>
      <c r="BI530" s="198"/>
      <c r="BJ530" s="198"/>
      <c r="BK530" s="198"/>
      <c r="BL530" s="198"/>
      <c r="BM530" s="198"/>
      <c r="BN530" s="198"/>
      <c r="BO530" s="198"/>
      <c r="BP530" s="198"/>
      <c r="BQ530" s="198"/>
      <c r="BR530" s="198"/>
      <c r="BS530" s="198"/>
      <c r="BT530" s="198"/>
      <c r="BU530" s="198"/>
      <c r="BV530" s="198"/>
      <c r="BW530" s="198"/>
      <c r="BX530" s="198"/>
      <c r="BY530" s="198"/>
      <c r="BZ530" s="198"/>
      <c r="CA530" s="198"/>
      <c r="CB530" s="198"/>
      <c r="CC530" s="198"/>
      <c r="CD530" s="198"/>
      <c r="CE530" s="198"/>
      <c r="CF530" s="198"/>
      <c r="CG530" s="198"/>
      <c r="CH530" s="198"/>
      <c r="CI530" s="198"/>
      <c r="CJ530" s="198"/>
      <c r="CK530" s="198"/>
      <c r="CL530" s="198"/>
      <c r="CM530" s="198"/>
      <c r="CN530" s="198"/>
      <c r="CO530" s="198"/>
      <c r="CP530" s="198"/>
      <c r="CQ530" s="198"/>
      <c r="CR530" s="198"/>
      <c r="CS530" s="198"/>
      <c r="CT530" s="198"/>
      <c r="CU530" s="198"/>
      <c r="CV530" s="198"/>
      <c r="CW530" s="198"/>
      <c r="CX530" s="198"/>
      <c r="CY530" s="198"/>
      <c r="CZ530" s="198"/>
      <c r="DA530" s="198"/>
      <c r="DB530" s="198"/>
      <c r="DC530" s="198"/>
      <c r="DD530" s="198"/>
      <c r="DE530" s="198"/>
      <c r="DF530" s="198"/>
      <c r="DG530" s="198"/>
      <c r="DH530" s="198"/>
      <c r="DI530" s="198"/>
      <c r="DJ530" s="198"/>
      <c r="DK530" s="198"/>
      <c r="DL530" s="198"/>
      <c r="DM530" s="198"/>
      <c r="DN530" s="198"/>
      <c r="DO530" s="198"/>
      <c r="DP530" s="198"/>
      <c r="DQ530" s="198"/>
      <c r="DR530" s="198"/>
      <c r="DS530" s="198"/>
      <c r="DT530" s="198"/>
      <c r="DU530" s="198"/>
      <c r="DV530" s="198"/>
      <c r="DW530" s="198"/>
      <c r="DX530" s="198"/>
      <c r="DY530" s="198"/>
      <c r="DZ530" s="198"/>
      <c r="EA530" s="198"/>
      <c r="EB530" s="198"/>
      <c r="EC530" s="198"/>
      <c r="ED530" s="198"/>
      <c r="EE530" s="198"/>
      <c r="EF530" s="198"/>
      <c r="EG530" s="198"/>
      <c r="EH530" s="198"/>
      <c r="EI530" s="198"/>
      <c r="EJ530" s="198"/>
      <c r="EK530" s="198"/>
      <c r="EL530" s="198"/>
      <c r="EM530" s="198"/>
      <c r="EN530" s="198"/>
      <c r="EO530" s="198"/>
      <c r="EP530" s="198"/>
      <c r="EQ530" s="198"/>
      <c r="ER530" s="198"/>
      <c r="ES530" s="198"/>
      <c r="ET530" s="198"/>
      <c r="EU530" s="198"/>
      <c r="EV530" s="198"/>
      <c r="EW530" s="198"/>
      <c r="EX530" s="198"/>
      <c r="EY530" s="198"/>
      <c r="EZ530" s="198"/>
      <c r="FA530" s="198"/>
      <c r="FB530" s="198"/>
      <c r="FC530" s="198"/>
      <c r="FD530" s="198"/>
      <c r="FE530" s="198"/>
      <c r="FF530" s="198"/>
      <c r="FG530" s="198"/>
      <c r="FH530" s="198"/>
      <c r="FI530" s="198"/>
      <c r="FJ530" s="198"/>
      <c r="FK530" s="198"/>
      <c r="FL530" s="198"/>
      <c r="FM530" s="198"/>
      <c r="FN530" s="198"/>
      <c r="FO530" s="198"/>
      <c r="FP530" s="198"/>
      <c r="FQ530" s="198"/>
      <c r="FR530" s="198"/>
      <c r="FS530" s="198"/>
      <c r="FT530" s="198"/>
      <c r="FU530" s="198"/>
      <c r="FV530" s="198"/>
      <c r="FW530" s="198"/>
      <c r="FX530" s="198"/>
      <c r="FY530" s="198"/>
      <c r="FZ530" s="198"/>
      <c r="GA530" s="198"/>
      <c r="GB530" s="198"/>
      <c r="GC530" s="198"/>
      <c r="GD530" s="198"/>
      <c r="GE530" s="198"/>
      <c r="GF530" s="198"/>
      <c r="GG530" s="198"/>
      <c r="GH530" s="198"/>
      <c r="GI530" s="198"/>
      <c r="GJ530" s="198"/>
      <c r="GK530" s="198"/>
      <c r="GL530" s="198"/>
      <c r="GM530" s="198"/>
      <c r="GN530" s="198"/>
      <c r="GO530" s="198"/>
      <c r="GP530" s="198"/>
      <c r="GQ530" s="198"/>
      <c r="GR530" s="198"/>
      <c r="GS530" s="198"/>
      <c r="GT530" s="198"/>
      <c r="GU530" s="198"/>
      <c r="GV530" s="198"/>
      <c r="GW530" s="198"/>
      <c r="GX530" s="198"/>
      <c r="GY530" s="198"/>
      <c r="GZ530" s="198"/>
      <c r="HA530" s="198"/>
      <c r="HB530" s="198"/>
      <c r="HC530" s="198"/>
      <c r="HD530" s="198"/>
      <c r="HE530" s="198"/>
      <c r="HF530" s="198"/>
      <c r="HG530" s="198"/>
      <c r="HH530" s="198"/>
      <c r="HI530" s="198"/>
      <c r="HJ530" s="198"/>
      <c r="HK530" s="198"/>
      <c r="HL530" s="198"/>
      <c r="HM530" s="198"/>
      <c r="HN530" s="198"/>
      <c r="HO530" s="198"/>
      <c r="HP530" s="198"/>
      <c r="HQ530" s="198"/>
      <c r="HR530" s="198"/>
      <c r="HS530" s="198"/>
      <c r="HT530" s="198"/>
      <c r="HU530" s="198"/>
      <c r="HV530" s="198"/>
      <c r="HW530" s="198"/>
      <c r="HX530" s="198"/>
      <c r="HY530" s="198"/>
      <c r="HZ530" s="198"/>
      <c r="IA530" s="198"/>
      <c r="IB530" s="198"/>
      <c r="IC530" s="198"/>
      <c r="ID530" s="198"/>
      <c r="IE530" s="198"/>
      <c r="IF530" s="198"/>
      <c r="IG530" s="198"/>
      <c r="IH530" s="198"/>
      <c r="II530" s="198"/>
      <c r="IJ530" s="198"/>
      <c r="IK530" s="198"/>
      <c r="IL530" s="198"/>
      <c r="IM530" s="198"/>
      <c r="IN530" s="198"/>
      <c r="IO530" s="198"/>
      <c r="IP530" s="198"/>
      <c r="IQ530" s="198"/>
      <c r="IR530" s="198"/>
      <c r="IS530" s="198"/>
      <c r="IT530" s="198"/>
      <c r="IU530" s="198"/>
      <c r="IV530" s="198"/>
      <c r="IW530" s="198"/>
      <c r="IX530" s="198"/>
      <c r="IY530" s="198"/>
      <c r="IZ530" s="198"/>
      <c r="JA530" s="198"/>
      <c r="JB530" s="198"/>
      <c r="JC530" s="198"/>
      <c r="JD530" s="198"/>
      <c r="JE530" s="198"/>
      <c r="JF530" s="198"/>
      <c r="JG530" s="198"/>
      <c r="JH530" s="198"/>
      <c r="JI530" s="198"/>
      <c r="JJ530" s="198"/>
      <c r="JK530" s="198"/>
      <c r="JL530" s="198"/>
      <c r="JM530" s="198"/>
      <c r="JN530" s="198"/>
      <c r="JO530" s="198"/>
      <c r="JP530" s="198"/>
      <c r="JQ530" s="198"/>
      <c r="JR530" s="198"/>
      <c r="JS530" s="198"/>
      <c r="JT530" s="198"/>
      <c r="JU530" s="198"/>
      <c r="JV530" s="198"/>
      <c r="JW530" s="198"/>
      <c r="JX530" s="198"/>
      <c r="JY530" s="198"/>
      <c r="JZ530" s="198"/>
      <c r="KA530" s="198"/>
      <c r="KB530" s="198"/>
      <c r="KC530" s="198"/>
      <c r="KD530" s="198"/>
      <c r="KE530" s="198"/>
      <c r="KF530" s="198"/>
      <c r="KG530" s="198"/>
      <c r="KH530" s="198"/>
      <c r="KI530" s="198"/>
      <c r="KJ530" s="198"/>
      <c r="KK530" s="198"/>
      <c r="KL530" s="198"/>
      <c r="KM530" s="198"/>
      <c r="KN530" s="198"/>
      <c r="KO530" s="198"/>
      <c r="KP530" s="198"/>
      <c r="KQ530" s="198"/>
      <c r="KR530" s="198"/>
      <c r="KS530" s="198"/>
      <c r="KT530" s="198"/>
      <c r="KU530" s="198"/>
      <c r="KV530" s="198"/>
      <c r="KW530" s="198"/>
      <c r="KX530" s="198"/>
      <c r="KY530" s="198"/>
      <c r="KZ530" s="198"/>
    </row>
    <row r="531" spans="2:312" x14ac:dyDescent="0.3">
      <c r="B531" s="198"/>
      <c r="C531" s="198"/>
      <c r="D531" s="198"/>
      <c r="E531" s="198"/>
      <c r="F531" s="198"/>
      <c r="G531" s="198"/>
      <c r="H531" s="198"/>
      <c r="I531" s="198"/>
      <c r="J531" s="198"/>
      <c r="K531" s="198"/>
      <c r="L531" s="198"/>
      <c r="M531" s="198"/>
      <c r="N531" s="198"/>
      <c r="O531" s="198"/>
      <c r="P531" s="198"/>
      <c r="Q531" s="202"/>
      <c r="R531" s="198"/>
      <c r="S531" s="198"/>
      <c r="T531" s="198"/>
      <c r="U531" s="198"/>
      <c r="V531" s="198"/>
      <c r="W531" s="198"/>
      <c r="X531" s="198"/>
      <c r="Y531" s="198"/>
      <c r="Z531" s="198"/>
      <c r="AA531" s="198"/>
      <c r="AB531" s="198"/>
      <c r="AC531" s="198"/>
      <c r="AD531" s="198"/>
      <c r="AE531" s="198"/>
      <c r="AF531" s="198"/>
      <c r="AG531" s="198"/>
      <c r="AH531" s="198"/>
      <c r="AI531" s="198"/>
      <c r="AJ531" s="198"/>
      <c r="AK531" s="198"/>
      <c r="AL531" s="198"/>
      <c r="AM531" s="198"/>
      <c r="AN531" s="198"/>
      <c r="AO531" s="198"/>
      <c r="AP531" s="198"/>
      <c r="AQ531" s="198"/>
      <c r="AR531" s="198"/>
      <c r="AS531" s="198"/>
      <c r="AT531" s="198"/>
      <c r="AU531" s="198"/>
      <c r="AV531" s="198"/>
      <c r="AW531" s="198"/>
      <c r="AX531" s="198"/>
      <c r="AY531" s="198"/>
      <c r="AZ531" s="198"/>
      <c r="BA531" s="198"/>
      <c r="BB531" s="198"/>
      <c r="BC531" s="198"/>
      <c r="BD531" s="198"/>
      <c r="BE531" s="198"/>
      <c r="BF531" s="198"/>
      <c r="BG531" s="198"/>
      <c r="BH531" s="198"/>
      <c r="BI531" s="198"/>
      <c r="BJ531" s="198"/>
      <c r="BK531" s="198"/>
      <c r="BL531" s="198"/>
      <c r="BM531" s="198"/>
      <c r="BN531" s="198"/>
      <c r="BO531" s="198"/>
      <c r="BP531" s="198"/>
      <c r="BQ531" s="198"/>
      <c r="BR531" s="198"/>
      <c r="BS531" s="198"/>
      <c r="BT531" s="198"/>
      <c r="BU531" s="198"/>
      <c r="BV531" s="198"/>
      <c r="BW531" s="198"/>
      <c r="BX531" s="198"/>
      <c r="BY531" s="198"/>
      <c r="BZ531" s="198"/>
      <c r="CA531" s="198"/>
      <c r="CB531" s="198"/>
      <c r="CC531" s="198"/>
      <c r="CD531" s="198"/>
      <c r="CE531" s="198"/>
      <c r="CF531" s="198"/>
      <c r="CG531" s="198"/>
      <c r="CH531" s="198"/>
      <c r="CI531" s="198"/>
      <c r="CJ531" s="198"/>
      <c r="CK531" s="198"/>
      <c r="CL531" s="198"/>
      <c r="CM531" s="198"/>
      <c r="CN531" s="198"/>
      <c r="CO531" s="198"/>
      <c r="CP531" s="198"/>
      <c r="CQ531" s="198"/>
      <c r="CR531" s="198"/>
      <c r="CS531" s="198"/>
      <c r="CT531" s="198"/>
      <c r="CU531" s="198"/>
      <c r="CV531" s="198"/>
      <c r="CW531" s="198"/>
      <c r="CX531" s="198"/>
      <c r="CY531" s="198"/>
      <c r="CZ531" s="198"/>
      <c r="DA531" s="198"/>
      <c r="DB531" s="198"/>
      <c r="DC531" s="198"/>
      <c r="DD531" s="198"/>
      <c r="DE531" s="198"/>
      <c r="DF531" s="198"/>
      <c r="DG531" s="198"/>
      <c r="DH531" s="198"/>
      <c r="DI531" s="198"/>
      <c r="DJ531" s="198"/>
      <c r="DK531" s="198"/>
      <c r="DL531" s="198"/>
      <c r="DM531" s="198"/>
      <c r="DN531" s="198"/>
      <c r="DO531" s="198"/>
      <c r="DP531" s="198"/>
      <c r="DQ531" s="198"/>
      <c r="DR531" s="198"/>
      <c r="DS531" s="198"/>
      <c r="DT531" s="198"/>
      <c r="DU531" s="198"/>
      <c r="DV531" s="198"/>
      <c r="DW531" s="198"/>
      <c r="DX531" s="198"/>
      <c r="DY531" s="198"/>
      <c r="DZ531" s="198"/>
      <c r="EA531" s="198"/>
      <c r="EB531" s="198"/>
      <c r="EC531" s="198"/>
      <c r="ED531" s="198"/>
      <c r="EE531" s="198"/>
      <c r="EF531" s="198"/>
      <c r="EG531" s="198"/>
      <c r="EH531" s="198"/>
      <c r="EI531" s="198"/>
      <c r="EJ531" s="198"/>
      <c r="EK531" s="198"/>
      <c r="EL531" s="198"/>
      <c r="EM531" s="198"/>
      <c r="EN531" s="198"/>
      <c r="EO531" s="198"/>
      <c r="EP531" s="198"/>
      <c r="EQ531" s="198"/>
      <c r="ER531" s="198"/>
      <c r="ES531" s="198"/>
      <c r="ET531" s="198"/>
      <c r="EU531" s="198"/>
      <c r="EV531" s="198"/>
      <c r="EW531" s="198"/>
      <c r="EX531" s="198"/>
      <c r="EY531" s="198"/>
      <c r="EZ531" s="198"/>
      <c r="FA531" s="198"/>
      <c r="FB531" s="198"/>
      <c r="FC531" s="198"/>
      <c r="FD531" s="198"/>
      <c r="FE531" s="198"/>
      <c r="FF531" s="198"/>
      <c r="FG531" s="198"/>
      <c r="FH531" s="198"/>
      <c r="FI531" s="198"/>
      <c r="FJ531" s="198"/>
      <c r="FK531" s="198"/>
      <c r="FL531" s="198"/>
      <c r="FM531" s="198"/>
      <c r="FN531" s="198"/>
      <c r="FO531" s="198"/>
      <c r="FP531" s="198"/>
      <c r="FQ531" s="198"/>
      <c r="FR531" s="198"/>
      <c r="FS531" s="198"/>
      <c r="FT531" s="198"/>
      <c r="FU531" s="198"/>
      <c r="FV531" s="198"/>
      <c r="FW531" s="198"/>
      <c r="FX531" s="198"/>
      <c r="FY531" s="198"/>
      <c r="FZ531" s="198"/>
      <c r="GA531" s="198"/>
      <c r="GB531" s="198"/>
      <c r="GC531" s="198"/>
      <c r="GD531" s="198"/>
      <c r="GE531" s="198"/>
      <c r="GF531" s="198"/>
      <c r="GG531" s="198"/>
      <c r="GH531" s="198"/>
      <c r="GI531" s="198"/>
      <c r="GJ531" s="198"/>
      <c r="GK531" s="198"/>
      <c r="GL531" s="198"/>
      <c r="GM531" s="198"/>
      <c r="GN531" s="198"/>
      <c r="GO531" s="198"/>
      <c r="GP531" s="198"/>
      <c r="GQ531" s="198"/>
      <c r="GR531" s="198"/>
      <c r="GS531" s="198"/>
      <c r="GT531" s="198"/>
      <c r="GU531" s="198"/>
      <c r="GV531" s="198"/>
      <c r="GW531" s="198"/>
      <c r="GX531" s="198"/>
      <c r="GY531" s="198"/>
      <c r="GZ531" s="198"/>
      <c r="HA531" s="198"/>
      <c r="HB531" s="198"/>
      <c r="HC531" s="198"/>
      <c r="HD531" s="198"/>
      <c r="HE531" s="198"/>
      <c r="HF531" s="198"/>
      <c r="HG531" s="198"/>
      <c r="HH531" s="198"/>
      <c r="HI531" s="198"/>
      <c r="HJ531" s="198"/>
      <c r="HK531" s="198"/>
      <c r="HL531" s="198"/>
      <c r="HM531" s="198"/>
      <c r="HN531" s="198"/>
      <c r="HO531" s="198"/>
      <c r="HP531" s="198"/>
      <c r="HQ531" s="198"/>
      <c r="HR531" s="198"/>
      <c r="HS531" s="198"/>
      <c r="HT531" s="198"/>
      <c r="HU531" s="198"/>
      <c r="HV531" s="198"/>
      <c r="HW531" s="198"/>
      <c r="HX531" s="198"/>
      <c r="HY531" s="198"/>
      <c r="HZ531" s="198"/>
      <c r="IA531" s="198"/>
      <c r="IB531" s="198"/>
      <c r="IC531" s="198"/>
      <c r="ID531" s="198"/>
      <c r="IE531" s="198"/>
      <c r="IF531" s="198"/>
      <c r="IG531" s="198"/>
      <c r="IH531" s="198"/>
      <c r="II531" s="198"/>
      <c r="IJ531" s="198"/>
      <c r="IK531" s="198"/>
      <c r="IL531" s="198"/>
      <c r="IM531" s="198"/>
      <c r="IN531" s="198"/>
      <c r="IO531" s="198"/>
      <c r="IP531" s="198"/>
      <c r="IQ531" s="198"/>
      <c r="IR531" s="198"/>
      <c r="IS531" s="198"/>
      <c r="IT531" s="198"/>
      <c r="IU531" s="198"/>
      <c r="IV531" s="198"/>
      <c r="IW531" s="198"/>
      <c r="IX531" s="198"/>
      <c r="IY531" s="198"/>
      <c r="IZ531" s="198"/>
      <c r="JA531" s="198"/>
      <c r="JB531" s="198"/>
      <c r="JC531" s="198"/>
      <c r="JD531" s="198"/>
      <c r="JE531" s="198"/>
      <c r="JF531" s="198"/>
      <c r="JG531" s="198"/>
      <c r="JH531" s="198"/>
      <c r="JI531" s="198"/>
      <c r="JJ531" s="198"/>
      <c r="JK531" s="198"/>
      <c r="JL531" s="198"/>
      <c r="JM531" s="198"/>
      <c r="JN531" s="198"/>
      <c r="JO531" s="198"/>
      <c r="JP531" s="198"/>
      <c r="JQ531" s="198"/>
      <c r="JR531" s="198"/>
      <c r="JS531" s="198"/>
      <c r="JT531" s="198"/>
      <c r="JU531" s="198"/>
      <c r="JV531" s="198"/>
      <c r="JW531" s="198"/>
      <c r="JX531" s="198"/>
      <c r="JY531" s="198"/>
      <c r="JZ531" s="198"/>
      <c r="KA531" s="198"/>
      <c r="KB531" s="198"/>
      <c r="KC531" s="198"/>
      <c r="KD531" s="198"/>
      <c r="KE531" s="198"/>
      <c r="KF531" s="198"/>
      <c r="KG531" s="198"/>
      <c r="KH531" s="198"/>
      <c r="KI531" s="198"/>
      <c r="KJ531" s="198"/>
      <c r="KK531" s="198"/>
      <c r="KL531" s="198"/>
      <c r="KM531" s="198"/>
      <c r="KN531" s="198"/>
      <c r="KO531" s="198"/>
      <c r="KP531" s="198"/>
      <c r="KQ531" s="198"/>
      <c r="KR531" s="198"/>
      <c r="KS531" s="198"/>
      <c r="KT531" s="198"/>
      <c r="KU531" s="198"/>
      <c r="KV531" s="198"/>
      <c r="KW531" s="198"/>
      <c r="KX531" s="198"/>
      <c r="KY531" s="198"/>
      <c r="KZ531" s="198"/>
    </row>
    <row r="532" spans="2:312" x14ac:dyDescent="0.3">
      <c r="B532" s="198"/>
      <c r="C532" s="198"/>
      <c r="D532" s="198"/>
      <c r="E532" s="198"/>
      <c r="F532" s="198"/>
      <c r="G532" s="198"/>
      <c r="H532" s="198"/>
      <c r="I532" s="198"/>
      <c r="J532" s="198"/>
      <c r="K532" s="198"/>
      <c r="L532" s="198"/>
      <c r="M532" s="198"/>
      <c r="N532" s="198"/>
      <c r="O532" s="198"/>
      <c r="P532" s="198"/>
      <c r="Q532" s="202"/>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98"/>
      <c r="AT532" s="198"/>
      <c r="AU532" s="198"/>
      <c r="AV532" s="198"/>
      <c r="AW532" s="198"/>
      <c r="AX532" s="198"/>
      <c r="AY532" s="198"/>
      <c r="AZ532" s="198"/>
      <c r="BA532" s="198"/>
      <c r="BB532" s="198"/>
      <c r="BC532" s="198"/>
      <c r="BD532" s="198"/>
      <c r="BE532" s="198"/>
      <c r="BF532" s="198"/>
      <c r="BG532" s="198"/>
      <c r="BH532" s="198"/>
      <c r="BI532" s="198"/>
      <c r="BJ532" s="198"/>
      <c r="BK532" s="198"/>
      <c r="BL532" s="198"/>
      <c r="BM532" s="198"/>
      <c r="BN532" s="198"/>
      <c r="BO532" s="198"/>
      <c r="BP532" s="198"/>
      <c r="BQ532" s="198"/>
      <c r="BR532" s="198"/>
      <c r="BS532" s="198"/>
      <c r="BT532" s="198"/>
      <c r="BU532" s="198"/>
      <c r="BV532" s="198"/>
      <c r="BW532" s="198"/>
      <c r="BX532" s="198"/>
      <c r="BY532" s="198"/>
      <c r="BZ532" s="198"/>
      <c r="CA532" s="198"/>
      <c r="CB532" s="198"/>
      <c r="CC532" s="198"/>
      <c r="CD532" s="198"/>
      <c r="CE532" s="198"/>
      <c r="CF532" s="198"/>
      <c r="CG532" s="198"/>
      <c r="CH532" s="198"/>
      <c r="CI532" s="198"/>
      <c r="CJ532" s="198"/>
      <c r="CK532" s="198"/>
      <c r="CL532" s="198"/>
      <c r="CM532" s="198"/>
      <c r="CN532" s="198"/>
      <c r="CO532" s="198"/>
      <c r="CP532" s="198"/>
      <c r="CQ532" s="198"/>
      <c r="CR532" s="198"/>
      <c r="CS532" s="198"/>
      <c r="CT532" s="198"/>
      <c r="CU532" s="198"/>
      <c r="CV532" s="198"/>
      <c r="CW532" s="198"/>
      <c r="CX532" s="198"/>
      <c r="CY532" s="198"/>
      <c r="CZ532" s="198"/>
      <c r="DA532" s="198"/>
      <c r="DB532" s="198"/>
      <c r="DC532" s="198"/>
      <c r="DD532" s="198"/>
      <c r="DE532" s="198"/>
      <c r="DF532" s="198"/>
      <c r="DG532" s="198"/>
      <c r="DH532" s="198"/>
      <c r="DI532" s="198"/>
      <c r="DJ532" s="198"/>
      <c r="DK532" s="198"/>
      <c r="DL532" s="198"/>
      <c r="DM532" s="198"/>
      <c r="DN532" s="198"/>
      <c r="DO532" s="198"/>
      <c r="DP532" s="198"/>
      <c r="DQ532" s="198"/>
      <c r="DR532" s="198"/>
      <c r="DS532" s="198"/>
      <c r="DT532" s="198"/>
      <c r="DU532" s="198"/>
      <c r="DV532" s="198"/>
      <c r="DW532" s="198"/>
      <c r="DX532" s="198"/>
      <c r="DY532" s="198"/>
      <c r="DZ532" s="198"/>
      <c r="EA532" s="198"/>
      <c r="EB532" s="198"/>
      <c r="EC532" s="198"/>
      <c r="ED532" s="198"/>
      <c r="EE532" s="198"/>
      <c r="EF532" s="198"/>
      <c r="EG532" s="198"/>
      <c r="EH532" s="198"/>
      <c r="EI532" s="198"/>
      <c r="EJ532" s="198"/>
      <c r="EK532" s="198"/>
      <c r="EL532" s="198"/>
      <c r="EM532" s="198"/>
      <c r="EN532" s="198"/>
      <c r="EO532" s="198"/>
      <c r="EP532" s="198"/>
      <c r="EQ532" s="198"/>
      <c r="ER532" s="198"/>
      <c r="ES532" s="198"/>
      <c r="ET532" s="198"/>
      <c r="EU532" s="198"/>
      <c r="EV532" s="198"/>
      <c r="EW532" s="198"/>
      <c r="EX532" s="198"/>
      <c r="EY532" s="198"/>
      <c r="EZ532" s="198"/>
      <c r="FA532" s="198"/>
      <c r="FB532" s="198"/>
      <c r="FC532" s="198"/>
      <c r="FD532" s="198"/>
      <c r="FE532" s="198"/>
      <c r="FF532" s="198"/>
      <c r="FG532" s="198"/>
      <c r="FH532" s="198"/>
      <c r="FI532" s="198"/>
      <c r="FJ532" s="198"/>
      <c r="FK532" s="198"/>
      <c r="FL532" s="198"/>
      <c r="FM532" s="198"/>
      <c r="FN532" s="198"/>
      <c r="FO532" s="198"/>
      <c r="FP532" s="198"/>
      <c r="FQ532" s="198"/>
      <c r="FR532" s="198"/>
      <c r="FS532" s="198"/>
      <c r="FT532" s="198"/>
      <c r="FU532" s="198"/>
      <c r="FV532" s="198"/>
      <c r="FW532" s="198"/>
      <c r="FX532" s="198"/>
      <c r="FY532" s="198"/>
      <c r="FZ532" s="198"/>
      <c r="GA532" s="198"/>
      <c r="GB532" s="198"/>
      <c r="GC532" s="198"/>
      <c r="GD532" s="198"/>
      <c r="GE532" s="198"/>
      <c r="GF532" s="198"/>
      <c r="GG532" s="198"/>
      <c r="GH532" s="198"/>
      <c r="GI532" s="198"/>
      <c r="GJ532" s="198"/>
      <c r="GK532" s="198"/>
      <c r="GL532" s="198"/>
      <c r="GM532" s="198"/>
      <c r="GN532" s="198"/>
      <c r="GO532" s="198"/>
      <c r="GP532" s="198"/>
      <c r="GQ532" s="198"/>
      <c r="GR532" s="198"/>
      <c r="GS532" s="198"/>
      <c r="GT532" s="198"/>
      <c r="GU532" s="198"/>
      <c r="GV532" s="198"/>
      <c r="GW532" s="198"/>
      <c r="GX532" s="198"/>
      <c r="GY532" s="198"/>
      <c r="GZ532" s="198"/>
      <c r="HA532" s="198"/>
      <c r="HB532" s="198"/>
      <c r="HC532" s="198"/>
      <c r="HD532" s="198"/>
      <c r="HE532" s="198"/>
      <c r="HF532" s="198"/>
      <c r="HG532" s="198"/>
      <c r="HH532" s="198"/>
      <c r="HI532" s="198"/>
      <c r="HJ532" s="198"/>
      <c r="HK532" s="198"/>
      <c r="HL532" s="198"/>
      <c r="HM532" s="198"/>
      <c r="HN532" s="198"/>
      <c r="HO532" s="198"/>
      <c r="HP532" s="198"/>
      <c r="HQ532" s="198"/>
      <c r="HR532" s="198"/>
      <c r="HS532" s="198"/>
      <c r="HT532" s="198"/>
      <c r="HU532" s="198"/>
      <c r="HV532" s="198"/>
      <c r="HW532" s="198"/>
      <c r="HX532" s="198"/>
      <c r="HY532" s="198"/>
      <c r="HZ532" s="198"/>
      <c r="IA532" s="198"/>
      <c r="IB532" s="198"/>
      <c r="IC532" s="198"/>
      <c r="ID532" s="198"/>
      <c r="IE532" s="198"/>
      <c r="IF532" s="198"/>
      <c r="IG532" s="198"/>
      <c r="IH532" s="198"/>
      <c r="II532" s="198"/>
      <c r="IJ532" s="198"/>
      <c r="IK532" s="198"/>
      <c r="IL532" s="198"/>
      <c r="IM532" s="198"/>
      <c r="IN532" s="198"/>
      <c r="IO532" s="198"/>
      <c r="IP532" s="198"/>
      <c r="IQ532" s="198"/>
      <c r="IR532" s="198"/>
      <c r="IS532" s="198"/>
      <c r="IT532" s="198"/>
      <c r="IU532" s="198"/>
      <c r="IV532" s="198"/>
      <c r="IW532" s="198"/>
      <c r="IX532" s="198"/>
      <c r="IY532" s="198"/>
      <c r="IZ532" s="198"/>
      <c r="JA532" s="198"/>
      <c r="JB532" s="198"/>
      <c r="JC532" s="198"/>
      <c r="JD532" s="198"/>
      <c r="JE532" s="198"/>
      <c r="JF532" s="198"/>
      <c r="JG532" s="198"/>
      <c r="JH532" s="198"/>
      <c r="JI532" s="198"/>
      <c r="JJ532" s="198"/>
      <c r="JK532" s="198"/>
      <c r="JL532" s="198"/>
      <c r="JM532" s="198"/>
      <c r="JN532" s="198"/>
      <c r="JO532" s="198"/>
      <c r="JP532" s="198"/>
      <c r="JQ532" s="198"/>
      <c r="JR532" s="198"/>
      <c r="JS532" s="198"/>
      <c r="JT532" s="198"/>
      <c r="JU532" s="198"/>
      <c r="JV532" s="198"/>
      <c r="JW532" s="198"/>
      <c r="JX532" s="198"/>
      <c r="JY532" s="198"/>
      <c r="JZ532" s="198"/>
      <c r="KA532" s="198"/>
      <c r="KB532" s="198"/>
      <c r="KC532" s="198"/>
      <c r="KD532" s="198"/>
      <c r="KE532" s="198"/>
      <c r="KF532" s="198"/>
      <c r="KG532" s="198"/>
      <c r="KH532" s="198"/>
      <c r="KI532" s="198"/>
      <c r="KJ532" s="198"/>
      <c r="KK532" s="198"/>
      <c r="KL532" s="198"/>
      <c r="KM532" s="198"/>
      <c r="KN532" s="198"/>
      <c r="KO532" s="198"/>
      <c r="KP532" s="198"/>
      <c r="KQ532" s="198"/>
      <c r="KR532" s="198"/>
      <c r="KS532" s="198"/>
      <c r="KT532" s="198"/>
      <c r="KU532" s="198"/>
      <c r="KV532" s="198"/>
      <c r="KW532" s="198"/>
      <c r="KX532" s="198"/>
      <c r="KY532" s="198"/>
      <c r="KZ532" s="198"/>
    </row>
    <row r="533" spans="2:312" x14ac:dyDescent="0.3">
      <c r="B533" s="198"/>
      <c r="C533" s="198"/>
      <c r="D533" s="198"/>
      <c r="E533" s="198"/>
      <c r="F533" s="198"/>
      <c r="G533" s="198"/>
      <c r="H533" s="198"/>
      <c r="I533" s="198"/>
      <c r="J533" s="198"/>
      <c r="K533" s="198"/>
      <c r="L533" s="198"/>
      <c r="M533" s="198"/>
      <c r="N533" s="198"/>
      <c r="O533" s="198"/>
      <c r="P533" s="198"/>
      <c r="Q533" s="202"/>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198"/>
      <c r="AM533" s="198"/>
      <c r="AN533" s="198"/>
      <c r="AO533" s="198"/>
      <c r="AP533" s="198"/>
      <c r="AQ533" s="198"/>
      <c r="AR533" s="198"/>
      <c r="AS533" s="198"/>
      <c r="AT533" s="198"/>
      <c r="AU533" s="198"/>
      <c r="AV533" s="198"/>
      <c r="AW533" s="198"/>
      <c r="AX533" s="198"/>
      <c r="AY533" s="198"/>
      <c r="AZ533" s="198"/>
      <c r="BA533" s="198"/>
      <c r="BB533" s="198"/>
      <c r="BC533" s="198"/>
      <c r="BD533" s="198"/>
      <c r="BE533" s="198"/>
      <c r="BF533" s="198"/>
      <c r="BG533" s="198"/>
      <c r="BH533" s="198"/>
      <c r="BI533" s="198"/>
      <c r="BJ533" s="198"/>
      <c r="BK533" s="198"/>
      <c r="BL533" s="198"/>
      <c r="BM533" s="198"/>
      <c r="BN533" s="198"/>
      <c r="BO533" s="198"/>
      <c r="BP533" s="198"/>
      <c r="BQ533" s="198"/>
      <c r="BR533" s="198"/>
      <c r="BS533" s="198"/>
      <c r="BT533" s="198"/>
      <c r="BU533" s="198"/>
      <c r="BV533" s="198"/>
      <c r="BW533" s="198"/>
      <c r="BX533" s="198"/>
      <c r="BY533" s="198"/>
      <c r="BZ533" s="198"/>
      <c r="CA533" s="198"/>
      <c r="CB533" s="198"/>
      <c r="CC533" s="198"/>
      <c r="CD533" s="198"/>
      <c r="CE533" s="198"/>
      <c r="CF533" s="198"/>
      <c r="CG533" s="198"/>
      <c r="CH533" s="198"/>
      <c r="CI533" s="198"/>
      <c r="CJ533" s="198"/>
      <c r="CK533" s="198"/>
      <c r="CL533" s="198"/>
      <c r="CM533" s="198"/>
      <c r="CN533" s="198"/>
      <c r="CO533" s="198"/>
      <c r="CP533" s="198"/>
      <c r="CQ533" s="198"/>
      <c r="CR533" s="198"/>
      <c r="CS533" s="198"/>
      <c r="CT533" s="198"/>
      <c r="CU533" s="198"/>
      <c r="CV533" s="198"/>
      <c r="CW533" s="198"/>
      <c r="CX533" s="198"/>
      <c r="CY533" s="198"/>
      <c r="CZ533" s="198"/>
      <c r="DA533" s="198"/>
      <c r="DB533" s="198"/>
      <c r="DC533" s="198"/>
      <c r="DD533" s="198"/>
      <c r="DE533" s="198"/>
      <c r="DF533" s="198"/>
      <c r="DG533" s="198"/>
      <c r="DH533" s="198"/>
      <c r="DI533" s="198"/>
      <c r="DJ533" s="198"/>
      <c r="DK533" s="198"/>
      <c r="DL533" s="198"/>
      <c r="DM533" s="198"/>
      <c r="DN533" s="198"/>
      <c r="DO533" s="198"/>
      <c r="DP533" s="198"/>
      <c r="DQ533" s="198"/>
      <c r="DR533" s="198"/>
      <c r="DS533" s="198"/>
      <c r="DT533" s="198"/>
      <c r="DU533" s="198"/>
      <c r="DV533" s="198"/>
      <c r="DW533" s="198"/>
      <c r="DX533" s="198"/>
      <c r="DY533" s="198"/>
      <c r="DZ533" s="198"/>
      <c r="EA533" s="198"/>
      <c r="EB533" s="198"/>
      <c r="EC533" s="198"/>
      <c r="ED533" s="198"/>
      <c r="EE533" s="198"/>
      <c r="EF533" s="198"/>
      <c r="EG533" s="198"/>
      <c r="EH533" s="198"/>
      <c r="EI533" s="198"/>
      <c r="EJ533" s="198"/>
      <c r="EK533" s="198"/>
      <c r="EL533" s="198"/>
      <c r="EM533" s="198"/>
      <c r="EN533" s="198"/>
      <c r="EO533" s="198"/>
      <c r="EP533" s="198"/>
      <c r="EQ533" s="198"/>
      <c r="ER533" s="198"/>
      <c r="ES533" s="198"/>
      <c r="ET533" s="198"/>
      <c r="EU533" s="198"/>
      <c r="EV533" s="198"/>
      <c r="EW533" s="198"/>
      <c r="EX533" s="198"/>
      <c r="EY533" s="198"/>
      <c r="EZ533" s="198"/>
      <c r="FA533" s="198"/>
      <c r="FB533" s="198"/>
      <c r="FC533" s="198"/>
      <c r="FD533" s="198"/>
      <c r="FE533" s="198"/>
      <c r="FF533" s="198"/>
      <c r="FG533" s="198"/>
      <c r="FH533" s="198"/>
      <c r="FI533" s="198"/>
      <c r="FJ533" s="198"/>
      <c r="FK533" s="198"/>
      <c r="FL533" s="198"/>
      <c r="FM533" s="198"/>
      <c r="FN533" s="198"/>
      <c r="FO533" s="198"/>
      <c r="FP533" s="198"/>
      <c r="FQ533" s="198"/>
      <c r="FR533" s="198"/>
      <c r="FS533" s="198"/>
      <c r="FT533" s="198"/>
      <c r="FU533" s="198"/>
      <c r="FV533" s="198"/>
      <c r="FW533" s="198"/>
      <c r="FX533" s="198"/>
      <c r="FY533" s="198"/>
      <c r="FZ533" s="198"/>
      <c r="GA533" s="198"/>
      <c r="GB533" s="198"/>
      <c r="GC533" s="198"/>
      <c r="GD533" s="198"/>
      <c r="GE533" s="198"/>
      <c r="GF533" s="198"/>
      <c r="GG533" s="198"/>
      <c r="GH533" s="198"/>
      <c r="GI533" s="198"/>
      <c r="GJ533" s="198"/>
      <c r="GK533" s="198"/>
      <c r="GL533" s="198"/>
      <c r="GM533" s="198"/>
      <c r="GN533" s="198"/>
      <c r="GO533" s="198"/>
      <c r="GP533" s="198"/>
      <c r="GQ533" s="198"/>
      <c r="GR533" s="198"/>
      <c r="GS533" s="198"/>
      <c r="GT533" s="198"/>
      <c r="GU533" s="198"/>
      <c r="GV533" s="198"/>
      <c r="GW533" s="198"/>
      <c r="GX533" s="198"/>
      <c r="GY533" s="198"/>
      <c r="GZ533" s="198"/>
      <c r="HA533" s="198"/>
      <c r="HB533" s="198"/>
      <c r="HC533" s="198"/>
      <c r="HD533" s="198"/>
      <c r="HE533" s="198"/>
      <c r="HF533" s="198"/>
      <c r="HG533" s="198"/>
      <c r="HH533" s="198"/>
      <c r="HI533" s="198"/>
      <c r="HJ533" s="198"/>
      <c r="HK533" s="198"/>
      <c r="HL533" s="198"/>
      <c r="HM533" s="198"/>
      <c r="HN533" s="198"/>
      <c r="HO533" s="198"/>
      <c r="HP533" s="198"/>
      <c r="HQ533" s="198"/>
      <c r="HR533" s="198"/>
      <c r="HS533" s="198"/>
      <c r="HT533" s="198"/>
      <c r="HU533" s="198"/>
      <c r="HV533" s="198"/>
      <c r="HW533" s="198"/>
      <c r="HX533" s="198"/>
      <c r="HY533" s="198"/>
      <c r="HZ533" s="198"/>
      <c r="IA533" s="198"/>
      <c r="IB533" s="198"/>
      <c r="IC533" s="198"/>
      <c r="ID533" s="198"/>
      <c r="IE533" s="198"/>
      <c r="IF533" s="198"/>
      <c r="IG533" s="198"/>
      <c r="IH533" s="198"/>
      <c r="II533" s="198"/>
      <c r="IJ533" s="198"/>
      <c r="IK533" s="198"/>
      <c r="IL533" s="198"/>
      <c r="IM533" s="198"/>
      <c r="IN533" s="198"/>
      <c r="IO533" s="198"/>
      <c r="IP533" s="198"/>
      <c r="IQ533" s="198"/>
      <c r="IR533" s="198"/>
      <c r="IS533" s="198"/>
      <c r="IT533" s="198"/>
      <c r="IU533" s="198"/>
      <c r="IV533" s="198"/>
      <c r="IW533" s="198"/>
      <c r="IX533" s="198"/>
      <c r="IY533" s="198"/>
      <c r="IZ533" s="198"/>
      <c r="JA533" s="198"/>
      <c r="JB533" s="198"/>
      <c r="JC533" s="198"/>
      <c r="JD533" s="198"/>
      <c r="JE533" s="198"/>
      <c r="JF533" s="198"/>
      <c r="JG533" s="198"/>
      <c r="JH533" s="198"/>
      <c r="JI533" s="198"/>
      <c r="JJ533" s="198"/>
      <c r="JK533" s="198"/>
      <c r="JL533" s="198"/>
      <c r="JM533" s="198"/>
      <c r="JN533" s="198"/>
      <c r="JO533" s="198"/>
      <c r="JP533" s="198"/>
      <c r="JQ533" s="198"/>
      <c r="JR533" s="198"/>
      <c r="JS533" s="198"/>
      <c r="JT533" s="198"/>
      <c r="JU533" s="198"/>
      <c r="JV533" s="198"/>
      <c r="JW533" s="198"/>
      <c r="JX533" s="198"/>
      <c r="JY533" s="198"/>
      <c r="JZ533" s="198"/>
      <c r="KA533" s="198"/>
      <c r="KB533" s="198"/>
      <c r="KC533" s="198"/>
      <c r="KD533" s="198"/>
      <c r="KE533" s="198"/>
      <c r="KF533" s="198"/>
      <c r="KG533" s="198"/>
      <c r="KH533" s="198"/>
      <c r="KI533" s="198"/>
      <c r="KJ533" s="198"/>
      <c r="KK533" s="198"/>
      <c r="KL533" s="198"/>
      <c r="KM533" s="198"/>
      <c r="KN533" s="198"/>
      <c r="KO533" s="198"/>
      <c r="KP533" s="198"/>
      <c r="KQ533" s="198"/>
      <c r="KR533" s="198"/>
      <c r="KS533" s="198"/>
      <c r="KT533" s="198"/>
      <c r="KU533" s="198"/>
      <c r="KV533" s="198"/>
      <c r="KW533" s="198"/>
      <c r="KX533" s="198"/>
      <c r="KY533" s="198"/>
      <c r="KZ533" s="198"/>
    </row>
    <row r="534" spans="2:312" x14ac:dyDescent="0.3">
      <c r="B534" s="198"/>
      <c r="C534" s="198"/>
      <c r="D534" s="198"/>
      <c r="E534" s="198"/>
      <c r="F534" s="198"/>
      <c r="G534" s="198"/>
      <c r="H534" s="198"/>
      <c r="I534" s="198"/>
      <c r="J534" s="198"/>
      <c r="K534" s="198"/>
      <c r="L534" s="198"/>
      <c r="M534" s="198"/>
      <c r="N534" s="198"/>
      <c r="O534" s="198"/>
      <c r="P534" s="198"/>
      <c r="Q534" s="202"/>
      <c r="R534" s="198"/>
      <c r="S534" s="198"/>
      <c r="T534" s="198"/>
      <c r="U534" s="198"/>
      <c r="V534" s="198"/>
      <c r="W534" s="198"/>
      <c r="X534" s="198"/>
      <c r="Y534" s="198"/>
      <c r="Z534" s="198"/>
      <c r="AA534" s="198"/>
      <c r="AB534" s="198"/>
      <c r="AC534" s="198"/>
      <c r="AD534" s="198"/>
      <c r="AE534" s="198"/>
      <c r="AF534" s="198"/>
      <c r="AG534" s="198"/>
      <c r="AH534" s="198"/>
      <c r="AI534" s="198"/>
      <c r="AJ534" s="198"/>
      <c r="AK534" s="198"/>
      <c r="AL534" s="198"/>
      <c r="AM534" s="198"/>
      <c r="AN534" s="198"/>
      <c r="AO534" s="198"/>
      <c r="AP534" s="198"/>
      <c r="AQ534" s="198"/>
      <c r="AR534" s="198"/>
      <c r="AS534" s="198"/>
      <c r="AT534" s="198"/>
      <c r="AU534" s="198"/>
      <c r="AV534" s="198"/>
      <c r="AW534" s="198"/>
      <c r="AX534" s="198"/>
      <c r="AY534" s="198"/>
      <c r="AZ534" s="198"/>
      <c r="BA534" s="198"/>
      <c r="BB534" s="198"/>
      <c r="BC534" s="198"/>
      <c r="BD534" s="198"/>
      <c r="BE534" s="198"/>
      <c r="BF534" s="198"/>
      <c r="BG534" s="198"/>
      <c r="BH534" s="198"/>
      <c r="BI534" s="198"/>
      <c r="BJ534" s="198"/>
      <c r="BK534" s="198"/>
      <c r="BL534" s="198"/>
      <c r="BM534" s="198"/>
      <c r="BN534" s="198"/>
      <c r="BO534" s="198"/>
      <c r="BP534" s="198"/>
      <c r="BQ534" s="198"/>
      <c r="BR534" s="198"/>
      <c r="BS534" s="198"/>
      <c r="BT534" s="198"/>
      <c r="BU534" s="198"/>
      <c r="BV534" s="198"/>
      <c r="BW534" s="198"/>
      <c r="BX534" s="198"/>
      <c r="BY534" s="198"/>
      <c r="BZ534" s="198"/>
      <c r="CA534" s="198"/>
      <c r="CB534" s="198"/>
      <c r="CC534" s="198"/>
      <c r="CD534" s="198"/>
      <c r="CE534" s="198"/>
      <c r="CF534" s="198"/>
      <c r="CG534" s="198"/>
      <c r="CH534" s="198"/>
      <c r="CI534" s="198"/>
      <c r="CJ534" s="198"/>
      <c r="CK534" s="198"/>
      <c r="CL534" s="198"/>
      <c r="CM534" s="198"/>
      <c r="CN534" s="198"/>
      <c r="CO534" s="198"/>
      <c r="CP534" s="198"/>
      <c r="CQ534" s="198"/>
      <c r="CR534" s="198"/>
      <c r="CS534" s="198"/>
      <c r="CT534" s="198"/>
      <c r="CU534" s="198"/>
      <c r="CV534" s="198"/>
      <c r="CW534" s="198"/>
      <c r="CX534" s="198"/>
      <c r="CY534" s="198"/>
      <c r="CZ534" s="198"/>
      <c r="DA534" s="198"/>
      <c r="DB534" s="198"/>
      <c r="DC534" s="198"/>
      <c r="DD534" s="198"/>
      <c r="DE534" s="198"/>
      <c r="DF534" s="198"/>
      <c r="DG534" s="198"/>
      <c r="DH534" s="198"/>
      <c r="DI534" s="198"/>
      <c r="DJ534" s="198"/>
      <c r="DK534" s="198"/>
      <c r="DL534" s="198"/>
      <c r="DM534" s="198"/>
      <c r="DN534" s="198"/>
      <c r="DO534" s="198"/>
      <c r="DP534" s="198"/>
      <c r="DQ534" s="198"/>
      <c r="DR534" s="198"/>
      <c r="DS534" s="198"/>
      <c r="DT534" s="198"/>
      <c r="DU534" s="198"/>
      <c r="DV534" s="198"/>
      <c r="DW534" s="198"/>
      <c r="DX534" s="198"/>
      <c r="DY534" s="198"/>
      <c r="DZ534" s="198"/>
      <c r="EA534" s="198"/>
      <c r="EB534" s="198"/>
      <c r="EC534" s="198"/>
      <c r="ED534" s="198"/>
      <c r="EE534" s="198"/>
      <c r="EF534" s="198"/>
      <c r="EG534" s="198"/>
      <c r="EH534" s="198"/>
      <c r="EI534" s="198"/>
      <c r="EJ534" s="198"/>
      <c r="EK534" s="198"/>
      <c r="EL534" s="198"/>
      <c r="EM534" s="198"/>
      <c r="EN534" s="198"/>
      <c r="EO534" s="198"/>
      <c r="EP534" s="198"/>
      <c r="EQ534" s="198"/>
      <c r="ER534" s="198"/>
      <c r="ES534" s="198"/>
      <c r="ET534" s="198"/>
      <c r="EU534" s="198"/>
      <c r="EV534" s="198"/>
      <c r="EW534" s="198"/>
      <c r="EX534" s="198"/>
      <c r="EY534" s="198"/>
      <c r="EZ534" s="198"/>
      <c r="FA534" s="198"/>
      <c r="FB534" s="198"/>
      <c r="FC534" s="198"/>
      <c r="FD534" s="198"/>
      <c r="FE534" s="198"/>
      <c r="FF534" s="198"/>
      <c r="FG534" s="198"/>
      <c r="FH534" s="198"/>
      <c r="FI534" s="198"/>
      <c r="FJ534" s="198"/>
      <c r="FK534" s="198"/>
      <c r="FL534" s="198"/>
      <c r="FM534" s="198"/>
      <c r="FN534" s="198"/>
      <c r="FO534" s="198"/>
      <c r="FP534" s="198"/>
      <c r="FQ534" s="198"/>
      <c r="FR534" s="198"/>
      <c r="FS534" s="198"/>
      <c r="FT534" s="198"/>
      <c r="FU534" s="198"/>
      <c r="FV534" s="198"/>
      <c r="FW534" s="198"/>
      <c r="FX534" s="198"/>
      <c r="FY534" s="198"/>
      <c r="FZ534" s="198"/>
      <c r="GA534" s="198"/>
      <c r="GB534" s="198"/>
      <c r="GC534" s="198"/>
      <c r="GD534" s="198"/>
      <c r="GE534" s="198"/>
      <c r="GF534" s="198"/>
      <c r="GG534" s="198"/>
      <c r="GH534" s="198"/>
      <c r="GI534" s="198"/>
      <c r="GJ534" s="198"/>
      <c r="GK534" s="198"/>
      <c r="GL534" s="198"/>
      <c r="GM534" s="198"/>
      <c r="GN534" s="198"/>
      <c r="GO534" s="198"/>
      <c r="GP534" s="198"/>
      <c r="GQ534" s="198"/>
      <c r="GR534" s="198"/>
      <c r="GS534" s="198"/>
      <c r="GT534" s="198"/>
      <c r="GU534" s="198"/>
      <c r="GV534" s="198"/>
      <c r="GW534" s="198"/>
      <c r="GX534" s="198"/>
      <c r="GY534" s="198"/>
      <c r="GZ534" s="198"/>
      <c r="HA534" s="198"/>
      <c r="HB534" s="198"/>
      <c r="HC534" s="198"/>
      <c r="HD534" s="198"/>
      <c r="HE534" s="198"/>
      <c r="HF534" s="198"/>
      <c r="HG534" s="198"/>
      <c r="HH534" s="198"/>
      <c r="HI534" s="198"/>
      <c r="HJ534" s="198"/>
      <c r="HK534" s="198"/>
      <c r="HL534" s="198"/>
      <c r="HM534" s="198"/>
      <c r="HN534" s="198"/>
      <c r="HO534" s="198"/>
      <c r="HP534" s="198"/>
      <c r="HQ534" s="198"/>
      <c r="HR534" s="198"/>
      <c r="HS534" s="198"/>
      <c r="HT534" s="198"/>
      <c r="HU534" s="198"/>
      <c r="HV534" s="198"/>
      <c r="HW534" s="198"/>
      <c r="HX534" s="198"/>
      <c r="HY534" s="198"/>
      <c r="HZ534" s="198"/>
      <c r="IA534" s="198"/>
      <c r="IB534" s="198"/>
      <c r="IC534" s="198"/>
      <c r="ID534" s="198"/>
      <c r="IE534" s="198"/>
      <c r="IF534" s="198"/>
      <c r="IG534" s="198"/>
      <c r="IH534" s="198"/>
      <c r="II534" s="198"/>
      <c r="IJ534" s="198"/>
      <c r="IK534" s="198"/>
      <c r="IL534" s="198"/>
      <c r="IM534" s="198"/>
      <c r="IN534" s="198"/>
      <c r="IO534" s="198"/>
      <c r="IP534" s="198"/>
      <c r="IQ534" s="198"/>
      <c r="IR534" s="198"/>
      <c r="IS534" s="198"/>
      <c r="IT534" s="198"/>
      <c r="IU534" s="198"/>
      <c r="IV534" s="198"/>
      <c r="IW534" s="198"/>
      <c r="IX534" s="198"/>
      <c r="IY534" s="198"/>
      <c r="IZ534" s="198"/>
      <c r="JA534" s="198"/>
      <c r="JB534" s="198"/>
      <c r="JC534" s="198"/>
      <c r="JD534" s="198"/>
      <c r="JE534" s="198"/>
      <c r="JF534" s="198"/>
      <c r="JG534" s="198"/>
      <c r="JH534" s="198"/>
      <c r="JI534" s="198"/>
      <c r="JJ534" s="198"/>
      <c r="JK534" s="198"/>
      <c r="JL534" s="198"/>
      <c r="JM534" s="198"/>
      <c r="JN534" s="198"/>
      <c r="JO534" s="198"/>
      <c r="JP534" s="198"/>
      <c r="JQ534" s="198"/>
      <c r="JR534" s="198"/>
      <c r="JS534" s="198"/>
      <c r="JT534" s="198"/>
      <c r="JU534" s="198"/>
      <c r="JV534" s="198"/>
      <c r="JW534" s="198"/>
      <c r="JX534" s="198"/>
      <c r="JY534" s="198"/>
      <c r="JZ534" s="198"/>
      <c r="KA534" s="198"/>
      <c r="KB534" s="198"/>
      <c r="KC534" s="198"/>
      <c r="KD534" s="198"/>
      <c r="KE534" s="198"/>
      <c r="KF534" s="198"/>
      <c r="KG534" s="198"/>
      <c r="KH534" s="198"/>
      <c r="KI534" s="198"/>
      <c r="KJ534" s="198"/>
      <c r="KK534" s="198"/>
      <c r="KL534" s="198"/>
      <c r="KM534" s="198"/>
      <c r="KN534" s="198"/>
      <c r="KO534" s="198"/>
      <c r="KP534" s="198"/>
      <c r="KQ534" s="198"/>
      <c r="KR534" s="198"/>
      <c r="KS534" s="198"/>
      <c r="KT534" s="198"/>
      <c r="KU534" s="198"/>
      <c r="KV534" s="198"/>
      <c r="KW534" s="198"/>
      <c r="KX534" s="198"/>
      <c r="KY534" s="198"/>
      <c r="KZ534" s="198"/>
    </row>
    <row r="535" spans="2:312" x14ac:dyDescent="0.3">
      <c r="B535" s="198"/>
      <c r="C535" s="198"/>
      <c r="D535" s="198"/>
      <c r="E535" s="198"/>
      <c r="F535" s="198"/>
      <c r="G535" s="198"/>
      <c r="H535" s="198"/>
      <c r="I535" s="198"/>
      <c r="J535" s="198"/>
      <c r="K535" s="198"/>
      <c r="L535" s="198"/>
      <c r="M535" s="198"/>
      <c r="N535" s="198"/>
      <c r="O535" s="198"/>
      <c r="P535" s="198"/>
      <c r="Q535" s="202"/>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8"/>
      <c r="AY535" s="198"/>
      <c r="AZ535" s="198"/>
      <c r="BA535" s="198"/>
      <c r="BB535" s="198"/>
      <c r="BC535" s="198"/>
      <c r="BD535" s="198"/>
      <c r="BE535" s="198"/>
      <c r="BF535" s="198"/>
      <c r="BG535" s="198"/>
      <c r="BH535" s="198"/>
      <c r="BI535" s="198"/>
      <c r="BJ535" s="198"/>
      <c r="BK535" s="198"/>
      <c r="BL535" s="198"/>
      <c r="BM535" s="198"/>
      <c r="BN535" s="198"/>
      <c r="BO535" s="198"/>
      <c r="BP535" s="198"/>
      <c r="BQ535" s="198"/>
      <c r="BR535" s="198"/>
      <c r="BS535" s="198"/>
      <c r="BT535" s="198"/>
      <c r="BU535" s="198"/>
      <c r="BV535" s="198"/>
      <c r="BW535" s="198"/>
      <c r="BX535" s="198"/>
      <c r="BY535" s="198"/>
      <c r="BZ535" s="198"/>
      <c r="CA535" s="198"/>
      <c r="CB535" s="198"/>
      <c r="CC535" s="198"/>
      <c r="CD535" s="198"/>
      <c r="CE535" s="198"/>
      <c r="CF535" s="198"/>
      <c r="CG535" s="198"/>
      <c r="CH535" s="198"/>
      <c r="CI535" s="198"/>
      <c r="CJ535" s="198"/>
      <c r="CK535" s="198"/>
      <c r="CL535" s="198"/>
      <c r="CM535" s="198"/>
      <c r="CN535" s="198"/>
      <c r="CO535" s="198"/>
      <c r="CP535" s="198"/>
      <c r="CQ535" s="198"/>
      <c r="CR535" s="198"/>
      <c r="CS535" s="198"/>
      <c r="CT535" s="198"/>
      <c r="CU535" s="198"/>
      <c r="CV535" s="198"/>
      <c r="CW535" s="198"/>
      <c r="CX535" s="198"/>
      <c r="CY535" s="198"/>
      <c r="CZ535" s="198"/>
      <c r="DA535" s="198"/>
      <c r="DB535" s="198"/>
      <c r="DC535" s="198"/>
      <c r="DD535" s="198"/>
      <c r="DE535" s="198"/>
      <c r="DF535" s="198"/>
      <c r="DG535" s="198"/>
      <c r="DH535" s="198"/>
      <c r="DI535" s="198"/>
      <c r="DJ535" s="198"/>
      <c r="DK535" s="198"/>
      <c r="DL535" s="198"/>
      <c r="DM535" s="198"/>
      <c r="DN535" s="198"/>
      <c r="DO535" s="198"/>
      <c r="DP535" s="198"/>
      <c r="DQ535" s="198"/>
      <c r="DR535" s="198"/>
      <c r="DS535" s="198"/>
      <c r="DT535" s="198"/>
      <c r="DU535" s="198"/>
      <c r="DV535" s="198"/>
      <c r="DW535" s="198"/>
      <c r="DX535" s="198"/>
      <c r="DY535" s="198"/>
      <c r="DZ535" s="198"/>
      <c r="EA535" s="198"/>
      <c r="EB535" s="198"/>
      <c r="EC535" s="198"/>
      <c r="ED535" s="198"/>
      <c r="EE535" s="198"/>
      <c r="EF535" s="198"/>
      <c r="EG535" s="198"/>
      <c r="EH535" s="198"/>
      <c r="EI535" s="198"/>
      <c r="EJ535" s="198"/>
      <c r="EK535" s="198"/>
      <c r="EL535" s="198"/>
      <c r="EM535" s="198"/>
      <c r="EN535" s="198"/>
      <c r="EO535" s="198"/>
      <c r="EP535" s="198"/>
      <c r="EQ535" s="198"/>
      <c r="ER535" s="198"/>
      <c r="ES535" s="198"/>
      <c r="ET535" s="198"/>
      <c r="EU535" s="198"/>
      <c r="EV535" s="198"/>
      <c r="EW535" s="198"/>
      <c r="EX535" s="198"/>
      <c r="EY535" s="198"/>
      <c r="EZ535" s="198"/>
      <c r="FA535" s="198"/>
      <c r="FB535" s="198"/>
      <c r="FC535" s="198"/>
      <c r="FD535" s="198"/>
      <c r="FE535" s="198"/>
      <c r="FF535" s="198"/>
      <c r="FG535" s="198"/>
      <c r="FH535" s="198"/>
      <c r="FI535" s="198"/>
      <c r="FJ535" s="198"/>
      <c r="FK535" s="198"/>
      <c r="FL535" s="198"/>
      <c r="FM535" s="198"/>
      <c r="FN535" s="198"/>
      <c r="FO535" s="198"/>
      <c r="FP535" s="198"/>
      <c r="FQ535" s="198"/>
      <c r="FR535" s="198"/>
      <c r="FS535" s="198"/>
      <c r="FT535" s="198"/>
      <c r="FU535" s="198"/>
      <c r="FV535" s="198"/>
      <c r="FW535" s="198"/>
      <c r="FX535" s="198"/>
      <c r="FY535" s="198"/>
      <c r="FZ535" s="198"/>
      <c r="GA535" s="198"/>
      <c r="GB535" s="198"/>
      <c r="GC535" s="198"/>
      <c r="GD535" s="198"/>
      <c r="GE535" s="198"/>
      <c r="GF535" s="198"/>
      <c r="GG535" s="198"/>
      <c r="GH535" s="198"/>
      <c r="GI535" s="198"/>
      <c r="GJ535" s="198"/>
      <c r="GK535" s="198"/>
      <c r="GL535" s="198"/>
      <c r="GM535" s="198"/>
      <c r="GN535" s="198"/>
      <c r="GO535" s="198"/>
      <c r="GP535" s="198"/>
      <c r="GQ535" s="198"/>
      <c r="GR535" s="198"/>
      <c r="GS535" s="198"/>
      <c r="GT535" s="198"/>
      <c r="GU535" s="198"/>
      <c r="GV535" s="198"/>
      <c r="GW535" s="198"/>
      <c r="GX535" s="198"/>
      <c r="GY535" s="198"/>
      <c r="GZ535" s="198"/>
      <c r="HA535" s="198"/>
      <c r="HB535" s="198"/>
      <c r="HC535" s="198"/>
      <c r="HD535" s="198"/>
      <c r="HE535" s="198"/>
      <c r="HF535" s="198"/>
      <c r="HG535" s="198"/>
      <c r="HH535" s="198"/>
      <c r="HI535" s="198"/>
      <c r="HJ535" s="198"/>
      <c r="HK535" s="198"/>
      <c r="HL535" s="198"/>
      <c r="HM535" s="198"/>
      <c r="HN535" s="198"/>
      <c r="HO535" s="198"/>
      <c r="HP535" s="198"/>
      <c r="HQ535" s="198"/>
      <c r="HR535" s="198"/>
      <c r="HS535" s="198"/>
      <c r="HT535" s="198"/>
      <c r="HU535" s="198"/>
      <c r="HV535" s="198"/>
      <c r="HW535" s="198"/>
      <c r="HX535" s="198"/>
      <c r="HY535" s="198"/>
      <c r="HZ535" s="198"/>
      <c r="IA535" s="198"/>
      <c r="IB535" s="198"/>
      <c r="IC535" s="198"/>
      <c r="ID535" s="198"/>
      <c r="IE535" s="198"/>
      <c r="IF535" s="198"/>
      <c r="IG535" s="198"/>
      <c r="IH535" s="198"/>
      <c r="II535" s="198"/>
      <c r="IJ535" s="198"/>
      <c r="IK535" s="198"/>
      <c r="IL535" s="198"/>
      <c r="IM535" s="198"/>
      <c r="IN535" s="198"/>
      <c r="IO535" s="198"/>
      <c r="IP535" s="198"/>
      <c r="IQ535" s="198"/>
      <c r="IR535" s="198"/>
      <c r="IS535" s="198"/>
      <c r="IT535" s="198"/>
      <c r="IU535" s="198"/>
      <c r="IV535" s="198"/>
      <c r="IW535" s="198"/>
      <c r="IX535" s="198"/>
      <c r="IY535" s="198"/>
      <c r="IZ535" s="198"/>
      <c r="JA535" s="198"/>
      <c r="JB535" s="198"/>
      <c r="JC535" s="198"/>
      <c r="JD535" s="198"/>
      <c r="JE535" s="198"/>
      <c r="JF535" s="198"/>
      <c r="JG535" s="198"/>
      <c r="JH535" s="198"/>
      <c r="JI535" s="198"/>
      <c r="JJ535" s="198"/>
      <c r="JK535" s="198"/>
      <c r="JL535" s="198"/>
      <c r="JM535" s="198"/>
      <c r="JN535" s="198"/>
      <c r="JO535" s="198"/>
      <c r="JP535" s="198"/>
      <c r="JQ535" s="198"/>
      <c r="JR535" s="198"/>
      <c r="JS535" s="198"/>
      <c r="JT535" s="198"/>
      <c r="JU535" s="198"/>
      <c r="JV535" s="198"/>
      <c r="JW535" s="198"/>
      <c r="JX535" s="198"/>
      <c r="JY535" s="198"/>
      <c r="JZ535" s="198"/>
      <c r="KA535" s="198"/>
      <c r="KB535" s="198"/>
      <c r="KC535" s="198"/>
      <c r="KD535" s="198"/>
      <c r="KE535" s="198"/>
      <c r="KF535" s="198"/>
      <c r="KG535" s="198"/>
      <c r="KH535" s="198"/>
      <c r="KI535" s="198"/>
      <c r="KJ535" s="198"/>
      <c r="KK535" s="198"/>
      <c r="KL535" s="198"/>
      <c r="KM535" s="198"/>
      <c r="KN535" s="198"/>
      <c r="KO535" s="198"/>
      <c r="KP535" s="198"/>
      <c r="KQ535" s="198"/>
      <c r="KR535" s="198"/>
      <c r="KS535" s="198"/>
      <c r="KT535" s="198"/>
      <c r="KU535" s="198"/>
      <c r="KV535" s="198"/>
      <c r="KW535" s="198"/>
      <c r="KX535" s="198"/>
      <c r="KY535" s="198"/>
      <c r="KZ535" s="198"/>
    </row>
    <row r="536" spans="2:312" x14ac:dyDescent="0.3">
      <c r="B536" s="198"/>
      <c r="C536" s="198"/>
      <c r="D536" s="198"/>
      <c r="E536" s="198"/>
      <c r="F536" s="198"/>
      <c r="G536" s="198"/>
      <c r="H536" s="198"/>
      <c r="I536" s="198"/>
      <c r="J536" s="198"/>
      <c r="K536" s="198"/>
      <c r="L536" s="198"/>
      <c r="M536" s="198"/>
      <c r="N536" s="198"/>
      <c r="O536" s="198"/>
      <c r="P536" s="198"/>
      <c r="Q536" s="202"/>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8"/>
      <c r="AY536" s="198"/>
      <c r="AZ536" s="198"/>
      <c r="BA536" s="198"/>
      <c r="BB536" s="198"/>
      <c r="BC536" s="198"/>
      <c r="BD536" s="198"/>
      <c r="BE536" s="198"/>
      <c r="BF536" s="198"/>
      <c r="BG536" s="198"/>
      <c r="BH536" s="198"/>
      <c r="BI536" s="198"/>
      <c r="BJ536" s="198"/>
      <c r="BK536" s="198"/>
      <c r="BL536" s="198"/>
      <c r="BM536" s="198"/>
      <c r="BN536" s="198"/>
      <c r="BO536" s="198"/>
      <c r="BP536" s="198"/>
      <c r="BQ536" s="198"/>
      <c r="BR536" s="198"/>
      <c r="BS536" s="198"/>
      <c r="BT536" s="198"/>
      <c r="BU536" s="198"/>
      <c r="BV536" s="198"/>
      <c r="BW536" s="198"/>
      <c r="BX536" s="198"/>
      <c r="BY536" s="198"/>
      <c r="BZ536" s="198"/>
      <c r="CA536" s="198"/>
      <c r="CB536" s="198"/>
      <c r="CC536" s="198"/>
      <c r="CD536" s="198"/>
      <c r="CE536" s="198"/>
      <c r="CF536" s="198"/>
      <c r="CG536" s="198"/>
      <c r="CH536" s="198"/>
      <c r="CI536" s="198"/>
      <c r="CJ536" s="198"/>
      <c r="CK536" s="198"/>
      <c r="CL536" s="198"/>
      <c r="CM536" s="198"/>
      <c r="CN536" s="198"/>
      <c r="CO536" s="198"/>
      <c r="CP536" s="198"/>
      <c r="CQ536" s="198"/>
      <c r="CR536" s="198"/>
      <c r="CS536" s="198"/>
      <c r="CT536" s="198"/>
      <c r="CU536" s="198"/>
      <c r="CV536" s="198"/>
      <c r="CW536" s="198"/>
      <c r="CX536" s="198"/>
      <c r="CY536" s="198"/>
      <c r="CZ536" s="198"/>
      <c r="DA536" s="198"/>
      <c r="DB536" s="198"/>
      <c r="DC536" s="198"/>
      <c r="DD536" s="198"/>
      <c r="DE536" s="198"/>
      <c r="DF536" s="198"/>
      <c r="DG536" s="198"/>
      <c r="DH536" s="198"/>
      <c r="DI536" s="198"/>
      <c r="DJ536" s="198"/>
      <c r="DK536" s="198"/>
      <c r="DL536" s="198"/>
      <c r="DM536" s="198"/>
      <c r="DN536" s="198"/>
      <c r="DO536" s="198"/>
      <c r="DP536" s="198"/>
      <c r="DQ536" s="198"/>
      <c r="DR536" s="198"/>
      <c r="DS536" s="198"/>
      <c r="DT536" s="198"/>
      <c r="DU536" s="198"/>
      <c r="DV536" s="198"/>
      <c r="DW536" s="198"/>
      <c r="DX536" s="198"/>
      <c r="DY536" s="198"/>
      <c r="DZ536" s="198"/>
      <c r="EA536" s="198"/>
      <c r="EB536" s="198"/>
      <c r="EC536" s="198"/>
      <c r="ED536" s="198"/>
      <c r="EE536" s="198"/>
      <c r="EF536" s="198"/>
      <c r="EG536" s="198"/>
      <c r="EH536" s="198"/>
      <c r="EI536" s="198"/>
      <c r="EJ536" s="198"/>
      <c r="EK536" s="198"/>
      <c r="EL536" s="198"/>
      <c r="EM536" s="198"/>
      <c r="EN536" s="198"/>
      <c r="EO536" s="198"/>
      <c r="EP536" s="198"/>
      <c r="EQ536" s="198"/>
      <c r="ER536" s="198"/>
      <c r="ES536" s="198"/>
      <c r="ET536" s="198"/>
      <c r="EU536" s="198"/>
      <c r="EV536" s="198"/>
      <c r="EW536" s="198"/>
      <c r="EX536" s="198"/>
      <c r="EY536" s="198"/>
      <c r="EZ536" s="198"/>
      <c r="FA536" s="198"/>
      <c r="FB536" s="198"/>
      <c r="FC536" s="198"/>
      <c r="FD536" s="198"/>
      <c r="FE536" s="198"/>
      <c r="FF536" s="198"/>
      <c r="FG536" s="198"/>
      <c r="FH536" s="198"/>
      <c r="FI536" s="198"/>
      <c r="FJ536" s="198"/>
      <c r="FK536" s="198"/>
      <c r="FL536" s="198"/>
      <c r="FM536" s="198"/>
      <c r="FN536" s="198"/>
      <c r="FO536" s="198"/>
      <c r="FP536" s="198"/>
      <c r="FQ536" s="198"/>
      <c r="FR536" s="198"/>
      <c r="FS536" s="198"/>
      <c r="FT536" s="198"/>
      <c r="FU536" s="198"/>
      <c r="FV536" s="198"/>
      <c r="FW536" s="198"/>
      <c r="FX536" s="198"/>
      <c r="FY536" s="198"/>
      <c r="FZ536" s="198"/>
      <c r="GA536" s="198"/>
      <c r="GB536" s="198"/>
      <c r="GC536" s="198"/>
      <c r="GD536" s="198"/>
      <c r="GE536" s="198"/>
      <c r="GF536" s="198"/>
      <c r="GG536" s="198"/>
      <c r="GH536" s="198"/>
      <c r="GI536" s="198"/>
      <c r="GJ536" s="198"/>
      <c r="GK536" s="198"/>
      <c r="GL536" s="198"/>
      <c r="GM536" s="198"/>
      <c r="GN536" s="198"/>
      <c r="GO536" s="198"/>
      <c r="GP536" s="198"/>
      <c r="GQ536" s="198"/>
      <c r="GR536" s="198"/>
      <c r="GS536" s="198"/>
      <c r="GT536" s="198"/>
      <c r="GU536" s="198"/>
      <c r="GV536" s="198"/>
      <c r="GW536" s="198"/>
      <c r="GX536" s="198"/>
      <c r="GY536" s="198"/>
      <c r="GZ536" s="198"/>
      <c r="HA536" s="198"/>
      <c r="HB536" s="198"/>
      <c r="HC536" s="198"/>
      <c r="HD536" s="198"/>
      <c r="HE536" s="198"/>
      <c r="HF536" s="198"/>
      <c r="HG536" s="198"/>
      <c r="HH536" s="198"/>
      <c r="HI536" s="198"/>
      <c r="HJ536" s="198"/>
      <c r="HK536" s="198"/>
      <c r="HL536" s="198"/>
      <c r="HM536" s="198"/>
      <c r="HN536" s="198"/>
      <c r="HO536" s="198"/>
      <c r="HP536" s="198"/>
      <c r="HQ536" s="198"/>
      <c r="HR536" s="198"/>
      <c r="HS536" s="198"/>
      <c r="HT536" s="198"/>
      <c r="HU536" s="198"/>
      <c r="HV536" s="198"/>
      <c r="HW536" s="198"/>
      <c r="HX536" s="198"/>
      <c r="HY536" s="198"/>
      <c r="HZ536" s="198"/>
      <c r="IA536" s="198"/>
      <c r="IB536" s="198"/>
      <c r="IC536" s="198"/>
      <c r="ID536" s="198"/>
      <c r="IE536" s="198"/>
      <c r="IF536" s="198"/>
      <c r="IG536" s="198"/>
      <c r="IH536" s="198"/>
      <c r="II536" s="198"/>
      <c r="IJ536" s="198"/>
      <c r="IK536" s="198"/>
      <c r="IL536" s="198"/>
      <c r="IM536" s="198"/>
      <c r="IN536" s="198"/>
      <c r="IO536" s="198"/>
      <c r="IP536" s="198"/>
      <c r="IQ536" s="198"/>
      <c r="IR536" s="198"/>
      <c r="IS536" s="198"/>
      <c r="IT536" s="198"/>
      <c r="IU536" s="198"/>
      <c r="IV536" s="198"/>
      <c r="IW536" s="198"/>
      <c r="IX536" s="198"/>
      <c r="IY536" s="198"/>
      <c r="IZ536" s="198"/>
      <c r="JA536" s="198"/>
      <c r="JB536" s="198"/>
      <c r="JC536" s="198"/>
      <c r="JD536" s="198"/>
      <c r="JE536" s="198"/>
      <c r="JF536" s="198"/>
      <c r="JG536" s="198"/>
      <c r="JH536" s="198"/>
      <c r="JI536" s="198"/>
      <c r="JJ536" s="198"/>
      <c r="JK536" s="198"/>
      <c r="JL536" s="198"/>
      <c r="JM536" s="198"/>
      <c r="JN536" s="198"/>
      <c r="JO536" s="198"/>
      <c r="JP536" s="198"/>
      <c r="JQ536" s="198"/>
      <c r="JR536" s="198"/>
      <c r="JS536" s="198"/>
      <c r="JT536" s="198"/>
      <c r="JU536" s="198"/>
      <c r="JV536" s="198"/>
      <c r="JW536" s="198"/>
      <c r="JX536" s="198"/>
      <c r="JY536" s="198"/>
      <c r="JZ536" s="198"/>
      <c r="KA536" s="198"/>
      <c r="KB536" s="198"/>
      <c r="KC536" s="198"/>
      <c r="KD536" s="198"/>
      <c r="KE536" s="198"/>
      <c r="KF536" s="198"/>
      <c r="KG536" s="198"/>
      <c r="KH536" s="198"/>
      <c r="KI536" s="198"/>
      <c r="KJ536" s="198"/>
      <c r="KK536" s="198"/>
      <c r="KL536" s="198"/>
      <c r="KM536" s="198"/>
      <c r="KN536" s="198"/>
      <c r="KO536" s="198"/>
      <c r="KP536" s="198"/>
      <c r="KQ536" s="198"/>
      <c r="KR536" s="198"/>
      <c r="KS536" s="198"/>
      <c r="KT536" s="198"/>
      <c r="KU536" s="198"/>
      <c r="KV536" s="198"/>
      <c r="KW536" s="198"/>
      <c r="KX536" s="198"/>
      <c r="KY536" s="198"/>
      <c r="KZ536" s="198"/>
    </row>
    <row r="537" spans="2:312" x14ac:dyDescent="0.3">
      <c r="B537" s="198"/>
      <c r="C537" s="198"/>
      <c r="D537" s="198"/>
      <c r="E537" s="198"/>
      <c r="F537" s="198"/>
      <c r="G537" s="198"/>
      <c r="H537" s="198"/>
      <c r="I537" s="198"/>
      <c r="J537" s="198"/>
      <c r="K537" s="198"/>
      <c r="L537" s="198"/>
      <c r="M537" s="198"/>
      <c r="N537" s="198"/>
      <c r="O537" s="198"/>
      <c r="P537" s="198"/>
      <c r="Q537" s="202"/>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8"/>
      <c r="AY537" s="198"/>
      <c r="AZ537" s="198"/>
      <c r="BA537" s="198"/>
      <c r="BB537" s="198"/>
      <c r="BC537" s="198"/>
      <c r="BD537" s="198"/>
      <c r="BE537" s="198"/>
      <c r="BF537" s="198"/>
      <c r="BG537" s="198"/>
      <c r="BH537" s="198"/>
      <c r="BI537" s="198"/>
      <c r="BJ537" s="198"/>
      <c r="BK537" s="198"/>
      <c r="BL537" s="198"/>
      <c r="BM537" s="198"/>
      <c r="BN537" s="198"/>
      <c r="BO537" s="198"/>
      <c r="BP537" s="198"/>
      <c r="BQ537" s="198"/>
      <c r="BR537" s="198"/>
      <c r="BS537" s="198"/>
      <c r="BT537" s="198"/>
      <c r="BU537" s="198"/>
      <c r="BV537" s="198"/>
      <c r="BW537" s="198"/>
      <c r="BX537" s="198"/>
      <c r="BY537" s="198"/>
      <c r="BZ537" s="198"/>
      <c r="CA537" s="198"/>
      <c r="CB537" s="198"/>
      <c r="CC537" s="198"/>
      <c r="CD537" s="198"/>
      <c r="CE537" s="198"/>
      <c r="CF537" s="198"/>
      <c r="CG537" s="198"/>
      <c r="CH537" s="198"/>
      <c r="CI537" s="198"/>
      <c r="CJ537" s="198"/>
      <c r="CK537" s="198"/>
      <c r="CL537" s="198"/>
      <c r="CM537" s="198"/>
      <c r="CN537" s="198"/>
      <c r="CO537" s="198"/>
      <c r="CP537" s="198"/>
      <c r="CQ537" s="198"/>
      <c r="CR537" s="198"/>
      <c r="CS537" s="198"/>
      <c r="CT537" s="198"/>
      <c r="CU537" s="198"/>
      <c r="CV537" s="198"/>
      <c r="CW537" s="198"/>
      <c r="CX537" s="198"/>
      <c r="CY537" s="198"/>
      <c r="CZ537" s="198"/>
      <c r="DA537" s="198"/>
      <c r="DB537" s="198"/>
      <c r="DC537" s="198"/>
      <c r="DD537" s="198"/>
      <c r="DE537" s="198"/>
      <c r="DF537" s="198"/>
      <c r="DG537" s="198"/>
      <c r="DH537" s="198"/>
      <c r="DI537" s="198"/>
      <c r="DJ537" s="198"/>
      <c r="DK537" s="198"/>
      <c r="DL537" s="198"/>
      <c r="DM537" s="198"/>
      <c r="DN537" s="198"/>
      <c r="DO537" s="198"/>
      <c r="DP537" s="198"/>
      <c r="DQ537" s="198"/>
      <c r="DR537" s="198"/>
      <c r="DS537" s="198"/>
      <c r="DT537" s="198"/>
      <c r="DU537" s="198"/>
      <c r="DV537" s="198"/>
      <c r="DW537" s="198"/>
      <c r="DX537" s="198"/>
      <c r="DY537" s="198"/>
      <c r="DZ537" s="198"/>
      <c r="EA537" s="198"/>
      <c r="EB537" s="198"/>
      <c r="EC537" s="198"/>
      <c r="ED537" s="198"/>
      <c r="EE537" s="198"/>
      <c r="EF537" s="198"/>
      <c r="EG537" s="198"/>
      <c r="EH537" s="198"/>
      <c r="EI537" s="198"/>
      <c r="EJ537" s="198"/>
      <c r="EK537" s="198"/>
      <c r="EL537" s="198"/>
      <c r="EM537" s="198"/>
      <c r="EN537" s="198"/>
      <c r="EO537" s="198"/>
      <c r="EP537" s="198"/>
      <c r="EQ537" s="198"/>
      <c r="ER537" s="198"/>
      <c r="ES537" s="198"/>
      <c r="ET537" s="198"/>
      <c r="EU537" s="198"/>
      <c r="EV537" s="198"/>
      <c r="EW537" s="198"/>
      <c r="EX537" s="198"/>
      <c r="EY537" s="198"/>
      <c r="EZ537" s="198"/>
      <c r="FA537" s="198"/>
      <c r="FB537" s="198"/>
      <c r="FC537" s="198"/>
      <c r="FD537" s="198"/>
      <c r="FE537" s="198"/>
      <c r="FF537" s="198"/>
      <c r="FG537" s="198"/>
      <c r="FH537" s="198"/>
      <c r="FI537" s="198"/>
      <c r="FJ537" s="198"/>
      <c r="FK537" s="198"/>
      <c r="FL537" s="198"/>
      <c r="FM537" s="198"/>
      <c r="FN537" s="198"/>
      <c r="FO537" s="198"/>
      <c r="FP537" s="198"/>
      <c r="FQ537" s="198"/>
      <c r="FR537" s="198"/>
      <c r="FS537" s="198"/>
      <c r="FT537" s="198"/>
      <c r="FU537" s="198"/>
      <c r="FV537" s="198"/>
      <c r="FW537" s="198"/>
      <c r="FX537" s="198"/>
      <c r="FY537" s="198"/>
      <c r="FZ537" s="198"/>
      <c r="GA537" s="198"/>
      <c r="GB537" s="198"/>
      <c r="GC537" s="198"/>
      <c r="GD537" s="198"/>
      <c r="GE537" s="198"/>
      <c r="GF537" s="198"/>
      <c r="GG537" s="198"/>
      <c r="GH537" s="198"/>
      <c r="GI537" s="198"/>
      <c r="GJ537" s="198"/>
      <c r="GK537" s="198"/>
      <c r="GL537" s="198"/>
      <c r="GM537" s="198"/>
      <c r="GN537" s="198"/>
      <c r="GO537" s="198"/>
      <c r="GP537" s="198"/>
      <c r="GQ537" s="198"/>
      <c r="GR537" s="198"/>
      <c r="GS537" s="198"/>
      <c r="GT537" s="198"/>
      <c r="GU537" s="198"/>
      <c r="GV537" s="198"/>
      <c r="GW537" s="198"/>
      <c r="GX537" s="198"/>
      <c r="GY537" s="198"/>
      <c r="GZ537" s="198"/>
      <c r="HA537" s="198"/>
      <c r="HB537" s="198"/>
      <c r="HC537" s="198"/>
      <c r="HD537" s="198"/>
      <c r="HE537" s="198"/>
      <c r="HF537" s="198"/>
      <c r="HG537" s="198"/>
      <c r="HH537" s="198"/>
      <c r="HI537" s="198"/>
      <c r="HJ537" s="198"/>
      <c r="HK537" s="198"/>
      <c r="HL537" s="198"/>
      <c r="HM537" s="198"/>
      <c r="HN537" s="198"/>
      <c r="HO537" s="198"/>
      <c r="HP537" s="198"/>
      <c r="HQ537" s="198"/>
      <c r="HR537" s="198"/>
      <c r="HS537" s="198"/>
      <c r="HT537" s="198"/>
      <c r="HU537" s="198"/>
      <c r="HV537" s="198"/>
      <c r="HW537" s="198"/>
      <c r="HX537" s="198"/>
      <c r="HY537" s="198"/>
      <c r="HZ537" s="198"/>
      <c r="IA537" s="198"/>
      <c r="IB537" s="198"/>
      <c r="IC537" s="198"/>
      <c r="ID537" s="198"/>
      <c r="IE537" s="198"/>
      <c r="IF537" s="198"/>
      <c r="IG537" s="198"/>
      <c r="IH537" s="198"/>
      <c r="II537" s="198"/>
      <c r="IJ537" s="198"/>
      <c r="IK537" s="198"/>
      <c r="IL537" s="198"/>
      <c r="IM537" s="198"/>
      <c r="IN537" s="198"/>
      <c r="IO537" s="198"/>
      <c r="IP537" s="198"/>
      <c r="IQ537" s="198"/>
      <c r="IR537" s="198"/>
      <c r="IS537" s="198"/>
      <c r="IT537" s="198"/>
      <c r="IU537" s="198"/>
      <c r="IV537" s="198"/>
      <c r="IW537" s="198"/>
      <c r="IX537" s="198"/>
      <c r="IY537" s="198"/>
      <c r="IZ537" s="198"/>
      <c r="JA537" s="198"/>
      <c r="JB537" s="198"/>
      <c r="JC537" s="198"/>
      <c r="JD537" s="198"/>
      <c r="JE537" s="198"/>
      <c r="JF537" s="198"/>
      <c r="JG537" s="198"/>
      <c r="JH537" s="198"/>
      <c r="JI537" s="198"/>
      <c r="JJ537" s="198"/>
      <c r="JK537" s="198"/>
      <c r="JL537" s="198"/>
      <c r="JM537" s="198"/>
      <c r="JN537" s="198"/>
      <c r="JO537" s="198"/>
      <c r="JP537" s="198"/>
      <c r="JQ537" s="198"/>
      <c r="JR537" s="198"/>
      <c r="JS537" s="198"/>
      <c r="JT537" s="198"/>
      <c r="JU537" s="198"/>
      <c r="JV537" s="198"/>
      <c r="JW537" s="198"/>
      <c r="JX537" s="198"/>
      <c r="JY537" s="198"/>
      <c r="JZ537" s="198"/>
      <c r="KA537" s="198"/>
      <c r="KB537" s="198"/>
      <c r="KC537" s="198"/>
      <c r="KD537" s="198"/>
      <c r="KE537" s="198"/>
      <c r="KF537" s="198"/>
      <c r="KG537" s="198"/>
      <c r="KH537" s="198"/>
      <c r="KI537" s="198"/>
      <c r="KJ537" s="198"/>
      <c r="KK537" s="198"/>
      <c r="KL537" s="198"/>
      <c r="KM537" s="198"/>
      <c r="KN537" s="198"/>
      <c r="KO537" s="198"/>
      <c r="KP537" s="198"/>
      <c r="KQ537" s="198"/>
      <c r="KR537" s="198"/>
      <c r="KS537" s="198"/>
      <c r="KT537" s="198"/>
      <c r="KU537" s="198"/>
      <c r="KV537" s="198"/>
      <c r="KW537" s="198"/>
      <c r="KX537" s="198"/>
      <c r="KY537" s="198"/>
      <c r="KZ537" s="198"/>
    </row>
    <row r="538" spans="2:312" x14ac:dyDescent="0.3">
      <c r="B538" s="198"/>
      <c r="C538" s="198"/>
      <c r="D538" s="198"/>
      <c r="E538" s="198"/>
      <c r="F538" s="198"/>
      <c r="G538" s="198"/>
      <c r="H538" s="198"/>
      <c r="I538" s="198"/>
      <c r="J538" s="198"/>
      <c r="K538" s="198"/>
      <c r="L538" s="198"/>
      <c r="M538" s="198"/>
      <c r="N538" s="198"/>
      <c r="O538" s="198"/>
      <c r="P538" s="198"/>
      <c r="Q538" s="202"/>
      <c r="R538" s="198"/>
      <c r="S538" s="198"/>
      <c r="T538" s="198"/>
      <c r="U538" s="198"/>
      <c r="V538" s="198"/>
      <c r="W538" s="198"/>
      <c r="X538" s="198"/>
      <c r="Y538" s="198"/>
      <c r="Z538" s="198"/>
      <c r="AA538" s="198"/>
      <c r="AB538" s="198"/>
      <c r="AC538" s="198"/>
      <c r="AD538" s="198"/>
      <c r="AE538" s="198"/>
      <c r="AF538" s="198"/>
      <c r="AG538" s="198"/>
      <c r="AH538" s="198"/>
      <c r="AI538" s="198"/>
      <c r="AJ538" s="198"/>
      <c r="AK538" s="198"/>
      <c r="AL538" s="198"/>
      <c r="AM538" s="198"/>
      <c r="AN538" s="198"/>
      <c r="AO538" s="198"/>
      <c r="AP538" s="198"/>
      <c r="AQ538" s="198"/>
      <c r="AR538" s="198"/>
      <c r="AS538" s="198"/>
      <c r="AT538" s="198"/>
      <c r="AU538" s="198"/>
      <c r="AV538" s="198"/>
      <c r="AW538" s="198"/>
      <c r="AX538" s="198"/>
      <c r="AY538" s="198"/>
      <c r="AZ538" s="198"/>
      <c r="BA538" s="198"/>
      <c r="BB538" s="198"/>
      <c r="BC538" s="198"/>
      <c r="BD538" s="198"/>
      <c r="BE538" s="198"/>
      <c r="BF538" s="198"/>
      <c r="BG538" s="198"/>
      <c r="BH538" s="198"/>
      <c r="BI538" s="198"/>
      <c r="BJ538" s="198"/>
      <c r="BK538" s="198"/>
      <c r="BL538" s="198"/>
      <c r="BM538" s="198"/>
      <c r="BN538" s="198"/>
      <c r="BO538" s="198"/>
      <c r="BP538" s="198"/>
      <c r="BQ538" s="198"/>
      <c r="BR538" s="198"/>
      <c r="BS538" s="198"/>
      <c r="BT538" s="198"/>
      <c r="BU538" s="198"/>
      <c r="BV538" s="198"/>
      <c r="BW538" s="198"/>
      <c r="BX538" s="198"/>
      <c r="BY538" s="198"/>
      <c r="BZ538" s="198"/>
      <c r="CA538" s="198"/>
      <c r="CB538" s="198"/>
      <c r="CC538" s="198"/>
      <c r="CD538" s="198"/>
      <c r="CE538" s="198"/>
      <c r="CF538" s="198"/>
      <c r="CG538" s="198"/>
      <c r="CH538" s="198"/>
      <c r="CI538" s="198"/>
      <c r="CJ538" s="198"/>
      <c r="CK538" s="198"/>
      <c r="CL538" s="198"/>
      <c r="CM538" s="198"/>
      <c r="CN538" s="198"/>
      <c r="CO538" s="198"/>
      <c r="CP538" s="198"/>
      <c r="CQ538" s="198"/>
      <c r="CR538" s="198"/>
      <c r="CS538" s="198"/>
      <c r="CT538" s="198"/>
      <c r="CU538" s="198"/>
      <c r="CV538" s="198"/>
      <c r="CW538" s="198"/>
      <c r="CX538" s="198"/>
      <c r="CY538" s="198"/>
      <c r="CZ538" s="198"/>
      <c r="DA538" s="198"/>
      <c r="DB538" s="198"/>
      <c r="DC538" s="198"/>
      <c r="DD538" s="198"/>
      <c r="DE538" s="198"/>
      <c r="DF538" s="198"/>
      <c r="DG538" s="198"/>
      <c r="DH538" s="198"/>
      <c r="DI538" s="198"/>
      <c r="DJ538" s="198"/>
      <c r="DK538" s="198"/>
      <c r="DL538" s="198"/>
      <c r="DM538" s="198"/>
      <c r="DN538" s="198"/>
      <c r="DO538" s="198"/>
      <c r="DP538" s="198"/>
      <c r="DQ538" s="198"/>
      <c r="DR538" s="198"/>
      <c r="DS538" s="198"/>
      <c r="DT538" s="198"/>
      <c r="DU538" s="198"/>
      <c r="DV538" s="198"/>
      <c r="DW538" s="198"/>
      <c r="DX538" s="198"/>
      <c r="DY538" s="198"/>
      <c r="DZ538" s="198"/>
      <c r="EA538" s="198"/>
      <c r="EB538" s="198"/>
      <c r="EC538" s="198"/>
      <c r="ED538" s="198"/>
      <c r="EE538" s="198"/>
      <c r="EF538" s="198"/>
      <c r="EG538" s="198"/>
      <c r="EH538" s="198"/>
      <c r="EI538" s="198"/>
      <c r="EJ538" s="198"/>
      <c r="EK538" s="198"/>
      <c r="EL538" s="198"/>
      <c r="EM538" s="198"/>
      <c r="EN538" s="198"/>
      <c r="EO538" s="198"/>
      <c r="EP538" s="198"/>
      <c r="EQ538" s="198"/>
      <c r="ER538" s="198"/>
      <c r="ES538" s="198"/>
      <c r="ET538" s="198"/>
      <c r="EU538" s="198"/>
      <c r="EV538" s="198"/>
      <c r="EW538" s="198"/>
      <c r="EX538" s="198"/>
      <c r="EY538" s="198"/>
      <c r="EZ538" s="198"/>
      <c r="FA538" s="198"/>
      <c r="FB538" s="198"/>
      <c r="FC538" s="198"/>
      <c r="FD538" s="198"/>
      <c r="FE538" s="198"/>
      <c r="FF538" s="198"/>
      <c r="FG538" s="198"/>
      <c r="FH538" s="198"/>
      <c r="FI538" s="198"/>
      <c r="FJ538" s="198"/>
      <c r="FK538" s="198"/>
      <c r="FL538" s="198"/>
      <c r="FM538" s="198"/>
      <c r="FN538" s="198"/>
      <c r="FO538" s="198"/>
      <c r="FP538" s="198"/>
      <c r="FQ538" s="198"/>
      <c r="FR538" s="198"/>
      <c r="FS538" s="198"/>
      <c r="FT538" s="198"/>
      <c r="FU538" s="198"/>
      <c r="FV538" s="198"/>
      <c r="FW538" s="198"/>
      <c r="FX538" s="198"/>
      <c r="FY538" s="198"/>
      <c r="FZ538" s="198"/>
      <c r="GA538" s="198"/>
      <c r="GB538" s="198"/>
      <c r="GC538" s="198"/>
      <c r="GD538" s="198"/>
      <c r="GE538" s="198"/>
      <c r="GF538" s="198"/>
      <c r="GG538" s="198"/>
      <c r="GH538" s="198"/>
      <c r="GI538" s="198"/>
      <c r="GJ538" s="198"/>
      <c r="GK538" s="198"/>
      <c r="GL538" s="198"/>
      <c r="GM538" s="198"/>
      <c r="GN538" s="198"/>
      <c r="GO538" s="198"/>
      <c r="GP538" s="198"/>
      <c r="GQ538" s="198"/>
      <c r="GR538" s="198"/>
      <c r="GS538" s="198"/>
      <c r="GT538" s="198"/>
      <c r="GU538" s="198"/>
      <c r="GV538" s="198"/>
      <c r="GW538" s="198"/>
      <c r="GX538" s="198"/>
      <c r="GY538" s="198"/>
      <c r="GZ538" s="198"/>
      <c r="HA538" s="198"/>
      <c r="HB538" s="198"/>
      <c r="HC538" s="198"/>
      <c r="HD538" s="198"/>
      <c r="HE538" s="198"/>
      <c r="HF538" s="198"/>
      <c r="HG538" s="198"/>
      <c r="HH538" s="198"/>
      <c r="HI538" s="198"/>
      <c r="HJ538" s="198"/>
      <c r="HK538" s="198"/>
      <c r="HL538" s="198"/>
      <c r="HM538" s="198"/>
      <c r="HN538" s="198"/>
      <c r="HO538" s="198"/>
      <c r="HP538" s="198"/>
      <c r="HQ538" s="198"/>
      <c r="HR538" s="198"/>
      <c r="HS538" s="198"/>
      <c r="HT538" s="198"/>
      <c r="HU538" s="198"/>
      <c r="HV538" s="198"/>
      <c r="HW538" s="198"/>
      <c r="HX538" s="198"/>
      <c r="HY538" s="198"/>
      <c r="HZ538" s="198"/>
      <c r="IA538" s="198"/>
      <c r="IB538" s="198"/>
      <c r="IC538" s="198"/>
      <c r="ID538" s="198"/>
      <c r="IE538" s="198"/>
      <c r="IF538" s="198"/>
      <c r="IG538" s="198"/>
      <c r="IH538" s="198"/>
      <c r="II538" s="198"/>
      <c r="IJ538" s="198"/>
      <c r="IK538" s="198"/>
      <c r="IL538" s="198"/>
      <c r="IM538" s="198"/>
      <c r="IN538" s="198"/>
      <c r="IO538" s="198"/>
      <c r="IP538" s="198"/>
      <c r="IQ538" s="198"/>
      <c r="IR538" s="198"/>
      <c r="IS538" s="198"/>
      <c r="IT538" s="198"/>
      <c r="IU538" s="198"/>
      <c r="IV538" s="198"/>
      <c r="IW538" s="198"/>
      <c r="IX538" s="198"/>
      <c r="IY538" s="198"/>
      <c r="IZ538" s="198"/>
      <c r="JA538" s="198"/>
      <c r="JB538" s="198"/>
      <c r="JC538" s="198"/>
      <c r="JD538" s="198"/>
      <c r="JE538" s="198"/>
      <c r="JF538" s="198"/>
      <c r="JG538" s="198"/>
      <c r="JH538" s="198"/>
      <c r="JI538" s="198"/>
      <c r="JJ538" s="198"/>
      <c r="JK538" s="198"/>
      <c r="JL538" s="198"/>
      <c r="JM538" s="198"/>
      <c r="JN538" s="198"/>
      <c r="JO538" s="198"/>
      <c r="JP538" s="198"/>
      <c r="JQ538" s="198"/>
      <c r="JR538" s="198"/>
      <c r="JS538" s="198"/>
      <c r="JT538" s="198"/>
      <c r="JU538" s="198"/>
      <c r="JV538" s="198"/>
      <c r="JW538" s="198"/>
      <c r="JX538" s="198"/>
      <c r="JY538" s="198"/>
      <c r="JZ538" s="198"/>
      <c r="KA538" s="198"/>
      <c r="KB538" s="198"/>
      <c r="KC538" s="198"/>
      <c r="KD538" s="198"/>
      <c r="KE538" s="198"/>
      <c r="KF538" s="198"/>
      <c r="KG538" s="198"/>
      <c r="KH538" s="198"/>
      <c r="KI538" s="198"/>
      <c r="KJ538" s="198"/>
      <c r="KK538" s="198"/>
      <c r="KL538" s="198"/>
      <c r="KM538" s="198"/>
      <c r="KN538" s="198"/>
      <c r="KO538" s="198"/>
      <c r="KP538" s="198"/>
      <c r="KQ538" s="198"/>
      <c r="KR538" s="198"/>
      <c r="KS538" s="198"/>
      <c r="KT538" s="198"/>
      <c r="KU538" s="198"/>
      <c r="KV538" s="198"/>
      <c r="KW538" s="198"/>
      <c r="KX538" s="198"/>
      <c r="KY538" s="198"/>
      <c r="KZ538" s="198"/>
    </row>
    <row r="539" spans="2:312" x14ac:dyDescent="0.3">
      <c r="B539" s="198"/>
      <c r="C539" s="198"/>
      <c r="D539" s="198"/>
      <c r="E539" s="198"/>
      <c r="F539" s="198"/>
      <c r="G539" s="198"/>
      <c r="H539" s="198"/>
      <c r="I539" s="198"/>
      <c r="J539" s="198"/>
      <c r="K539" s="198"/>
      <c r="L539" s="198"/>
      <c r="M539" s="198"/>
      <c r="N539" s="198"/>
      <c r="O539" s="198"/>
      <c r="P539" s="198"/>
      <c r="Q539" s="202"/>
      <c r="R539" s="198"/>
      <c r="S539" s="198"/>
      <c r="T539" s="198"/>
      <c r="U539" s="198"/>
      <c r="V539" s="198"/>
      <c r="W539" s="198"/>
      <c r="X539" s="198"/>
      <c r="Y539" s="198"/>
      <c r="Z539" s="198"/>
      <c r="AA539" s="198"/>
      <c r="AB539" s="198"/>
      <c r="AC539" s="198"/>
      <c r="AD539" s="198"/>
      <c r="AE539" s="198"/>
      <c r="AF539" s="198"/>
      <c r="AG539" s="198"/>
      <c r="AH539" s="198"/>
      <c r="AI539" s="198"/>
      <c r="AJ539" s="198"/>
      <c r="AK539" s="198"/>
      <c r="AL539" s="198"/>
      <c r="AM539" s="198"/>
      <c r="AN539" s="198"/>
      <c r="AO539" s="198"/>
      <c r="AP539" s="198"/>
      <c r="AQ539" s="198"/>
      <c r="AR539" s="198"/>
      <c r="AS539" s="198"/>
      <c r="AT539" s="198"/>
      <c r="AU539" s="198"/>
      <c r="AV539" s="198"/>
      <c r="AW539" s="198"/>
      <c r="AX539" s="198"/>
      <c r="AY539" s="198"/>
      <c r="AZ539" s="198"/>
      <c r="BA539" s="198"/>
      <c r="BB539" s="198"/>
      <c r="BC539" s="198"/>
      <c r="BD539" s="198"/>
      <c r="BE539" s="198"/>
      <c r="BF539" s="198"/>
      <c r="BG539" s="198"/>
      <c r="BH539" s="198"/>
      <c r="BI539" s="198"/>
      <c r="BJ539" s="198"/>
      <c r="BK539" s="198"/>
      <c r="BL539" s="198"/>
      <c r="BM539" s="198"/>
      <c r="BN539" s="198"/>
      <c r="BO539" s="198"/>
      <c r="BP539" s="198"/>
      <c r="BQ539" s="198"/>
      <c r="BR539" s="198"/>
      <c r="BS539" s="198"/>
      <c r="BT539" s="198"/>
      <c r="BU539" s="198"/>
      <c r="BV539" s="198"/>
      <c r="BW539" s="198"/>
      <c r="BX539" s="198"/>
      <c r="BY539" s="198"/>
      <c r="BZ539" s="198"/>
      <c r="CA539" s="198"/>
      <c r="CB539" s="198"/>
      <c r="CC539" s="198"/>
      <c r="CD539" s="198"/>
      <c r="CE539" s="198"/>
      <c r="CF539" s="198"/>
      <c r="CG539" s="198"/>
      <c r="CH539" s="198"/>
      <c r="CI539" s="198"/>
      <c r="CJ539" s="198"/>
      <c r="CK539" s="198"/>
      <c r="CL539" s="198"/>
      <c r="CM539" s="198"/>
      <c r="CN539" s="198"/>
      <c r="CO539" s="198"/>
      <c r="CP539" s="198"/>
      <c r="CQ539" s="198"/>
      <c r="CR539" s="198"/>
      <c r="CS539" s="198"/>
      <c r="CT539" s="198"/>
      <c r="CU539" s="198"/>
      <c r="CV539" s="198"/>
      <c r="CW539" s="198"/>
      <c r="CX539" s="198"/>
      <c r="CY539" s="198"/>
      <c r="CZ539" s="198"/>
      <c r="DA539" s="198"/>
      <c r="DB539" s="198"/>
      <c r="DC539" s="198"/>
      <c r="DD539" s="198"/>
      <c r="DE539" s="198"/>
      <c r="DF539" s="198"/>
      <c r="DG539" s="198"/>
      <c r="DH539" s="198"/>
      <c r="DI539" s="198"/>
      <c r="DJ539" s="198"/>
      <c r="DK539" s="198"/>
      <c r="DL539" s="198"/>
      <c r="DM539" s="198"/>
      <c r="DN539" s="198"/>
      <c r="DO539" s="198"/>
      <c r="DP539" s="198"/>
      <c r="DQ539" s="198"/>
      <c r="DR539" s="198"/>
      <c r="DS539" s="198"/>
      <c r="DT539" s="198"/>
      <c r="DU539" s="198"/>
      <c r="DV539" s="198"/>
      <c r="DW539" s="198"/>
      <c r="DX539" s="198"/>
      <c r="DY539" s="198"/>
      <c r="DZ539" s="198"/>
      <c r="EA539" s="198"/>
      <c r="EB539" s="198"/>
      <c r="EC539" s="198"/>
      <c r="ED539" s="198"/>
      <c r="EE539" s="198"/>
      <c r="EF539" s="198"/>
      <c r="EG539" s="198"/>
      <c r="EH539" s="198"/>
      <c r="EI539" s="198"/>
      <c r="EJ539" s="198"/>
      <c r="EK539" s="198"/>
      <c r="EL539" s="198"/>
      <c r="EM539" s="198"/>
      <c r="EN539" s="198"/>
      <c r="EO539" s="198"/>
      <c r="EP539" s="198"/>
      <c r="EQ539" s="198"/>
      <c r="ER539" s="198"/>
      <c r="ES539" s="198"/>
      <c r="ET539" s="198"/>
      <c r="EU539" s="198"/>
      <c r="EV539" s="198"/>
      <c r="EW539" s="198"/>
      <c r="EX539" s="198"/>
      <c r="EY539" s="198"/>
      <c r="EZ539" s="198"/>
      <c r="FA539" s="198"/>
      <c r="FB539" s="198"/>
      <c r="FC539" s="198"/>
      <c r="FD539" s="198"/>
      <c r="FE539" s="198"/>
      <c r="FF539" s="198"/>
      <c r="FG539" s="198"/>
      <c r="FH539" s="198"/>
      <c r="FI539" s="198"/>
      <c r="FJ539" s="198"/>
      <c r="FK539" s="198"/>
      <c r="FL539" s="198"/>
      <c r="FM539" s="198"/>
      <c r="FN539" s="198"/>
      <c r="FO539" s="198"/>
      <c r="FP539" s="198"/>
      <c r="FQ539" s="198"/>
      <c r="FR539" s="198"/>
      <c r="FS539" s="198"/>
      <c r="FT539" s="198"/>
      <c r="FU539" s="198"/>
      <c r="FV539" s="198"/>
      <c r="FW539" s="198"/>
      <c r="FX539" s="198"/>
      <c r="FY539" s="198"/>
      <c r="FZ539" s="198"/>
      <c r="GA539" s="198"/>
      <c r="GB539" s="198"/>
      <c r="GC539" s="198"/>
      <c r="GD539" s="198"/>
      <c r="GE539" s="198"/>
      <c r="GF539" s="198"/>
      <c r="GG539" s="198"/>
      <c r="GH539" s="198"/>
      <c r="GI539" s="198"/>
      <c r="GJ539" s="198"/>
      <c r="GK539" s="198"/>
      <c r="GL539" s="198"/>
      <c r="GM539" s="198"/>
      <c r="GN539" s="198"/>
      <c r="GO539" s="198"/>
      <c r="GP539" s="198"/>
      <c r="GQ539" s="198"/>
      <c r="GR539" s="198"/>
      <c r="GS539" s="198"/>
      <c r="GT539" s="198"/>
      <c r="GU539" s="198"/>
      <c r="GV539" s="198"/>
      <c r="GW539" s="198"/>
      <c r="GX539" s="198"/>
      <c r="GY539" s="198"/>
      <c r="GZ539" s="198"/>
      <c r="HA539" s="198"/>
      <c r="HB539" s="198"/>
      <c r="HC539" s="198"/>
      <c r="HD539" s="198"/>
      <c r="HE539" s="198"/>
      <c r="HF539" s="198"/>
      <c r="HG539" s="198"/>
      <c r="HH539" s="198"/>
      <c r="HI539" s="198"/>
      <c r="HJ539" s="198"/>
      <c r="HK539" s="198"/>
      <c r="HL539" s="198"/>
      <c r="HM539" s="198"/>
      <c r="HN539" s="198"/>
      <c r="HO539" s="198"/>
      <c r="HP539" s="198"/>
      <c r="HQ539" s="198"/>
      <c r="HR539" s="198"/>
      <c r="HS539" s="198"/>
      <c r="HT539" s="198"/>
      <c r="HU539" s="198"/>
      <c r="HV539" s="198"/>
      <c r="HW539" s="198"/>
      <c r="HX539" s="198"/>
      <c r="HY539" s="198"/>
      <c r="HZ539" s="198"/>
      <c r="IA539" s="198"/>
      <c r="IB539" s="198"/>
      <c r="IC539" s="198"/>
      <c r="ID539" s="198"/>
      <c r="IE539" s="198"/>
      <c r="IF539" s="198"/>
      <c r="IG539" s="198"/>
      <c r="IH539" s="198"/>
      <c r="II539" s="198"/>
      <c r="IJ539" s="198"/>
      <c r="IK539" s="198"/>
      <c r="IL539" s="198"/>
      <c r="IM539" s="198"/>
      <c r="IN539" s="198"/>
      <c r="IO539" s="198"/>
      <c r="IP539" s="198"/>
      <c r="IQ539" s="198"/>
      <c r="IR539" s="198"/>
      <c r="IS539" s="198"/>
      <c r="IT539" s="198"/>
      <c r="IU539" s="198"/>
      <c r="IV539" s="198"/>
      <c r="IW539" s="198"/>
      <c r="IX539" s="198"/>
      <c r="IY539" s="198"/>
      <c r="IZ539" s="198"/>
      <c r="JA539" s="198"/>
      <c r="JB539" s="198"/>
      <c r="JC539" s="198"/>
      <c r="JD539" s="198"/>
      <c r="JE539" s="198"/>
      <c r="JF539" s="198"/>
      <c r="JG539" s="198"/>
      <c r="JH539" s="198"/>
      <c r="JI539" s="198"/>
      <c r="JJ539" s="198"/>
      <c r="JK539" s="198"/>
      <c r="JL539" s="198"/>
      <c r="JM539" s="198"/>
      <c r="JN539" s="198"/>
      <c r="JO539" s="198"/>
      <c r="JP539" s="198"/>
      <c r="JQ539" s="198"/>
      <c r="JR539" s="198"/>
      <c r="JS539" s="198"/>
      <c r="JT539" s="198"/>
      <c r="JU539" s="198"/>
      <c r="JV539" s="198"/>
      <c r="JW539" s="198"/>
      <c r="JX539" s="198"/>
      <c r="JY539" s="198"/>
      <c r="JZ539" s="198"/>
      <c r="KA539" s="198"/>
      <c r="KB539" s="198"/>
      <c r="KC539" s="198"/>
      <c r="KD539" s="198"/>
      <c r="KE539" s="198"/>
      <c r="KF539" s="198"/>
      <c r="KG539" s="198"/>
      <c r="KH539" s="198"/>
      <c r="KI539" s="198"/>
      <c r="KJ539" s="198"/>
      <c r="KK539" s="198"/>
      <c r="KL539" s="198"/>
      <c r="KM539" s="198"/>
      <c r="KN539" s="198"/>
      <c r="KO539" s="198"/>
      <c r="KP539" s="198"/>
      <c r="KQ539" s="198"/>
      <c r="KR539" s="198"/>
      <c r="KS539" s="198"/>
      <c r="KT539" s="198"/>
      <c r="KU539" s="198"/>
      <c r="KV539" s="198"/>
      <c r="KW539" s="198"/>
      <c r="KX539" s="198"/>
      <c r="KY539" s="198"/>
      <c r="KZ539" s="198"/>
    </row>
    <row r="540" spans="2:312" x14ac:dyDescent="0.3">
      <c r="B540" s="198"/>
      <c r="C540" s="198"/>
      <c r="D540" s="198"/>
      <c r="E540" s="198"/>
      <c r="F540" s="198"/>
      <c r="G540" s="198"/>
      <c r="H540" s="198"/>
      <c r="I540" s="198"/>
      <c r="J540" s="198"/>
      <c r="K540" s="198"/>
      <c r="L540" s="198"/>
      <c r="M540" s="198"/>
      <c r="N540" s="198"/>
      <c r="O540" s="198"/>
      <c r="P540" s="198"/>
      <c r="Q540" s="202"/>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c r="AS540" s="198"/>
      <c r="AT540" s="198"/>
      <c r="AU540" s="198"/>
      <c r="AV540" s="198"/>
      <c r="AW540" s="198"/>
      <c r="AX540" s="198"/>
      <c r="AY540" s="198"/>
      <c r="AZ540" s="198"/>
      <c r="BA540" s="198"/>
      <c r="BB540" s="198"/>
      <c r="BC540" s="198"/>
      <c r="BD540" s="198"/>
      <c r="BE540" s="198"/>
      <c r="BF540" s="198"/>
      <c r="BG540" s="198"/>
      <c r="BH540" s="198"/>
      <c r="BI540" s="198"/>
      <c r="BJ540" s="198"/>
      <c r="BK540" s="198"/>
      <c r="BL540" s="198"/>
      <c r="BM540" s="198"/>
      <c r="BN540" s="198"/>
      <c r="BO540" s="198"/>
      <c r="BP540" s="198"/>
      <c r="BQ540" s="198"/>
      <c r="BR540" s="198"/>
      <c r="BS540" s="198"/>
      <c r="BT540" s="198"/>
      <c r="BU540" s="198"/>
      <c r="BV540" s="198"/>
      <c r="BW540" s="198"/>
      <c r="BX540" s="198"/>
      <c r="BY540" s="198"/>
      <c r="BZ540" s="198"/>
      <c r="CA540" s="198"/>
      <c r="CB540" s="198"/>
      <c r="CC540" s="198"/>
      <c r="CD540" s="198"/>
      <c r="CE540" s="198"/>
      <c r="CF540" s="198"/>
      <c r="CG540" s="198"/>
      <c r="CH540" s="198"/>
      <c r="CI540" s="198"/>
      <c r="CJ540" s="198"/>
      <c r="CK540" s="198"/>
      <c r="CL540" s="198"/>
      <c r="CM540" s="198"/>
      <c r="CN540" s="198"/>
      <c r="CO540" s="198"/>
      <c r="CP540" s="198"/>
      <c r="CQ540" s="198"/>
      <c r="CR540" s="198"/>
      <c r="CS540" s="198"/>
      <c r="CT540" s="198"/>
      <c r="CU540" s="198"/>
      <c r="CV540" s="198"/>
      <c r="CW540" s="198"/>
      <c r="CX540" s="198"/>
      <c r="CY540" s="198"/>
      <c r="CZ540" s="198"/>
      <c r="DA540" s="198"/>
      <c r="DB540" s="198"/>
      <c r="DC540" s="198"/>
      <c r="DD540" s="198"/>
      <c r="DE540" s="198"/>
      <c r="DF540" s="198"/>
      <c r="DG540" s="198"/>
      <c r="DH540" s="198"/>
      <c r="DI540" s="198"/>
      <c r="DJ540" s="198"/>
      <c r="DK540" s="198"/>
      <c r="DL540" s="198"/>
      <c r="DM540" s="198"/>
      <c r="DN540" s="198"/>
      <c r="DO540" s="198"/>
      <c r="DP540" s="198"/>
      <c r="DQ540" s="198"/>
      <c r="DR540" s="198"/>
      <c r="DS540" s="198"/>
      <c r="DT540" s="198"/>
      <c r="DU540" s="198"/>
      <c r="DV540" s="198"/>
      <c r="DW540" s="198"/>
      <c r="DX540" s="198"/>
      <c r="DY540" s="198"/>
      <c r="DZ540" s="198"/>
      <c r="EA540" s="198"/>
      <c r="EB540" s="198"/>
      <c r="EC540" s="198"/>
      <c r="ED540" s="198"/>
      <c r="EE540" s="198"/>
      <c r="EF540" s="198"/>
      <c r="EG540" s="198"/>
      <c r="EH540" s="198"/>
      <c r="EI540" s="198"/>
      <c r="EJ540" s="198"/>
      <c r="EK540" s="198"/>
      <c r="EL540" s="198"/>
      <c r="EM540" s="198"/>
      <c r="EN540" s="198"/>
      <c r="EO540" s="198"/>
      <c r="EP540" s="198"/>
      <c r="EQ540" s="198"/>
      <c r="ER540" s="198"/>
      <c r="ES540" s="198"/>
      <c r="ET540" s="198"/>
      <c r="EU540" s="198"/>
      <c r="EV540" s="198"/>
      <c r="EW540" s="198"/>
      <c r="EX540" s="198"/>
      <c r="EY540" s="198"/>
      <c r="EZ540" s="198"/>
      <c r="FA540" s="198"/>
      <c r="FB540" s="198"/>
      <c r="FC540" s="198"/>
      <c r="FD540" s="198"/>
      <c r="FE540" s="198"/>
      <c r="FF540" s="198"/>
      <c r="FG540" s="198"/>
      <c r="FH540" s="198"/>
      <c r="FI540" s="198"/>
      <c r="FJ540" s="198"/>
      <c r="FK540" s="198"/>
      <c r="FL540" s="198"/>
      <c r="FM540" s="198"/>
      <c r="FN540" s="198"/>
      <c r="FO540" s="198"/>
      <c r="FP540" s="198"/>
      <c r="FQ540" s="198"/>
      <c r="FR540" s="198"/>
      <c r="FS540" s="198"/>
      <c r="FT540" s="198"/>
      <c r="FU540" s="198"/>
      <c r="FV540" s="198"/>
      <c r="FW540" s="198"/>
      <c r="FX540" s="198"/>
      <c r="FY540" s="198"/>
      <c r="FZ540" s="198"/>
      <c r="GA540" s="198"/>
      <c r="GB540" s="198"/>
      <c r="GC540" s="198"/>
      <c r="GD540" s="198"/>
      <c r="GE540" s="198"/>
      <c r="GF540" s="198"/>
      <c r="GG540" s="198"/>
      <c r="GH540" s="198"/>
      <c r="GI540" s="198"/>
      <c r="GJ540" s="198"/>
      <c r="GK540" s="198"/>
      <c r="GL540" s="198"/>
      <c r="GM540" s="198"/>
      <c r="GN540" s="198"/>
      <c r="GO540" s="198"/>
      <c r="GP540" s="198"/>
      <c r="GQ540" s="198"/>
      <c r="GR540" s="198"/>
      <c r="GS540" s="198"/>
      <c r="GT540" s="198"/>
      <c r="GU540" s="198"/>
      <c r="GV540" s="198"/>
      <c r="GW540" s="198"/>
      <c r="GX540" s="198"/>
      <c r="GY540" s="198"/>
      <c r="GZ540" s="198"/>
      <c r="HA540" s="198"/>
      <c r="HB540" s="198"/>
      <c r="HC540" s="198"/>
      <c r="HD540" s="198"/>
      <c r="HE540" s="198"/>
      <c r="HF540" s="198"/>
      <c r="HG540" s="198"/>
      <c r="HH540" s="198"/>
      <c r="HI540" s="198"/>
      <c r="HJ540" s="198"/>
      <c r="HK540" s="198"/>
      <c r="HL540" s="198"/>
      <c r="HM540" s="198"/>
      <c r="HN540" s="198"/>
      <c r="HO540" s="198"/>
      <c r="HP540" s="198"/>
      <c r="HQ540" s="198"/>
      <c r="HR540" s="198"/>
      <c r="HS540" s="198"/>
      <c r="HT540" s="198"/>
      <c r="HU540" s="198"/>
      <c r="HV540" s="198"/>
      <c r="HW540" s="198"/>
      <c r="HX540" s="198"/>
      <c r="HY540" s="198"/>
      <c r="HZ540" s="198"/>
      <c r="IA540" s="198"/>
      <c r="IB540" s="198"/>
      <c r="IC540" s="198"/>
      <c r="ID540" s="198"/>
      <c r="IE540" s="198"/>
      <c r="IF540" s="198"/>
      <c r="IG540" s="198"/>
      <c r="IH540" s="198"/>
      <c r="II540" s="198"/>
      <c r="IJ540" s="198"/>
      <c r="IK540" s="198"/>
      <c r="IL540" s="198"/>
      <c r="IM540" s="198"/>
      <c r="IN540" s="198"/>
      <c r="IO540" s="198"/>
      <c r="IP540" s="198"/>
      <c r="IQ540" s="198"/>
      <c r="IR540" s="198"/>
      <c r="IS540" s="198"/>
      <c r="IT540" s="198"/>
      <c r="IU540" s="198"/>
      <c r="IV540" s="198"/>
      <c r="IW540" s="198"/>
      <c r="IX540" s="198"/>
      <c r="IY540" s="198"/>
      <c r="IZ540" s="198"/>
      <c r="JA540" s="198"/>
      <c r="JB540" s="198"/>
      <c r="JC540" s="198"/>
      <c r="JD540" s="198"/>
      <c r="JE540" s="198"/>
      <c r="JF540" s="198"/>
      <c r="JG540" s="198"/>
      <c r="JH540" s="198"/>
      <c r="JI540" s="198"/>
      <c r="JJ540" s="198"/>
      <c r="JK540" s="198"/>
      <c r="JL540" s="198"/>
      <c r="JM540" s="198"/>
      <c r="JN540" s="198"/>
      <c r="JO540" s="198"/>
      <c r="JP540" s="198"/>
      <c r="JQ540" s="198"/>
      <c r="JR540" s="198"/>
      <c r="JS540" s="198"/>
      <c r="JT540" s="198"/>
      <c r="JU540" s="198"/>
      <c r="JV540" s="198"/>
      <c r="JW540" s="198"/>
      <c r="JX540" s="198"/>
      <c r="JY540" s="198"/>
      <c r="JZ540" s="198"/>
      <c r="KA540" s="198"/>
      <c r="KB540" s="198"/>
      <c r="KC540" s="198"/>
      <c r="KD540" s="198"/>
      <c r="KE540" s="198"/>
      <c r="KF540" s="198"/>
      <c r="KG540" s="198"/>
      <c r="KH540" s="198"/>
      <c r="KI540" s="198"/>
      <c r="KJ540" s="198"/>
      <c r="KK540" s="198"/>
      <c r="KL540" s="198"/>
      <c r="KM540" s="198"/>
      <c r="KN540" s="198"/>
      <c r="KO540" s="198"/>
      <c r="KP540" s="198"/>
      <c r="KQ540" s="198"/>
      <c r="KR540" s="198"/>
      <c r="KS540" s="198"/>
      <c r="KT540" s="198"/>
      <c r="KU540" s="198"/>
      <c r="KV540" s="198"/>
      <c r="KW540" s="198"/>
      <c r="KX540" s="198"/>
      <c r="KY540" s="198"/>
      <c r="KZ540" s="198"/>
    </row>
    <row r="541" spans="2:312" x14ac:dyDescent="0.3">
      <c r="B541" s="198"/>
      <c r="C541" s="198"/>
      <c r="D541" s="198"/>
      <c r="E541" s="198"/>
      <c r="F541" s="198"/>
      <c r="G541" s="198"/>
      <c r="H541" s="198"/>
      <c r="I541" s="198"/>
      <c r="J541" s="198"/>
      <c r="K541" s="198"/>
      <c r="L541" s="198"/>
      <c r="M541" s="198"/>
      <c r="N541" s="198"/>
      <c r="O541" s="198"/>
      <c r="P541" s="198"/>
      <c r="Q541" s="202"/>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c r="AS541" s="198"/>
      <c r="AT541" s="198"/>
      <c r="AU541" s="198"/>
      <c r="AV541" s="198"/>
      <c r="AW541" s="198"/>
      <c r="AX541" s="198"/>
      <c r="AY541" s="198"/>
      <c r="AZ541" s="198"/>
      <c r="BA541" s="198"/>
      <c r="BB541" s="198"/>
      <c r="BC541" s="198"/>
      <c r="BD541" s="198"/>
      <c r="BE541" s="198"/>
      <c r="BF541" s="198"/>
      <c r="BG541" s="198"/>
      <c r="BH541" s="198"/>
      <c r="BI541" s="198"/>
      <c r="BJ541" s="198"/>
      <c r="BK541" s="198"/>
      <c r="BL541" s="198"/>
      <c r="BM541" s="198"/>
      <c r="BN541" s="198"/>
      <c r="BO541" s="198"/>
      <c r="BP541" s="198"/>
      <c r="BQ541" s="198"/>
      <c r="BR541" s="198"/>
      <c r="BS541" s="198"/>
      <c r="BT541" s="198"/>
      <c r="BU541" s="198"/>
      <c r="BV541" s="198"/>
      <c r="BW541" s="198"/>
      <c r="BX541" s="198"/>
      <c r="BY541" s="198"/>
      <c r="BZ541" s="198"/>
      <c r="CA541" s="198"/>
      <c r="CB541" s="198"/>
      <c r="CC541" s="198"/>
      <c r="CD541" s="198"/>
      <c r="CE541" s="198"/>
      <c r="CF541" s="198"/>
      <c r="CG541" s="198"/>
      <c r="CH541" s="198"/>
      <c r="CI541" s="198"/>
      <c r="CJ541" s="198"/>
      <c r="CK541" s="198"/>
      <c r="CL541" s="198"/>
      <c r="CM541" s="198"/>
      <c r="CN541" s="198"/>
      <c r="CO541" s="198"/>
      <c r="CP541" s="198"/>
      <c r="CQ541" s="198"/>
      <c r="CR541" s="198"/>
      <c r="CS541" s="198"/>
      <c r="CT541" s="198"/>
      <c r="CU541" s="198"/>
      <c r="CV541" s="198"/>
      <c r="CW541" s="198"/>
      <c r="CX541" s="198"/>
      <c r="CY541" s="198"/>
      <c r="CZ541" s="198"/>
      <c r="DA541" s="198"/>
      <c r="DB541" s="198"/>
      <c r="DC541" s="198"/>
      <c r="DD541" s="198"/>
      <c r="DE541" s="198"/>
      <c r="DF541" s="198"/>
      <c r="DG541" s="198"/>
      <c r="DH541" s="198"/>
      <c r="DI541" s="198"/>
      <c r="DJ541" s="198"/>
      <c r="DK541" s="198"/>
      <c r="DL541" s="198"/>
      <c r="DM541" s="198"/>
      <c r="DN541" s="198"/>
      <c r="DO541" s="198"/>
      <c r="DP541" s="198"/>
      <c r="DQ541" s="198"/>
      <c r="DR541" s="198"/>
      <c r="DS541" s="198"/>
      <c r="DT541" s="198"/>
      <c r="DU541" s="198"/>
      <c r="DV541" s="198"/>
      <c r="DW541" s="198"/>
      <c r="DX541" s="198"/>
      <c r="DY541" s="198"/>
      <c r="DZ541" s="198"/>
      <c r="EA541" s="198"/>
      <c r="EB541" s="198"/>
      <c r="EC541" s="198"/>
      <c r="ED541" s="198"/>
      <c r="EE541" s="198"/>
      <c r="EF541" s="198"/>
      <c r="EG541" s="198"/>
      <c r="EH541" s="198"/>
      <c r="EI541" s="198"/>
      <c r="EJ541" s="198"/>
      <c r="EK541" s="198"/>
      <c r="EL541" s="198"/>
      <c r="EM541" s="198"/>
      <c r="EN541" s="198"/>
      <c r="EO541" s="198"/>
      <c r="EP541" s="198"/>
      <c r="EQ541" s="198"/>
      <c r="ER541" s="198"/>
      <c r="ES541" s="198"/>
      <c r="ET541" s="198"/>
      <c r="EU541" s="198"/>
      <c r="EV541" s="198"/>
      <c r="EW541" s="198"/>
      <c r="EX541" s="198"/>
      <c r="EY541" s="198"/>
      <c r="EZ541" s="198"/>
      <c r="FA541" s="198"/>
      <c r="FB541" s="198"/>
      <c r="FC541" s="198"/>
      <c r="FD541" s="198"/>
      <c r="FE541" s="198"/>
      <c r="FF541" s="198"/>
      <c r="FG541" s="198"/>
      <c r="FH541" s="198"/>
      <c r="FI541" s="198"/>
      <c r="FJ541" s="198"/>
      <c r="FK541" s="198"/>
      <c r="FL541" s="198"/>
      <c r="FM541" s="198"/>
      <c r="FN541" s="198"/>
      <c r="FO541" s="198"/>
      <c r="FP541" s="198"/>
      <c r="FQ541" s="198"/>
      <c r="FR541" s="198"/>
      <c r="FS541" s="198"/>
      <c r="FT541" s="198"/>
      <c r="FU541" s="198"/>
      <c r="FV541" s="198"/>
      <c r="FW541" s="198"/>
      <c r="FX541" s="198"/>
      <c r="FY541" s="198"/>
      <c r="FZ541" s="198"/>
      <c r="GA541" s="198"/>
      <c r="GB541" s="198"/>
      <c r="GC541" s="198"/>
      <c r="GD541" s="198"/>
      <c r="GE541" s="198"/>
      <c r="GF541" s="198"/>
      <c r="GG541" s="198"/>
      <c r="GH541" s="198"/>
      <c r="GI541" s="198"/>
      <c r="GJ541" s="198"/>
      <c r="GK541" s="198"/>
      <c r="GL541" s="198"/>
      <c r="GM541" s="198"/>
      <c r="GN541" s="198"/>
      <c r="GO541" s="198"/>
      <c r="GP541" s="198"/>
      <c r="GQ541" s="198"/>
      <c r="GR541" s="198"/>
      <c r="GS541" s="198"/>
      <c r="GT541" s="198"/>
      <c r="GU541" s="198"/>
      <c r="GV541" s="198"/>
      <c r="GW541" s="198"/>
      <c r="GX541" s="198"/>
      <c r="GY541" s="198"/>
      <c r="GZ541" s="198"/>
      <c r="HA541" s="198"/>
      <c r="HB541" s="198"/>
      <c r="HC541" s="198"/>
      <c r="HD541" s="198"/>
      <c r="HE541" s="198"/>
      <c r="HF541" s="198"/>
      <c r="HG541" s="198"/>
      <c r="HH541" s="198"/>
      <c r="HI541" s="198"/>
      <c r="HJ541" s="198"/>
      <c r="HK541" s="198"/>
      <c r="HL541" s="198"/>
      <c r="HM541" s="198"/>
      <c r="HN541" s="198"/>
      <c r="HO541" s="198"/>
      <c r="HP541" s="198"/>
      <c r="HQ541" s="198"/>
      <c r="HR541" s="198"/>
      <c r="HS541" s="198"/>
      <c r="HT541" s="198"/>
      <c r="HU541" s="198"/>
      <c r="HV541" s="198"/>
      <c r="HW541" s="198"/>
      <c r="HX541" s="198"/>
      <c r="HY541" s="198"/>
      <c r="HZ541" s="198"/>
      <c r="IA541" s="198"/>
      <c r="IB541" s="198"/>
      <c r="IC541" s="198"/>
      <c r="ID541" s="198"/>
      <c r="IE541" s="198"/>
      <c r="IF541" s="198"/>
      <c r="IG541" s="198"/>
      <c r="IH541" s="198"/>
      <c r="II541" s="198"/>
      <c r="IJ541" s="198"/>
      <c r="IK541" s="198"/>
      <c r="IL541" s="198"/>
      <c r="IM541" s="198"/>
      <c r="IN541" s="198"/>
      <c r="IO541" s="198"/>
      <c r="IP541" s="198"/>
      <c r="IQ541" s="198"/>
      <c r="IR541" s="198"/>
      <c r="IS541" s="198"/>
      <c r="IT541" s="198"/>
      <c r="IU541" s="198"/>
      <c r="IV541" s="198"/>
      <c r="IW541" s="198"/>
      <c r="IX541" s="198"/>
      <c r="IY541" s="198"/>
      <c r="IZ541" s="198"/>
      <c r="JA541" s="198"/>
      <c r="JB541" s="198"/>
      <c r="JC541" s="198"/>
      <c r="JD541" s="198"/>
      <c r="JE541" s="198"/>
      <c r="JF541" s="198"/>
      <c r="JG541" s="198"/>
      <c r="JH541" s="198"/>
      <c r="JI541" s="198"/>
      <c r="JJ541" s="198"/>
      <c r="JK541" s="198"/>
      <c r="JL541" s="198"/>
      <c r="JM541" s="198"/>
      <c r="JN541" s="198"/>
      <c r="JO541" s="198"/>
      <c r="JP541" s="198"/>
      <c r="JQ541" s="198"/>
      <c r="JR541" s="198"/>
      <c r="JS541" s="198"/>
      <c r="JT541" s="198"/>
      <c r="JU541" s="198"/>
      <c r="JV541" s="198"/>
      <c r="JW541" s="198"/>
      <c r="JX541" s="198"/>
      <c r="JY541" s="198"/>
      <c r="JZ541" s="198"/>
      <c r="KA541" s="198"/>
      <c r="KB541" s="198"/>
      <c r="KC541" s="198"/>
      <c r="KD541" s="198"/>
      <c r="KE541" s="198"/>
      <c r="KF541" s="198"/>
      <c r="KG541" s="198"/>
      <c r="KH541" s="198"/>
      <c r="KI541" s="198"/>
      <c r="KJ541" s="198"/>
      <c r="KK541" s="198"/>
      <c r="KL541" s="198"/>
      <c r="KM541" s="198"/>
      <c r="KN541" s="198"/>
      <c r="KO541" s="198"/>
      <c r="KP541" s="198"/>
      <c r="KQ541" s="198"/>
      <c r="KR541" s="198"/>
      <c r="KS541" s="198"/>
      <c r="KT541" s="198"/>
      <c r="KU541" s="198"/>
      <c r="KV541" s="198"/>
      <c r="KW541" s="198"/>
      <c r="KX541" s="198"/>
      <c r="KY541" s="198"/>
      <c r="KZ541" s="198"/>
    </row>
    <row r="542" spans="2:312" x14ac:dyDescent="0.3">
      <c r="B542" s="198"/>
      <c r="C542" s="198"/>
      <c r="D542" s="198"/>
      <c r="E542" s="198"/>
      <c r="F542" s="198"/>
      <c r="G542" s="198"/>
      <c r="H542" s="198"/>
      <c r="I542" s="198"/>
      <c r="J542" s="198"/>
      <c r="K542" s="198"/>
      <c r="L542" s="198"/>
      <c r="M542" s="198"/>
      <c r="N542" s="198"/>
      <c r="O542" s="198"/>
      <c r="P542" s="198"/>
      <c r="Q542" s="202"/>
      <c r="R542" s="198"/>
      <c r="S542" s="198"/>
      <c r="T542" s="198"/>
      <c r="U542" s="198"/>
      <c r="V542" s="198"/>
      <c r="W542" s="198"/>
      <c r="X542" s="198"/>
      <c r="Y542" s="198"/>
      <c r="Z542" s="198"/>
      <c r="AA542" s="198"/>
      <c r="AB542" s="198"/>
      <c r="AC542" s="198"/>
      <c r="AD542" s="198"/>
      <c r="AE542" s="198"/>
      <c r="AF542" s="198"/>
      <c r="AG542" s="198"/>
      <c r="AH542" s="198"/>
      <c r="AI542" s="198"/>
      <c r="AJ542" s="198"/>
      <c r="AK542" s="198"/>
      <c r="AL542" s="198"/>
      <c r="AM542" s="198"/>
      <c r="AN542" s="198"/>
      <c r="AO542" s="198"/>
      <c r="AP542" s="198"/>
      <c r="AQ542" s="198"/>
      <c r="AR542" s="198"/>
      <c r="AS542" s="198"/>
      <c r="AT542" s="198"/>
      <c r="AU542" s="198"/>
      <c r="AV542" s="198"/>
      <c r="AW542" s="198"/>
      <c r="AX542" s="198"/>
      <c r="AY542" s="198"/>
      <c r="AZ542" s="198"/>
      <c r="BA542" s="198"/>
      <c r="BB542" s="198"/>
      <c r="BC542" s="198"/>
      <c r="BD542" s="198"/>
      <c r="BE542" s="198"/>
      <c r="BF542" s="198"/>
      <c r="BG542" s="198"/>
      <c r="BH542" s="198"/>
      <c r="BI542" s="198"/>
      <c r="BJ542" s="198"/>
      <c r="BK542" s="198"/>
      <c r="BL542" s="198"/>
      <c r="BM542" s="198"/>
      <c r="BN542" s="198"/>
      <c r="BO542" s="198"/>
      <c r="BP542" s="198"/>
      <c r="BQ542" s="198"/>
      <c r="BR542" s="198"/>
      <c r="BS542" s="198"/>
      <c r="BT542" s="198"/>
      <c r="BU542" s="198"/>
      <c r="BV542" s="198"/>
      <c r="BW542" s="198"/>
      <c r="BX542" s="198"/>
      <c r="BY542" s="198"/>
      <c r="BZ542" s="198"/>
      <c r="CA542" s="198"/>
      <c r="CB542" s="198"/>
      <c r="CC542" s="198"/>
      <c r="CD542" s="198"/>
      <c r="CE542" s="198"/>
      <c r="CF542" s="198"/>
      <c r="CG542" s="198"/>
      <c r="CH542" s="198"/>
      <c r="CI542" s="198"/>
      <c r="CJ542" s="198"/>
      <c r="CK542" s="198"/>
      <c r="CL542" s="198"/>
      <c r="CM542" s="198"/>
      <c r="CN542" s="198"/>
      <c r="CO542" s="198"/>
      <c r="CP542" s="198"/>
      <c r="CQ542" s="198"/>
      <c r="CR542" s="198"/>
      <c r="CS542" s="198"/>
      <c r="CT542" s="198"/>
      <c r="CU542" s="198"/>
      <c r="CV542" s="198"/>
      <c r="CW542" s="198"/>
      <c r="CX542" s="198"/>
      <c r="CY542" s="198"/>
      <c r="CZ542" s="198"/>
      <c r="DA542" s="198"/>
      <c r="DB542" s="198"/>
      <c r="DC542" s="198"/>
      <c r="DD542" s="198"/>
      <c r="DE542" s="198"/>
      <c r="DF542" s="198"/>
      <c r="DG542" s="198"/>
      <c r="DH542" s="198"/>
      <c r="DI542" s="198"/>
      <c r="DJ542" s="198"/>
      <c r="DK542" s="198"/>
      <c r="DL542" s="198"/>
      <c r="DM542" s="198"/>
      <c r="DN542" s="198"/>
      <c r="DO542" s="198"/>
      <c r="DP542" s="198"/>
      <c r="DQ542" s="198"/>
      <c r="DR542" s="198"/>
      <c r="DS542" s="198"/>
      <c r="DT542" s="198"/>
      <c r="DU542" s="198"/>
      <c r="DV542" s="198"/>
      <c r="DW542" s="198"/>
      <c r="DX542" s="198"/>
      <c r="DY542" s="198"/>
      <c r="DZ542" s="198"/>
      <c r="EA542" s="198"/>
      <c r="EB542" s="198"/>
      <c r="EC542" s="198"/>
      <c r="ED542" s="198"/>
      <c r="EE542" s="198"/>
      <c r="EF542" s="198"/>
      <c r="EG542" s="198"/>
      <c r="EH542" s="198"/>
      <c r="EI542" s="198"/>
      <c r="EJ542" s="198"/>
      <c r="EK542" s="198"/>
      <c r="EL542" s="198"/>
      <c r="EM542" s="198"/>
      <c r="EN542" s="198"/>
      <c r="EO542" s="198"/>
      <c r="EP542" s="198"/>
      <c r="EQ542" s="198"/>
      <c r="ER542" s="198"/>
      <c r="ES542" s="198"/>
      <c r="ET542" s="198"/>
      <c r="EU542" s="198"/>
      <c r="EV542" s="198"/>
      <c r="EW542" s="198"/>
      <c r="EX542" s="198"/>
      <c r="EY542" s="198"/>
      <c r="EZ542" s="198"/>
      <c r="FA542" s="198"/>
      <c r="FB542" s="198"/>
      <c r="FC542" s="198"/>
      <c r="FD542" s="198"/>
      <c r="FE542" s="198"/>
      <c r="FF542" s="198"/>
      <c r="FG542" s="198"/>
      <c r="FH542" s="198"/>
      <c r="FI542" s="198"/>
      <c r="FJ542" s="198"/>
      <c r="FK542" s="198"/>
      <c r="FL542" s="198"/>
      <c r="FM542" s="198"/>
      <c r="FN542" s="198"/>
      <c r="FO542" s="198"/>
      <c r="FP542" s="198"/>
      <c r="FQ542" s="198"/>
      <c r="FR542" s="198"/>
      <c r="FS542" s="198"/>
      <c r="FT542" s="198"/>
      <c r="FU542" s="198"/>
      <c r="FV542" s="198"/>
      <c r="FW542" s="198"/>
      <c r="FX542" s="198"/>
      <c r="FY542" s="198"/>
      <c r="FZ542" s="198"/>
      <c r="GA542" s="198"/>
      <c r="GB542" s="198"/>
      <c r="GC542" s="198"/>
      <c r="GD542" s="198"/>
      <c r="GE542" s="198"/>
      <c r="GF542" s="198"/>
      <c r="GG542" s="198"/>
      <c r="GH542" s="198"/>
      <c r="GI542" s="198"/>
      <c r="GJ542" s="198"/>
      <c r="GK542" s="198"/>
      <c r="GL542" s="198"/>
      <c r="GM542" s="198"/>
      <c r="GN542" s="198"/>
      <c r="GO542" s="198"/>
      <c r="GP542" s="198"/>
      <c r="GQ542" s="198"/>
      <c r="GR542" s="198"/>
      <c r="GS542" s="198"/>
      <c r="GT542" s="198"/>
      <c r="GU542" s="198"/>
      <c r="GV542" s="198"/>
      <c r="GW542" s="198"/>
      <c r="GX542" s="198"/>
      <c r="GY542" s="198"/>
      <c r="GZ542" s="198"/>
      <c r="HA542" s="198"/>
      <c r="HB542" s="198"/>
      <c r="HC542" s="198"/>
      <c r="HD542" s="198"/>
      <c r="HE542" s="198"/>
      <c r="HF542" s="198"/>
      <c r="HG542" s="198"/>
      <c r="HH542" s="198"/>
      <c r="HI542" s="198"/>
      <c r="HJ542" s="198"/>
      <c r="HK542" s="198"/>
      <c r="HL542" s="198"/>
      <c r="HM542" s="198"/>
      <c r="HN542" s="198"/>
      <c r="HO542" s="198"/>
      <c r="HP542" s="198"/>
      <c r="HQ542" s="198"/>
      <c r="HR542" s="198"/>
      <c r="HS542" s="198"/>
      <c r="HT542" s="198"/>
      <c r="HU542" s="198"/>
      <c r="HV542" s="198"/>
      <c r="HW542" s="198"/>
      <c r="HX542" s="198"/>
      <c r="HY542" s="198"/>
      <c r="HZ542" s="198"/>
      <c r="IA542" s="198"/>
      <c r="IB542" s="198"/>
      <c r="IC542" s="198"/>
      <c r="ID542" s="198"/>
      <c r="IE542" s="198"/>
      <c r="IF542" s="198"/>
      <c r="IG542" s="198"/>
      <c r="IH542" s="198"/>
      <c r="II542" s="198"/>
      <c r="IJ542" s="198"/>
      <c r="IK542" s="198"/>
      <c r="IL542" s="198"/>
      <c r="IM542" s="198"/>
      <c r="IN542" s="198"/>
      <c r="IO542" s="198"/>
      <c r="IP542" s="198"/>
      <c r="IQ542" s="198"/>
      <c r="IR542" s="198"/>
      <c r="IS542" s="198"/>
      <c r="IT542" s="198"/>
      <c r="IU542" s="198"/>
      <c r="IV542" s="198"/>
      <c r="IW542" s="198"/>
      <c r="IX542" s="198"/>
      <c r="IY542" s="198"/>
      <c r="IZ542" s="198"/>
      <c r="JA542" s="198"/>
      <c r="JB542" s="198"/>
      <c r="JC542" s="198"/>
      <c r="JD542" s="198"/>
      <c r="JE542" s="198"/>
      <c r="JF542" s="198"/>
      <c r="JG542" s="198"/>
      <c r="JH542" s="198"/>
      <c r="JI542" s="198"/>
      <c r="JJ542" s="198"/>
      <c r="JK542" s="198"/>
      <c r="JL542" s="198"/>
      <c r="JM542" s="198"/>
      <c r="JN542" s="198"/>
      <c r="JO542" s="198"/>
      <c r="JP542" s="198"/>
      <c r="JQ542" s="198"/>
      <c r="JR542" s="198"/>
      <c r="JS542" s="198"/>
      <c r="JT542" s="198"/>
      <c r="JU542" s="198"/>
      <c r="JV542" s="198"/>
      <c r="JW542" s="198"/>
      <c r="JX542" s="198"/>
      <c r="JY542" s="198"/>
      <c r="JZ542" s="198"/>
      <c r="KA542" s="198"/>
      <c r="KB542" s="198"/>
      <c r="KC542" s="198"/>
      <c r="KD542" s="198"/>
      <c r="KE542" s="198"/>
      <c r="KF542" s="198"/>
      <c r="KG542" s="198"/>
      <c r="KH542" s="198"/>
      <c r="KI542" s="198"/>
      <c r="KJ542" s="198"/>
      <c r="KK542" s="198"/>
      <c r="KL542" s="198"/>
      <c r="KM542" s="198"/>
      <c r="KN542" s="198"/>
      <c r="KO542" s="198"/>
      <c r="KP542" s="198"/>
      <c r="KQ542" s="198"/>
      <c r="KR542" s="198"/>
      <c r="KS542" s="198"/>
      <c r="KT542" s="198"/>
      <c r="KU542" s="198"/>
      <c r="KV542" s="198"/>
      <c r="KW542" s="198"/>
      <c r="KX542" s="198"/>
      <c r="KY542" s="198"/>
      <c r="KZ542" s="198"/>
    </row>
    <row r="543" spans="2:312" x14ac:dyDescent="0.3">
      <c r="B543" s="198"/>
      <c r="C543" s="198"/>
      <c r="D543" s="198"/>
      <c r="E543" s="198"/>
      <c r="F543" s="198"/>
      <c r="G543" s="198"/>
      <c r="H543" s="198"/>
      <c r="I543" s="198"/>
      <c r="J543" s="198"/>
      <c r="K543" s="198"/>
      <c r="L543" s="198"/>
      <c r="M543" s="198"/>
      <c r="N543" s="198"/>
      <c r="O543" s="198"/>
      <c r="P543" s="198"/>
      <c r="Q543" s="202"/>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198"/>
      <c r="AM543" s="198"/>
      <c r="AN543" s="198"/>
      <c r="AO543" s="198"/>
      <c r="AP543" s="198"/>
      <c r="AQ543" s="198"/>
      <c r="AR543" s="198"/>
      <c r="AS543" s="198"/>
      <c r="AT543" s="198"/>
      <c r="AU543" s="198"/>
      <c r="AV543" s="198"/>
      <c r="AW543" s="198"/>
      <c r="AX543" s="198"/>
      <c r="AY543" s="198"/>
      <c r="AZ543" s="198"/>
      <c r="BA543" s="198"/>
      <c r="BB543" s="198"/>
      <c r="BC543" s="198"/>
      <c r="BD543" s="198"/>
      <c r="BE543" s="198"/>
      <c r="BF543" s="198"/>
      <c r="BG543" s="198"/>
      <c r="BH543" s="198"/>
      <c r="BI543" s="198"/>
      <c r="BJ543" s="198"/>
      <c r="BK543" s="198"/>
      <c r="BL543" s="198"/>
      <c r="BM543" s="198"/>
      <c r="BN543" s="198"/>
      <c r="BO543" s="198"/>
      <c r="BP543" s="198"/>
      <c r="BQ543" s="198"/>
      <c r="BR543" s="198"/>
      <c r="BS543" s="198"/>
      <c r="BT543" s="198"/>
      <c r="BU543" s="198"/>
      <c r="BV543" s="198"/>
      <c r="BW543" s="198"/>
      <c r="BX543" s="198"/>
      <c r="BY543" s="198"/>
      <c r="BZ543" s="198"/>
      <c r="CA543" s="198"/>
      <c r="CB543" s="198"/>
      <c r="CC543" s="198"/>
      <c r="CD543" s="198"/>
      <c r="CE543" s="198"/>
      <c r="CF543" s="198"/>
      <c r="CG543" s="198"/>
      <c r="CH543" s="198"/>
      <c r="CI543" s="198"/>
      <c r="CJ543" s="198"/>
      <c r="CK543" s="198"/>
      <c r="CL543" s="198"/>
      <c r="CM543" s="198"/>
      <c r="CN543" s="198"/>
      <c r="CO543" s="198"/>
      <c r="CP543" s="198"/>
      <c r="CQ543" s="198"/>
      <c r="CR543" s="198"/>
      <c r="CS543" s="198"/>
      <c r="CT543" s="198"/>
      <c r="CU543" s="198"/>
      <c r="CV543" s="198"/>
      <c r="CW543" s="198"/>
      <c r="CX543" s="198"/>
      <c r="CY543" s="198"/>
      <c r="CZ543" s="198"/>
      <c r="DA543" s="198"/>
      <c r="DB543" s="198"/>
      <c r="DC543" s="198"/>
      <c r="DD543" s="198"/>
      <c r="DE543" s="198"/>
      <c r="DF543" s="198"/>
      <c r="DG543" s="198"/>
      <c r="DH543" s="198"/>
      <c r="DI543" s="198"/>
      <c r="DJ543" s="198"/>
      <c r="DK543" s="198"/>
      <c r="DL543" s="198"/>
      <c r="DM543" s="198"/>
      <c r="DN543" s="198"/>
      <c r="DO543" s="198"/>
      <c r="DP543" s="198"/>
      <c r="DQ543" s="198"/>
      <c r="DR543" s="198"/>
      <c r="DS543" s="198"/>
      <c r="DT543" s="198"/>
      <c r="DU543" s="198"/>
      <c r="DV543" s="198"/>
      <c r="DW543" s="198"/>
      <c r="DX543" s="198"/>
      <c r="DY543" s="198"/>
      <c r="DZ543" s="198"/>
      <c r="EA543" s="198"/>
      <c r="EB543" s="198"/>
      <c r="EC543" s="198"/>
      <c r="ED543" s="198"/>
      <c r="EE543" s="198"/>
      <c r="EF543" s="198"/>
      <c r="EG543" s="198"/>
      <c r="EH543" s="198"/>
      <c r="EI543" s="198"/>
      <c r="EJ543" s="198"/>
      <c r="EK543" s="198"/>
      <c r="EL543" s="198"/>
      <c r="EM543" s="198"/>
      <c r="EN543" s="198"/>
      <c r="EO543" s="198"/>
      <c r="EP543" s="198"/>
      <c r="EQ543" s="198"/>
      <c r="ER543" s="198"/>
      <c r="ES543" s="198"/>
      <c r="ET543" s="198"/>
      <c r="EU543" s="198"/>
      <c r="EV543" s="198"/>
      <c r="EW543" s="198"/>
      <c r="EX543" s="198"/>
      <c r="EY543" s="198"/>
      <c r="EZ543" s="198"/>
      <c r="FA543" s="198"/>
      <c r="FB543" s="198"/>
      <c r="FC543" s="198"/>
      <c r="FD543" s="198"/>
      <c r="FE543" s="198"/>
      <c r="FF543" s="198"/>
      <c r="FG543" s="198"/>
      <c r="FH543" s="198"/>
      <c r="FI543" s="198"/>
      <c r="FJ543" s="198"/>
      <c r="FK543" s="198"/>
      <c r="FL543" s="198"/>
      <c r="FM543" s="198"/>
      <c r="FN543" s="198"/>
      <c r="FO543" s="198"/>
      <c r="FP543" s="198"/>
      <c r="FQ543" s="198"/>
      <c r="FR543" s="198"/>
      <c r="FS543" s="198"/>
      <c r="FT543" s="198"/>
      <c r="FU543" s="198"/>
      <c r="FV543" s="198"/>
      <c r="FW543" s="198"/>
      <c r="FX543" s="198"/>
      <c r="FY543" s="198"/>
      <c r="FZ543" s="198"/>
      <c r="GA543" s="198"/>
      <c r="GB543" s="198"/>
      <c r="GC543" s="198"/>
      <c r="GD543" s="198"/>
      <c r="GE543" s="198"/>
      <c r="GF543" s="198"/>
      <c r="GG543" s="198"/>
      <c r="GH543" s="198"/>
      <c r="GI543" s="198"/>
      <c r="GJ543" s="198"/>
      <c r="GK543" s="198"/>
      <c r="GL543" s="198"/>
      <c r="GM543" s="198"/>
      <c r="GN543" s="198"/>
      <c r="GO543" s="198"/>
      <c r="GP543" s="198"/>
      <c r="GQ543" s="198"/>
      <c r="GR543" s="198"/>
      <c r="GS543" s="198"/>
      <c r="GT543" s="198"/>
      <c r="GU543" s="198"/>
      <c r="GV543" s="198"/>
      <c r="GW543" s="198"/>
      <c r="GX543" s="198"/>
      <c r="GY543" s="198"/>
      <c r="GZ543" s="198"/>
      <c r="HA543" s="198"/>
      <c r="HB543" s="198"/>
      <c r="HC543" s="198"/>
      <c r="HD543" s="198"/>
      <c r="HE543" s="198"/>
      <c r="HF543" s="198"/>
      <c r="HG543" s="198"/>
      <c r="HH543" s="198"/>
      <c r="HI543" s="198"/>
      <c r="HJ543" s="198"/>
      <c r="HK543" s="198"/>
      <c r="HL543" s="198"/>
      <c r="HM543" s="198"/>
      <c r="HN543" s="198"/>
      <c r="HO543" s="198"/>
      <c r="HP543" s="198"/>
      <c r="HQ543" s="198"/>
      <c r="HR543" s="198"/>
      <c r="HS543" s="198"/>
      <c r="HT543" s="198"/>
      <c r="HU543" s="198"/>
      <c r="HV543" s="198"/>
      <c r="HW543" s="198"/>
      <c r="HX543" s="198"/>
      <c r="HY543" s="198"/>
      <c r="HZ543" s="198"/>
      <c r="IA543" s="198"/>
      <c r="IB543" s="198"/>
      <c r="IC543" s="198"/>
      <c r="ID543" s="198"/>
      <c r="IE543" s="198"/>
      <c r="IF543" s="198"/>
      <c r="IG543" s="198"/>
      <c r="IH543" s="198"/>
      <c r="II543" s="198"/>
      <c r="IJ543" s="198"/>
      <c r="IK543" s="198"/>
      <c r="IL543" s="198"/>
      <c r="IM543" s="198"/>
      <c r="IN543" s="198"/>
      <c r="IO543" s="198"/>
      <c r="IP543" s="198"/>
      <c r="IQ543" s="198"/>
      <c r="IR543" s="198"/>
      <c r="IS543" s="198"/>
      <c r="IT543" s="198"/>
      <c r="IU543" s="198"/>
      <c r="IV543" s="198"/>
      <c r="IW543" s="198"/>
      <c r="IX543" s="198"/>
      <c r="IY543" s="198"/>
      <c r="IZ543" s="198"/>
      <c r="JA543" s="198"/>
      <c r="JB543" s="198"/>
      <c r="JC543" s="198"/>
      <c r="JD543" s="198"/>
      <c r="JE543" s="198"/>
      <c r="JF543" s="198"/>
      <c r="JG543" s="198"/>
      <c r="JH543" s="198"/>
      <c r="JI543" s="198"/>
      <c r="JJ543" s="198"/>
      <c r="JK543" s="198"/>
      <c r="JL543" s="198"/>
      <c r="JM543" s="198"/>
      <c r="JN543" s="198"/>
      <c r="JO543" s="198"/>
      <c r="JP543" s="198"/>
      <c r="JQ543" s="198"/>
      <c r="JR543" s="198"/>
      <c r="JS543" s="198"/>
      <c r="JT543" s="198"/>
      <c r="JU543" s="198"/>
      <c r="JV543" s="198"/>
      <c r="JW543" s="198"/>
      <c r="JX543" s="198"/>
      <c r="JY543" s="198"/>
      <c r="JZ543" s="198"/>
      <c r="KA543" s="198"/>
      <c r="KB543" s="198"/>
      <c r="KC543" s="198"/>
      <c r="KD543" s="198"/>
      <c r="KE543" s="198"/>
      <c r="KF543" s="198"/>
      <c r="KG543" s="198"/>
      <c r="KH543" s="198"/>
      <c r="KI543" s="198"/>
      <c r="KJ543" s="198"/>
      <c r="KK543" s="198"/>
      <c r="KL543" s="198"/>
      <c r="KM543" s="198"/>
      <c r="KN543" s="198"/>
      <c r="KO543" s="198"/>
      <c r="KP543" s="198"/>
      <c r="KQ543" s="198"/>
      <c r="KR543" s="198"/>
      <c r="KS543" s="198"/>
      <c r="KT543" s="198"/>
      <c r="KU543" s="198"/>
      <c r="KV543" s="198"/>
      <c r="KW543" s="198"/>
      <c r="KX543" s="198"/>
      <c r="KY543" s="198"/>
      <c r="KZ543" s="198"/>
    </row>
    <row r="544" spans="2:312" x14ac:dyDescent="0.3">
      <c r="B544" s="198"/>
      <c r="C544" s="198"/>
      <c r="D544" s="198"/>
      <c r="E544" s="198"/>
      <c r="F544" s="198"/>
      <c r="G544" s="198"/>
      <c r="H544" s="198"/>
      <c r="I544" s="198"/>
      <c r="J544" s="198"/>
      <c r="K544" s="198"/>
      <c r="L544" s="198"/>
      <c r="M544" s="198"/>
      <c r="N544" s="198"/>
      <c r="O544" s="198"/>
      <c r="P544" s="198"/>
      <c r="Q544" s="202"/>
      <c r="R544" s="198"/>
      <c r="S544" s="198"/>
      <c r="T544" s="198"/>
      <c r="U544" s="198"/>
      <c r="V544" s="198"/>
      <c r="W544" s="198"/>
      <c r="X544" s="198"/>
      <c r="Y544" s="198"/>
      <c r="Z544" s="198"/>
      <c r="AA544" s="198"/>
      <c r="AB544" s="198"/>
      <c r="AC544" s="198"/>
      <c r="AD544" s="198"/>
      <c r="AE544" s="198"/>
      <c r="AF544" s="198"/>
      <c r="AG544" s="198"/>
      <c r="AH544" s="198"/>
      <c r="AI544" s="198"/>
      <c r="AJ544" s="198"/>
      <c r="AK544" s="198"/>
      <c r="AL544" s="198"/>
      <c r="AM544" s="198"/>
      <c r="AN544" s="198"/>
      <c r="AO544" s="198"/>
      <c r="AP544" s="198"/>
      <c r="AQ544" s="198"/>
      <c r="AR544" s="198"/>
      <c r="AS544" s="198"/>
      <c r="AT544" s="198"/>
      <c r="AU544" s="198"/>
      <c r="AV544" s="198"/>
      <c r="AW544" s="198"/>
      <c r="AX544" s="198"/>
      <c r="AY544" s="198"/>
      <c r="AZ544" s="198"/>
      <c r="BA544" s="198"/>
      <c r="BB544" s="198"/>
      <c r="BC544" s="198"/>
      <c r="BD544" s="198"/>
      <c r="BE544" s="198"/>
      <c r="BF544" s="198"/>
      <c r="BG544" s="198"/>
      <c r="BH544" s="198"/>
      <c r="BI544" s="198"/>
      <c r="BJ544" s="198"/>
      <c r="BK544" s="198"/>
      <c r="BL544" s="198"/>
      <c r="BM544" s="198"/>
      <c r="BN544" s="198"/>
      <c r="BO544" s="198"/>
      <c r="BP544" s="198"/>
      <c r="BQ544" s="198"/>
      <c r="BR544" s="198"/>
      <c r="BS544" s="198"/>
      <c r="BT544" s="198"/>
      <c r="BU544" s="198"/>
      <c r="BV544" s="198"/>
      <c r="BW544" s="198"/>
      <c r="BX544" s="198"/>
      <c r="BY544" s="198"/>
      <c r="BZ544" s="198"/>
      <c r="CA544" s="198"/>
      <c r="CB544" s="198"/>
      <c r="CC544" s="198"/>
      <c r="CD544" s="198"/>
      <c r="CE544" s="198"/>
      <c r="CF544" s="198"/>
      <c r="CG544" s="198"/>
      <c r="CH544" s="198"/>
      <c r="CI544" s="198"/>
      <c r="CJ544" s="198"/>
      <c r="CK544" s="198"/>
      <c r="CL544" s="198"/>
      <c r="CM544" s="198"/>
      <c r="CN544" s="198"/>
      <c r="CO544" s="198"/>
      <c r="CP544" s="198"/>
      <c r="CQ544" s="198"/>
      <c r="CR544" s="198"/>
      <c r="CS544" s="198"/>
      <c r="CT544" s="198"/>
      <c r="CU544" s="198"/>
      <c r="CV544" s="198"/>
      <c r="CW544" s="198"/>
      <c r="CX544" s="198"/>
      <c r="CY544" s="198"/>
      <c r="CZ544" s="198"/>
      <c r="DA544" s="198"/>
      <c r="DB544" s="198"/>
      <c r="DC544" s="198"/>
      <c r="DD544" s="198"/>
      <c r="DE544" s="198"/>
      <c r="DF544" s="198"/>
      <c r="DG544" s="198"/>
      <c r="DH544" s="198"/>
      <c r="DI544" s="198"/>
      <c r="DJ544" s="198"/>
      <c r="DK544" s="198"/>
      <c r="DL544" s="198"/>
      <c r="DM544" s="198"/>
      <c r="DN544" s="198"/>
      <c r="DO544" s="198"/>
      <c r="DP544" s="198"/>
      <c r="DQ544" s="198"/>
      <c r="DR544" s="198"/>
      <c r="DS544" s="198"/>
      <c r="DT544" s="198"/>
      <c r="DU544" s="198"/>
      <c r="DV544" s="198"/>
      <c r="DW544" s="198"/>
      <c r="DX544" s="198"/>
      <c r="DY544" s="198"/>
      <c r="DZ544" s="198"/>
      <c r="EA544" s="198"/>
      <c r="EB544" s="198"/>
      <c r="EC544" s="198"/>
      <c r="ED544" s="198"/>
      <c r="EE544" s="198"/>
      <c r="EF544" s="198"/>
      <c r="EG544" s="198"/>
      <c r="EH544" s="198"/>
      <c r="EI544" s="198"/>
      <c r="EJ544" s="198"/>
      <c r="EK544" s="198"/>
      <c r="EL544" s="198"/>
      <c r="EM544" s="198"/>
      <c r="EN544" s="198"/>
      <c r="EO544" s="198"/>
      <c r="EP544" s="198"/>
      <c r="EQ544" s="198"/>
      <c r="ER544" s="198"/>
      <c r="ES544" s="198"/>
      <c r="ET544" s="198"/>
      <c r="EU544" s="198"/>
      <c r="EV544" s="198"/>
      <c r="EW544" s="198"/>
      <c r="EX544" s="198"/>
      <c r="EY544" s="198"/>
      <c r="EZ544" s="198"/>
      <c r="FA544" s="198"/>
      <c r="FB544" s="198"/>
      <c r="FC544" s="198"/>
      <c r="FD544" s="198"/>
      <c r="FE544" s="198"/>
      <c r="FF544" s="198"/>
      <c r="FG544" s="198"/>
      <c r="FH544" s="198"/>
      <c r="FI544" s="198"/>
      <c r="FJ544" s="198"/>
      <c r="FK544" s="198"/>
      <c r="FL544" s="198"/>
      <c r="FM544" s="198"/>
      <c r="FN544" s="198"/>
      <c r="FO544" s="198"/>
      <c r="FP544" s="198"/>
      <c r="FQ544" s="198"/>
      <c r="FR544" s="198"/>
      <c r="FS544" s="198"/>
      <c r="FT544" s="198"/>
      <c r="FU544" s="198"/>
      <c r="FV544" s="198"/>
      <c r="FW544" s="198"/>
      <c r="FX544" s="198"/>
      <c r="FY544" s="198"/>
      <c r="FZ544" s="198"/>
      <c r="GA544" s="198"/>
      <c r="GB544" s="198"/>
      <c r="GC544" s="198"/>
      <c r="GD544" s="198"/>
      <c r="GE544" s="198"/>
      <c r="GF544" s="198"/>
      <c r="GG544" s="198"/>
      <c r="GH544" s="198"/>
      <c r="GI544" s="198"/>
      <c r="GJ544" s="198"/>
      <c r="GK544" s="198"/>
      <c r="GL544" s="198"/>
      <c r="GM544" s="198"/>
      <c r="GN544" s="198"/>
      <c r="GO544" s="198"/>
      <c r="GP544" s="198"/>
      <c r="GQ544" s="198"/>
      <c r="GR544" s="198"/>
      <c r="GS544" s="198"/>
      <c r="GT544" s="198"/>
      <c r="GU544" s="198"/>
      <c r="GV544" s="198"/>
      <c r="GW544" s="198"/>
      <c r="GX544" s="198"/>
      <c r="GY544" s="198"/>
      <c r="GZ544" s="198"/>
      <c r="HA544" s="198"/>
      <c r="HB544" s="198"/>
      <c r="HC544" s="198"/>
      <c r="HD544" s="198"/>
      <c r="HE544" s="198"/>
      <c r="HF544" s="198"/>
      <c r="HG544" s="198"/>
      <c r="HH544" s="198"/>
      <c r="HI544" s="198"/>
      <c r="HJ544" s="198"/>
      <c r="HK544" s="198"/>
      <c r="HL544" s="198"/>
      <c r="HM544" s="198"/>
      <c r="HN544" s="198"/>
      <c r="HO544" s="198"/>
      <c r="HP544" s="198"/>
      <c r="HQ544" s="198"/>
      <c r="HR544" s="198"/>
      <c r="HS544" s="198"/>
      <c r="HT544" s="198"/>
      <c r="HU544" s="198"/>
      <c r="HV544" s="198"/>
      <c r="HW544" s="198"/>
      <c r="HX544" s="198"/>
      <c r="HY544" s="198"/>
      <c r="HZ544" s="198"/>
      <c r="IA544" s="198"/>
      <c r="IB544" s="198"/>
      <c r="IC544" s="198"/>
      <c r="ID544" s="198"/>
      <c r="IE544" s="198"/>
      <c r="IF544" s="198"/>
      <c r="IG544" s="198"/>
      <c r="IH544" s="198"/>
      <c r="II544" s="198"/>
      <c r="IJ544" s="198"/>
      <c r="IK544" s="198"/>
      <c r="IL544" s="198"/>
      <c r="IM544" s="198"/>
      <c r="IN544" s="198"/>
      <c r="IO544" s="198"/>
      <c r="IP544" s="198"/>
      <c r="IQ544" s="198"/>
      <c r="IR544" s="198"/>
      <c r="IS544" s="198"/>
      <c r="IT544" s="198"/>
      <c r="IU544" s="198"/>
      <c r="IV544" s="198"/>
      <c r="IW544" s="198"/>
      <c r="IX544" s="198"/>
      <c r="IY544" s="198"/>
      <c r="IZ544" s="198"/>
      <c r="JA544" s="198"/>
      <c r="JB544" s="198"/>
      <c r="JC544" s="198"/>
      <c r="JD544" s="198"/>
      <c r="JE544" s="198"/>
      <c r="JF544" s="198"/>
      <c r="JG544" s="198"/>
      <c r="JH544" s="198"/>
      <c r="JI544" s="198"/>
      <c r="JJ544" s="198"/>
      <c r="JK544" s="198"/>
      <c r="JL544" s="198"/>
      <c r="JM544" s="198"/>
      <c r="JN544" s="198"/>
      <c r="JO544" s="198"/>
      <c r="JP544" s="198"/>
      <c r="JQ544" s="198"/>
      <c r="JR544" s="198"/>
      <c r="JS544" s="198"/>
      <c r="JT544" s="198"/>
      <c r="JU544" s="198"/>
      <c r="JV544" s="198"/>
      <c r="JW544" s="198"/>
      <c r="JX544" s="198"/>
      <c r="JY544" s="198"/>
      <c r="JZ544" s="198"/>
      <c r="KA544" s="198"/>
      <c r="KB544" s="198"/>
      <c r="KC544" s="198"/>
      <c r="KD544" s="198"/>
      <c r="KE544" s="198"/>
      <c r="KF544" s="198"/>
      <c r="KG544" s="198"/>
      <c r="KH544" s="198"/>
      <c r="KI544" s="198"/>
      <c r="KJ544" s="198"/>
      <c r="KK544" s="198"/>
      <c r="KL544" s="198"/>
      <c r="KM544" s="198"/>
      <c r="KN544" s="198"/>
      <c r="KO544" s="198"/>
      <c r="KP544" s="198"/>
      <c r="KQ544" s="198"/>
      <c r="KR544" s="198"/>
      <c r="KS544" s="198"/>
      <c r="KT544" s="198"/>
      <c r="KU544" s="198"/>
      <c r="KV544" s="198"/>
      <c r="KW544" s="198"/>
      <c r="KX544" s="198"/>
      <c r="KY544" s="198"/>
      <c r="KZ544" s="198"/>
    </row>
    <row r="545" spans="2:312" x14ac:dyDescent="0.3">
      <c r="B545" s="198"/>
      <c r="C545" s="198"/>
      <c r="D545" s="198"/>
      <c r="E545" s="198"/>
      <c r="F545" s="198"/>
      <c r="G545" s="198"/>
      <c r="H545" s="198"/>
      <c r="I545" s="198"/>
      <c r="J545" s="198"/>
      <c r="K545" s="198"/>
      <c r="L545" s="198"/>
      <c r="M545" s="198"/>
      <c r="N545" s="198"/>
      <c r="O545" s="198"/>
      <c r="P545" s="198"/>
      <c r="Q545" s="202"/>
      <c r="R545" s="198"/>
      <c r="S545" s="198"/>
      <c r="T545" s="198"/>
      <c r="U545" s="198"/>
      <c r="V545" s="198"/>
      <c r="W545" s="198"/>
      <c r="X545" s="198"/>
      <c r="Y545" s="198"/>
      <c r="Z545" s="198"/>
      <c r="AA545" s="198"/>
      <c r="AB545" s="198"/>
      <c r="AC545" s="198"/>
      <c r="AD545" s="198"/>
      <c r="AE545" s="198"/>
      <c r="AF545" s="198"/>
      <c r="AG545" s="198"/>
      <c r="AH545" s="198"/>
      <c r="AI545" s="198"/>
      <c r="AJ545" s="198"/>
      <c r="AK545" s="198"/>
      <c r="AL545" s="198"/>
      <c r="AM545" s="198"/>
      <c r="AN545" s="198"/>
      <c r="AO545" s="198"/>
      <c r="AP545" s="198"/>
      <c r="AQ545" s="198"/>
      <c r="AR545" s="198"/>
      <c r="AS545" s="198"/>
      <c r="AT545" s="198"/>
      <c r="AU545" s="198"/>
      <c r="AV545" s="198"/>
      <c r="AW545" s="198"/>
      <c r="AX545" s="198"/>
      <c r="AY545" s="198"/>
      <c r="AZ545" s="198"/>
      <c r="BA545" s="198"/>
      <c r="BB545" s="198"/>
      <c r="BC545" s="198"/>
      <c r="BD545" s="198"/>
      <c r="BE545" s="198"/>
      <c r="BF545" s="198"/>
      <c r="BG545" s="198"/>
      <c r="BH545" s="198"/>
      <c r="BI545" s="198"/>
      <c r="BJ545" s="198"/>
      <c r="BK545" s="198"/>
      <c r="BL545" s="198"/>
      <c r="BM545" s="198"/>
      <c r="BN545" s="198"/>
      <c r="BO545" s="198"/>
      <c r="BP545" s="198"/>
      <c r="BQ545" s="198"/>
      <c r="BR545" s="198"/>
      <c r="BS545" s="198"/>
      <c r="BT545" s="198"/>
      <c r="BU545" s="198"/>
      <c r="BV545" s="198"/>
      <c r="BW545" s="198"/>
      <c r="BX545" s="198"/>
      <c r="BY545" s="198"/>
      <c r="BZ545" s="198"/>
      <c r="CA545" s="198"/>
      <c r="CB545" s="198"/>
      <c r="CC545" s="198"/>
      <c r="CD545" s="198"/>
      <c r="CE545" s="198"/>
      <c r="CF545" s="198"/>
      <c r="CG545" s="198"/>
      <c r="CH545" s="198"/>
      <c r="CI545" s="198"/>
      <c r="CJ545" s="198"/>
      <c r="CK545" s="198"/>
      <c r="CL545" s="198"/>
      <c r="CM545" s="198"/>
      <c r="CN545" s="198"/>
      <c r="CO545" s="198"/>
      <c r="CP545" s="198"/>
      <c r="CQ545" s="198"/>
      <c r="CR545" s="198"/>
      <c r="CS545" s="198"/>
      <c r="CT545" s="198"/>
      <c r="CU545" s="198"/>
      <c r="CV545" s="198"/>
      <c r="CW545" s="198"/>
      <c r="CX545" s="198"/>
      <c r="CY545" s="198"/>
      <c r="CZ545" s="198"/>
      <c r="DA545" s="198"/>
      <c r="DB545" s="198"/>
      <c r="DC545" s="198"/>
      <c r="DD545" s="198"/>
      <c r="DE545" s="198"/>
      <c r="DF545" s="198"/>
      <c r="DG545" s="198"/>
      <c r="DH545" s="198"/>
      <c r="DI545" s="198"/>
      <c r="DJ545" s="198"/>
      <c r="DK545" s="198"/>
      <c r="DL545" s="198"/>
      <c r="DM545" s="198"/>
      <c r="DN545" s="198"/>
      <c r="DO545" s="198"/>
      <c r="DP545" s="198"/>
      <c r="DQ545" s="198"/>
      <c r="DR545" s="198"/>
      <c r="DS545" s="198"/>
      <c r="DT545" s="198"/>
      <c r="DU545" s="198"/>
      <c r="DV545" s="198"/>
      <c r="DW545" s="198"/>
      <c r="DX545" s="198"/>
      <c r="DY545" s="198"/>
      <c r="DZ545" s="198"/>
      <c r="EA545" s="198"/>
      <c r="EB545" s="198"/>
      <c r="EC545" s="198"/>
      <c r="ED545" s="198"/>
      <c r="EE545" s="198"/>
      <c r="EF545" s="198"/>
      <c r="EG545" s="198"/>
      <c r="EH545" s="198"/>
      <c r="EI545" s="198"/>
      <c r="EJ545" s="198"/>
      <c r="EK545" s="198"/>
      <c r="EL545" s="198"/>
      <c r="EM545" s="198"/>
      <c r="EN545" s="198"/>
      <c r="EO545" s="198"/>
      <c r="EP545" s="198"/>
      <c r="EQ545" s="198"/>
      <c r="ER545" s="198"/>
      <c r="ES545" s="198"/>
      <c r="ET545" s="198"/>
      <c r="EU545" s="198"/>
      <c r="EV545" s="198"/>
      <c r="EW545" s="198"/>
      <c r="EX545" s="198"/>
      <c r="EY545" s="198"/>
      <c r="EZ545" s="198"/>
      <c r="FA545" s="198"/>
      <c r="FB545" s="198"/>
      <c r="FC545" s="198"/>
      <c r="FD545" s="198"/>
      <c r="FE545" s="198"/>
      <c r="FF545" s="198"/>
      <c r="FG545" s="198"/>
      <c r="FH545" s="198"/>
      <c r="FI545" s="198"/>
      <c r="FJ545" s="198"/>
      <c r="FK545" s="198"/>
      <c r="FL545" s="198"/>
      <c r="FM545" s="198"/>
      <c r="FN545" s="198"/>
      <c r="FO545" s="198"/>
      <c r="FP545" s="198"/>
      <c r="FQ545" s="198"/>
      <c r="FR545" s="198"/>
      <c r="FS545" s="198"/>
      <c r="FT545" s="198"/>
      <c r="FU545" s="198"/>
      <c r="FV545" s="198"/>
      <c r="FW545" s="198"/>
      <c r="FX545" s="198"/>
      <c r="FY545" s="198"/>
      <c r="FZ545" s="198"/>
      <c r="GA545" s="198"/>
      <c r="GB545" s="198"/>
      <c r="GC545" s="198"/>
      <c r="GD545" s="198"/>
      <c r="GE545" s="198"/>
      <c r="GF545" s="198"/>
      <c r="GG545" s="198"/>
      <c r="GH545" s="198"/>
      <c r="GI545" s="198"/>
      <c r="GJ545" s="198"/>
      <c r="GK545" s="198"/>
      <c r="GL545" s="198"/>
      <c r="GM545" s="198"/>
      <c r="GN545" s="198"/>
      <c r="GO545" s="198"/>
      <c r="GP545" s="198"/>
      <c r="GQ545" s="198"/>
      <c r="GR545" s="198"/>
      <c r="GS545" s="198"/>
      <c r="GT545" s="198"/>
      <c r="GU545" s="198"/>
      <c r="GV545" s="198"/>
      <c r="GW545" s="198"/>
      <c r="GX545" s="198"/>
      <c r="GY545" s="198"/>
      <c r="GZ545" s="198"/>
      <c r="HA545" s="198"/>
      <c r="HB545" s="198"/>
      <c r="HC545" s="198"/>
      <c r="HD545" s="198"/>
      <c r="HE545" s="198"/>
      <c r="HF545" s="198"/>
      <c r="HG545" s="198"/>
      <c r="HH545" s="198"/>
      <c r="HI545" s="198"/>
      <c r="HJ545" s="198"/>
      <c r="HK545" s="198"/>
      <c r="HL545" s="198"/>
      <c r="HM545" s="198"/>
      <c r="HN545" s="198"/>
      <c r="HO545" s="198"/>
      <c r="HP545" s="198"/>
      <c r="HQ545" s="198"/>
      <c r="HR545" s="198"/>
      <c r="HS545" s="198"/>
      <c r="HT545" s="198"/>
      <c r="HU545" s="198"/>
      <c r="HV545" s="198"/>
      <c r="HW545" s="198"/>
      <c r="HX545" s="198"/>
      <c r="HY545" s="198"/>
      <c r="HZ545" s="198"/>
      <c r="IA545" s="198"/>
      <c r="IB545" s="198"/>
      <c r="IC545" s="198"/>
      <c r="ID545" s="198"/>
      <c r="IE545" s="198"/>
      <c r="IF545" s="198"/>
      <c r="IG545" s="198"/>
      <c r="IH545" s="198"/>
      <c r="II545" s="198"/>
      <c r="IJ545" s="198"/>
      <c r="IK545" s="198"/>
      <c r="IL545" s="198"/>
      <c r="IM545" s="198"/>
      <c r="IN545" s="198"/>
      <c r="IO545" s="198"/>
      <c r="IP545" s="198"/>
      <c r="IQ545" s="198"/>
      <c r="IR545" s="198"/>
      <c r="IS545" s="198"/>
      <c r="IT545" s="198"/>
      <c r="IU545" s="198"/>
      <c r="IV545" s="198"/>
      <c r="IW545" s="198"/>
      <c r="IX545" s="198"/>
      <c r="IY545" s="198"/>
      <c r="IZ545" s="198"/>
      <c r="JA545" s="198"/>
      <c r="JB545" s="198"/>
      <c r="JC545" s="198"/>
      <c r="JD545" s="198"/>
      <c r="JE545" s="198"/>
      <c r="JF545" s="198"/>
      <c r="JG545" s="198"/>
      <c r="JH545" s="198"/>
      <c r="JI545" s="198"/>
      <c r="JJ545" s="198"/>
      <c r="JK545" s="198"/>
      <c r="JL545" s="198"/>
      <c r="JM545" s="198"/>
      <c r="JN545" s="198"/>
      <c r="JO545" s="198"/>
      <c r="JP545" s="198"/>
      <c r="JQ545" s="198"/>
      <c r="JR545" s="198"/>
      <c r="JS545" s="198"/>
      <c r="JT545" s="198"/>
      <c r="JU545" s="198"/>
      <c r="JV545" s="198"/>
      <c r="JW545" s="198"/>
      <c r="JX545" s="198"/>
      <c r="JY545" s="198"/>
      <c r="JZ545" s="198"/>
      <c r="KA545" s="198"/>
      <c r="KB545" s="198"/>
      <c r="KC545" s="198"/>
      <c r="KD545" s="198"/>
      <c r="KE545" s="198"/>
      <c r="KF545" s="198"/>
      <c r="KG545" s="198"/>
      <c r="KH545" s="198"/>
      <c r="KI545" s="198"/>
      <c r="KJ545" s="198"/>
      <c r="KK545" s="198"/>
      <c r="KL545" s="198"/>
      <c r="KM545" s="198"/>
      <c r="KN545" s="198"/>
      <c r="KO545" s="198"/>
      <c r="KP545" s="198"/>
      <c r="KQ545" s="198"/>
      <c r="KR545" s="198"/>
      <c r="KS545" s="198"/>
      <c r="KT545" s="198"/>
      <c r="KU545" s="198"/>
      <c r="KV545" s="198"/>
      <c r="KW545" s="198"/>
      <c r="KX545" s="198"/>
      <c r="KY545" s="198"/>
      <c r="KZ545" s="198"/>
    </row>
    <row r="546" spans="2:312" x14ac:dyDescent="0.3">
      <c r="B546" s="198"/>
      <c r="C546" s="198"/>
      <c r="D546" s="198"/>
      <c r="E546" s="198"/>
      <c r="F546" s="198"/>
      <c r="G546" s="198"/>
      <c r="H546" s="198"/>
      <c r="I546" s="198"/>
      <c r="J546" s="198"/>
      <c r="K546" s="198"/>
      <c r="L546" s="198"/>
      <c r="M546" s="198"/>
      <c r="N546" s="198"/>
      <c r="O546" s="198"/>
      <c r="P546" s="198"/>
      <c r="Q546" s="202"/>
      <c r="R546" s="198"/>
      <c r="S546" s="198"/>
      <c r="T546" s="198"/>
      <c r="U546" s="198"/>
      <c r="V546" s="198"/>
      <c r="W546" s="198"/>
      <c r="X546" s="198"/>
      <c r="Y546" s="198"/>
      <c r="Z546" s="198"/>
      <c r="AA546" s="198"/>
      <c r="AB546" s="198"/>
      <c r="AC546" s="198"/>
      <c r="AD546" s="198"/>
      <c r="AE546" s="198"/>
      <c r="AF546" s="198"/>
      <c r="AG546" s="198"/>
      <c r="AH546" s="198"/>
      <c r="AI546" s="198"/>
      <c r="AJ546" s="198"/>
      <c r="AK546" s="198"/>
      <c r="AL546" s="198"/>
      <c r="AM546" s="198"/>
      <c r="AN546" s="198"/>
      <c r="AO546" s="198"/>
      <c r="AP546" s="198"/>
      <c r="AQ546" s="198"/>
      <c r="AR546" s="198"/>
      <c r="AS546" s="198"/>
      <c r="AT546" s="198"/>
      <c r="AU546" s="198"/>
      <c r="AV546" s="198"/>
      <c r="AW546" s="198"/>
      <c r="AX546" s="198"/>
      <c r="AY546" s="198"/>
      <c r="AZ546" s="198"/>
      <c r="BA546" s="198"/>
      <c r="BB546" s="198"/>
      <c r="BC546" s="198"/>
      <c r="BD546" s="198"/>
      <c r="BE546" s="198"/>
      <c r="BF546" s="198"/>
      <c r="BG546" s="198"/>
      <c r="BH546" s="198"/>
      <c r="BI546" s="198"/>
      <c r="BJ546" s="198"/>
      <c r="BK546" s="198"/>
      <c r="BL546" s="198"/>
      <c r="BM546" s="198"/>
      <c r="BN546" s="198"/>
      <c r="BO546" s="198"/>
      <c r="BP546" s="198"/>
      <c r="BQ546" s="198"/>
      <c r="BR546" s="198"/>
      <c r="BS546" s="198"/>
      <c r="BT546" s="198"/>
      <c r="BU546" s="198"/>
      <c r="BV546" s="198"/>
      <c r="BW546" s="198"/>
      <c r="BX546" s="198"/>
      <c r="BY546" s="198"/>
      <c r="BZ546" s="198"/>
      <c r="CA546" s="198"/>
      <c r="CB546" s="198"/>
      <c r="CC546" s="198"/>
      <c r="CD546" s="198"/>
      <c r="CE546" s="198"/>
      <c r="CF546" s="198"/>
      <c r="CG546" s="198"/>
      <c r="CH546" s="198"/>
      <c r="CI546" s="198"/>
      <c r="CJ546" s="198"/>
      <c r="CK546" s="198"/>
      <c r="CL546" s="198"/>
      <c r="CM546" s="198"/>
      <c r="CN546" s="198"/>
      <c r="CO546" s="198"/>
      <c r="CP546" s="198"/>
      <c r="CQ546" s="198"/>
      <c r="CR546" s="198"/>
      <c r="CS546" s="198"/>
      <c r="CT546" s="198"/>
      <c r="CU546" s="198"/>
      <c r="CV546" s="198"/>
      <c r="CW546" s="198"/>
      <c r="CX546" s="198"/>
      <c r="CY546" s="198"/>
      <c r="CZ546" s="198"/>
      <c r="DA546" s="198"/>
      <c r="DB546" s="198"/>
      <c r="DC546" s="198"/>
      <c r="DD546" s="198"/>
      <c r="DE546" s="198"/>
      <c r="DF546" s="198"/>
      <c r="DG546" s="198"/>
      <c r="DH546" s="198"/>
      <c r="DI546" s="198"/>
      <c r="DJ546" s="198"/>
      <c r="DK546" s="198"/>
      <c r="DL546" s="198"/>
      <c r="DM546" s="198"/>
      <c r="DN546" s="198"/>
      <c r="DO546" s="198"/>
      <c r="DP546" s="198"/>
      <c r="DQ546" s="198"/>
      <c r="DR546" s="198"/>
      <c r="DS546" s="198"/>
      <c r="DT546" s="198"/>
      <c r="DU546" s="198"/>
      <c r="DV546" s="198"/>
      <c r="DW546" s="198"/>
      <c r="DX546" s="198"/>
      <c r="DY546" s="198"/>
      <c r="DZ546" s="198"/>
      <c r="EA546" s="198"/>
      <c r="EB546" s="198"/>
      <c r="EC546" s="198"/>
      <c r="ED546" s="198"/>
      <c r="EE546" s="198"/>
      <c r="EF546" s="198"/>
      <c r="EG546" s="198"/>
      <c r="EH546" s="198"/>
      <c r="EI546" s="198"/>
      <c r="EJ546" s="198"/>
      <c r="EK546" s="198"/>
      <c r="EL546" s="198"/>
      <c r="EM546" s="198"/>
      <c r="EN546" s="198"/>
      <c r="EO546" s="198"/>
      <c r="EP546" s="198"/>
      <c r="EQ546" s="198"/>
      <c r="ER546" s="198"/>
      <c r="ES546" s="198"/>
      <c r="ET546" s="198"/>
      <c r="EU546" s="198"/>
      <c r="EV546" s="198"/>
      <c r="EW546" s="198"/>
      <c r="EX546" s="198"/>
      <c r="EY546" s="198"/>
      <c r="EZ546" s="198"/>
      <c r="FA546" s="198"/>
      <c r="FB546" s="198"/>
      <c r="FC546" s="198"/>
      <c r="FD546" s="198"/>
      <c r="FE546" s="198"/>
      <c r="FF546" s="198"/>
      <c r="FG546" s="198"/>
      <c r="FH546" s="198"/>
      <c r="FI546" s="198"/>
      <c r="FJ546" s="198"/>
      <c r="FK546" s="198"/>
      <c r="FL546" s="198"/>
      <c r="FM546" s="198"/>
      <c r="FN546" s="198"/>
      <c r="FO546" s="198"/>
      <c r="FP546" s="198"/>
      <c r="FQ546" s="198"/>
      <c r="FR546" s="198"/>
      <c r="FS546" s="198"/>
      <c r="FT546" s="198"/>
      <c r="FU546" s="198"/>
      <c r="FV546" s="198"/>
      <c r="FW546" s="198"/>
      <c r="FX546" s="198"/>
      <c r="FY546" s="198"/>
      <c r="FZ546" s="198"/>
      <c r="GA546" s="198"/>
      <c r="GB546" s="198"/>
      <c r="GC546" s="198"/>
      <c r="GD546" s="198"/>
      <c r="GE546" s="198"/>
      <c r="GF546" s="198"/>
      <c r="GG546" s="198"/>
      <c r="GH546" s="198"/>
      <c r="GI546" s="198"/>
      <c r="GJ546" s="198"/>
      <c r="GK546" s="198"/>
      <c r="GL546" s="198"/>
      <c r="GM546" s="198"/>
      <c r="GN546" s="198"/>
      <c r="GO546" s="198"/>
      <c r="GP546" s="198"/>
      <c r="GQ546" s="198"/>
      <c r="GR546" s="198"/>
      <c r="GS546" s="198"/>
      <c r="GT546" s="198"/>
      <c r="GU546" s="198"/>
      <c r="GV546" s="198"/>
      <c r="GW546" s="198"/>
      <c r="GX546" s="198"/>
      <c r="GY546" s="198"/>
      <c r="GZ546" s="198"/>
      <c r="HA546" s="198"/>
      <c r="HB546" s="198"/>
      <c r="HC546" s="198"/>
      <c r="HD546" s="198"/>
      <c r="HE546" s="198"/>
      <c r="HF546" s="198"/>
      <c r="HG546" s="198"/>
      <c r="HH546" s="198"/>
      <c r="HI546" s="198"/>
      <c r="HJ546" s="198"/>
      <c r="HK546" s="198"/>
      <c r="HL546" s="198"/>
      <c r="HM546" s="198"/>
      <c r="HN546" s="198"/>
      <c r="HO546" s="198"/>
      <c r="HP546" s="198"/>
      <c r="HQ546" s="198"/>
      <c r="HR546" s="198"/>
      <c r="HS546" s="198"/>
      <c r="HT546" s="198"/>
      <c r="HU546" s="198"/>
      <c r="HV546" s="198"/>
      <c r="HW546" s="198"/>
      <c r="HX546" s="198"/>
      <c r="HY546" s="198"/>
      <c r="HZ546" s="198"/>
      <c r="IA546" s="198"/>
      <c r="IB546" s="198"/>
      <c r="IC546" s="198"/>
      <c r="ID546" s="198"/>
      <c r="IE546" s="198"/>
      <c r="IF546" s="198"/>
      <c r="IG546" s="198"/>
      <c r="IH546" s="198"/>
      <c r="II546" s="198"/>
      <c r="IJ546" s="198"/>
      <c r="IK546" s="198"/>
      <c r="IL546" s="198"/>
      <c r="IM546" s="198"/>
      <c r="IN546" s="198"/>
      <c r="IO546" s="198"/>
      <c r="IP546" s="198"/>
      <c r="IQ546" s="198"/>
      <c r="IR546" s="198"/>
      <c r="IS546" s="198"/>
      <c r="IT546" s="198"/>
      <c r="IU546" s="198"/>
      <c r="IV546" s="198"/>
      <c r="IW546" s="198"/>
      <c r="IX546" s="198"/>
      <c r="IY546" s="198"/>
      <c r="IZ546" s="198"/>
      <c r="JA546" s="198"/>
      <c r="JB546" s="198"/>
      <c r="JC546" s="198"/>
      <c r="JD546" s="198"/>
      <c r="JE546" s="198"/>
      <c r="JF546" s="198"/>
      <c r="JG546" s="198"/>
      <c r="JH546" s="198"/>
      <c r="JI546" s="198"/>
      <c r="JJ546" s="198"/>
      <c r="JK546" s="198"/>
      <c r="JL546" s="198"/>
      <c r="JM546" s="198"/>
      <c r="JN546" s="198"/>
      <c r="JO546" s="198"/>
      <c r="JP546" s="198"/>
      <c r="JQ546" s="198"/>
      <c r="JR546" s="198"/>
      <c r="JS546" s="198"/>
      <c r="JT546" s="198"/>
      <c r="JU546" s="198"/>
      <c r="JV546" s="198"/>
      <c r="JW546" s="198"/>
      <c r="JX546" s="198"/>
      <c r="JY546" s="198"/>
      <c r="JZ546" s="198"/>
      <c r="KA546" s="198"/>
      <c r="KB546" s="198"/>
      <c r="KC546" s="198"/>
      <c r="KD546" s="198"/>
      <c r="KE546" s="198"/>
      <c r="KF546" s="198"/>
      <c r="KG546" s="198"/>
      <c r="KH546" s="198"/>
      <c r="KI546" s="198"/>
      <c r="KJ546" s="198"/>
      <c r="KK546" s="198"/>
      <c r="KL546" s="198"/>
      <c r="KM546" s="198"/>
      <c r="KN546" s="198"/>
      <c r="KO546" s="198"/>
      <c r="KP546" s="198"/>
      <c r="KQ546" s="198"/>
      <c r="KR546" s="198"/>
      <c r="KS546" s="198"/>
      <c r="KT546" s="198"/>
      <c r="KU546" s="198"/>
      <c r="KV546" s="198"/>
      <c r="KW546" s="198"/>
      <c r="KX546" s="198"/>
      <c r="KY546" s="198"/>
      <c r="KZ546" s="198"/>
    </row>
    <row r="547" spans="2:312" x14ac:dyDescent="0.3">
      <c r="B547" s="198"/>
      <c r="C547" s="198"/>
      <c r="D547" s="198"/>
      <c r="E547" s="198"/>
      <c r="F547" s="198"/>
      <c r="G547" s="198"/>
      <c r="H547" s="198"/>
      <c r="I547" s="198"/>
      <c r="J547" s="198"/>
      <c r="K547" s="198"/>
      <c r="L547" s="198"/>
      <c r="M547" s="198"/>
      <c r="N547" s="198"/>
      <c r="O547" s="198"/>
      <c r="P547" s="198"/>
      <c r="Q547" s="202"/>
      <c r="R547" s="198"/>
      <c r="S547" s="198"/>
      <c r="T547" s="198"/>
      <c r="U547" s="198"/>
      <c r="V547" s="198"/>
      <c r="W547" s="198"/>
      <c r="X547" s="198"/>
      <c r="Y547" s="198"/>
      <c r="Z547" s="198"/>
      <c r="AA547" s="198"/>
      <c r="AB547" s="198"/>
      <c r="AC547" s="198"/>
      <c r="AD547" s="198"/>
      <c r="AE547" s="198"/>
      <c r="AF547" s="198"/>
      <c r="AG547" s="198"/>
      <c r="AH547" s="198"/>
      <c r="AI547" s="198"/>
      <c r="AJ547" s="198"/>
      <c r="AK547" s="198"/>
      <c r="AL547" s="198"/>
      <c r="AM547" s="198"/>
      <c r="AN547" s="198"/>
      <c r="AO547" s="198"/>
      <c r="AP547" s="198"/>
      <c r="AQ547" s="198"/>
      <c r="AR547" s="198"/>
      <c r="AS547" s="198"/>
      <c r="AT547" s="198"/>
      <c r="AU547" s="198"/>
      <c r="AV547" s="198"/>
      <c r="AW547" s="198"/>
      <c r="AX547" s="198"/>
      <c r="AY547" s="198"/>
      <c r="AZ547" s="198"/>
      <c r="BA547" s="198"/>
      <c r="BB547" s="198"/>
      <c r="BC547" s="198"/>
      <c r="BD547" s="198"/>
      <c r="BE547" s="198"/>
      <c r="BF547" s="198"/>
      <c r="BG547" s="198"/>
      <c r="BH547" s="198"/>
      <c r="BI547" s="198"/>
      <c r="BJ547" s="198"/>
      <c r="BK547" s="198"/>
      <c r="BL547" s="198"/>
      <c r="BM547" s="198"/>
      <c r="BN547" s="198"/>
      <c r="BO547" s="198"/>
      <c r="BP547" s="198"/>
      <c r="BQ547" s="198"/>
      <c r="BR547" s="198"/>
      <c r="BS547" s="198"/>
      <c r="BT547" s="198"/>
      <c r="BU547" s="198"/>
      <c r="BV547" s="198"/>
      <c r="BW547" s="198"/>
      <c r="BX547" s="198"/>
      <c r="BY547" s="198"/>
      <c r="BZ547" s="198"/>
      <c r="CA547" s="198"/>
      <c r="CB547" s="198"/>
      <c r="CC547" s="198"/>
      <c r="CD547" s="198"/>
      <c r="CE547" s="198"/>
      <c r="CF547" s="198"/>
      <c r="CG547" s="198"/>
      <c r="CH547" s="198"/>
      <c r="CI547" s="198"/>
      <c r="CJ547" s="198"/>
      <c r="CK547" s="198"/>
      <c r="CL547" s="198"/>
      <c r="CM547" s="198"/>
      <c r="CN547" s="198"/>
      <c r="CO547" s="198"/>
      <c r="CP547" s="198"/>
      <c r="CQ547" s="198"/>
      <c r="CR547" s="198"/>
      <c r="CS547" s="198"/>
      <c r="CT547" s="198"/>
      <c r="CU547" s="198"/>
      <c r="CV547" s="198"/>
      <c r="CW547" s="198"/>
      <c r="CX547" s="198"/>
      <c r="CY547" s="198"/>
      <c r="CZ547" s="198"/>
      <c r="DA547" s="198"/>
      <c r="DB547" s="198"/>
      <c r="DC547" s="198"/>
      <c r="DD547" s="198"/>
      <c r="DE547" s="198"/>
      <c r="DF547" s="198"/>
      <c r="DG547" s="198"/>
      <c r="DH547" s="198"/>
      <c r="DI547" s="198"/>
      <c r="DJ547" s="198"/>
      <c r="DK547" s="198"/>
      <c r="DL547" s="198"/>
      <c r="DM547" s="198"/>
      <c r="DN547" s="198"/>
      <c r="DO547" s="198"/>
      <c r="DP547" s="198"/>
      <c r="DQ547" s="198"/>
      <c r="DR547" s="198"/>
      <c r="DS547" s="198"/>
      <c r="DT547" s="198"/>
      <c r="DU547" s="198"/>
      <c r="DV547" s="198"/>
      <c r="DW547" s="198"/>
      <c r="DX547" s="198"/>
      <c r="DY547" s="198"/>
      <c r="DZ547" s="198"/>
      <c r="EA547" s="198"/>
      <c r="EB547" s="198"/>
      <c r="EC547" s="198"/>
      <c r="ED547" s="198"/>
      <c r="EE547" s="198"/>
      <c r="EF547" s="198"/>
      <c r="EG547" s="198"/>
      <c r="EH547" s="198"/>
      <c r="EI547" s="198"/>
      <c r="EJ547" s="198"/>
      <c r="EK547" s="198"/>
      <c r="EL547" s="198"/>
      <c r="EM547" s="198"/>
      <c r="EN547" s="198"/>
      <c r="EO547" s="198"/>
      <c r="EP547" s="198"/>
      <c r="EQ547" s="198"/>
      <c r="ER547" s="198"/>
      <c r="ES547" s="198"/>
      <c r="ET547" s="198"/>
      <c r="EU547" s="198"/>
      <c r="EV547" s="198"/>
      <c r="EW547" s="198"/>
      <c r="EX547" s="198"/>
      <c r="EY547" s="198"/>
      <c r="EZ547" s="198"/>
      <c r="FA547" s="198"/>
      <c r="FB547" s="198"/>
      <c r="FC547" s="198"/>
      <c r="FD547" s="198"/>
      <c r="FE547" s="198"/>
      <c r="FF547" s="198"/>
      <c r="FG547" s="198"/>
      <c r="FH547" s="198"/>
      <c r="FI547" s="198"/>
      <c r="FJ547" s="198"/>
      <c r="FK547" s="198"/>
      <c r="FL547" s="198"/>
      <c r="FM547" s="198"/>
      <c r="FN547" s="198"/>
      <c r="FO547" s="198"/>
      <c r="FP547" s="198"/>
      <c r="FQ547" s="198"/>
      <c r="FR547" s="198"/>
      <c r="FS547" s="198"/>
      <c r="FT547" s="198"/>
      <c r="FU547" s="198"/>
      <c r="FV547" s="198"/>
      <c r="FW547" s="198"/>
      <c r="FX547" s="198"/>
      <c r="FY547" s="198"/>
      <c r="FZ547" s="198"/>
      <c r="GA547" s="198"/>
      <c r="GB547" s="198"/>
      <c r="GC547" s="198"/>
      <c r="GD547" s="198"/>
      <c r="GE547" s="198"/>
      <c r="GF547" s="198"/>
      <c r="GG547" s="198"/>
      <c r="GH547" s="198"/>
      <c r="GI547" s="198"/>
      <c r="GJ547" s="198"/>
      <c r="GK547" s="198"/>
      <c r="GL547" s="198"/>
      <c r="GM547" s="198"/>
      <c r="GN547" s="198"/>
      <c r="GO547" s="198"/>
      <c r="GP547" s="198"/>
      <c r="GQ547" s="198"/>
      <c r="GR547" s="198"/>
      <c r="GS547" s="198"/>
      <c r="GT547" s="198"/>
      <c r="GU547" s="198"/>
      <c r="GV547" s="198"/>
      <c r="GW547" s="198"/>
      <c r="GX547" s="198"/>
      <c r="GY547" s="198"/>
      <c r="GZ547" s="198"/>
      <c r="HA547" s="198"/>
      <c r="HB547" s="198"/>
      <c r="HC547" s="198"/>
      <c r="HD547" s="198"/>
      <c r="HE547" s="198"/>
      <c r="HF547" s="198"/>
      <c r="HG547" s="198"/>
      <c r="HH547" s="198"/>
      <c r="HI547" s="198"/>
      <c r="HJ547" s="198"/>
      <c r="HK547" s="198"/>
      <c r="HL547" s="198"/>
      <c r="HM547" s="198"/>
      <c r="HN547" s="198"/>
      <c r="HO547" s="198"/>
      <c r="HP547" s="198"/>
      <c r="HQ547" s="198"/>
      <c r="HR547" s="198"/>
      <c r="HS547" s="198"/>
      <c r="HT547" s="198"/>
      <c r="HU547" s="198"/>
      <c r="HV547" s="198"/>
      <c r="HW547" s="198"/>
      <c r="HX547" s="198"/>
      <c r="HY547" s="198"/>
      <c r="HZ547" s="198"/>
      <c r="IA547" s="198"/>
      <c r="IB547" s="198"/>
      <c r="IC547" s="198"/>
      <c r="ID547" s="198"/>
      <c r="IE547" s="198"/>
      <c r="IF547" s="198"/>
      <c r="IG547" s="198"/>
      <c r="IH547" s="198"/>
      <c r="II547" s="198"/>
      <c r="IJ547" s="198"/>
      <c r="IK547" s="198"/>
      <c r="IL547" s="198"/>
      <c r="IM547" s="198"/>
      <c r="IN547" s="198"/>
      <c r="IO547" s="198"/>
      <c r="IP547" s="198"/>
      <c r="IQ547" s="198"/>
      <c r="IR547" s="198"/>
      <c r="IS547" s="198"/>
      <c r="IT547" s="198"/>
      <c r="IU547" s="198"/>
      <c r="IV547" s="198"/>
      <c r="IW547" s="198"/>
      <c r="IX547" s="198"/>
      <c r="IY547" s="198"/>
      <c r="IZ547" s="198"/>
      <c r="JA547" s="198"/>
      <c r="JB547" s="198"/>
      <c r="JC547" s="198"/>
      <c r="JD547" s="198"/>
      <c r="JE547" s="198"/>
      <c r="JF547" s="198"/>
      <c r="JG547" s="198"/>
      <c r="JH547" s="198"/>
      <c r="JI547" s="198"/>
      <c r="JJ547" s="198"/>
      <c r="JK547" s="198"/>
      <c r="JL547" s="198"/>
      <c r="JM547" s="198"/>
      <c r="JN547" s="198"/>
      <c r="JO547" s="198"/>
      <c r="JP547" s="198"/>
      <c r="JQ547" s="198"/>
      <c r="JR547" s="198"/>
      <c r="JS547" s="198"/>
      <c r="JT547" s="198"/>
      <c r="JU547" s="198"/>
      <c r="JV547" s="198"/>
      <c r="JW547" s="198"/>
      <c r="JX547" s="198"/>
      <c r="JY547" s="198"/>
      <c r="JZ547" s="198"/>
      <c r="KA547" s="198"/>
      <c r="KB547" s="198"/>
      <c r="KC547" s="198"/>
      <c r="KD547" s="198"/>
      <c r="KE547" s="198"/>
      <c r="KF547" s="198"/>
      <c r="KG547" s="198"/>
      <c r="KH547" s="198"/>
      <c r="KI547" s="198"/>
      <c r="KJ547" s="198"/>
      <c r="KK547" s="198"/>
      <c r="KL547" s="198"/>
      <c r="KM547" s="198"/>
      <c r="KN547" s="198"/>
      <c r="KO547" s="198"/>
      <c r="KP547" s="198"/>
      <c r="KQ547" s="198"/>
      <c r="KR547" s="198"/>
      <c r="KS547" s="198"/>
      <c r="KT547" s="198"/>
      <c r="KU547" s="198"/>
      <c r="KV547" s="198"/>
      <c r="KW547" s="198"/>
      <c r="KX547" s="198"/>
      <c r="KY547" s="198"/>
      <c r="KZ547" s="198"/>
    </row>
    <row r="548" spans="2:312" x14ac:dyDescent="0.3">
      <c r="B548" s="198"/>
      <c r="C548" s="198"/>
      <c r="D548" s="198"/>
      <c r="E548" s="198"/>
      <c r="F548" s="198"/>
      <c r="G548" s="198"/>
      <c r="H548" s="198"/>
      <c r="I548" s="198"/>
      <c r="J548" s="198"/>
      <c r="K548" s="198"/>
      <c r="L548" s="198"/>
      <c r="M548" s="198"/>
      <c r="N548" s="198"/>
      <c r="O548" s="198"/>
      <c r="P548" s="198"/>
      <c r="Q548" s="202"/>
      <c r="R548" s="198"/>
      <c r="S548" s="198"/>
      <c r="T548" s="198"/>
      <c r="U548" s="198"/>
      <c r="V548" s="198"/>
      <c r="W548" s="198"/>
      <c r="X548" s="198"/>
      <c r="Y548" s="198"/>
      <c r="Z548" s="198"/>
      <c r="AA548" s="198"/>
      <c r="AB548" s="198"/>
      <c r="AC548" s="198"/>
      <c r="AD548" s="198"/>
      <c r="AE548" s="198"/>
      <c r="AF548" s="198"/>
      <c r="AG548" s="198"/>
      <c r="AH548" s="198"/>
      <c r="AI548" s="198"/>
      <c r="AJ548" s="198"/>
      <c r="AK548" s="198"/>
      <c r="AL548" s="198"/>
      <c r="AM548" s="198"/>
      <c r="AN548" s="198"/>
      <c r="AO548" s="198"/>
      <c r="AP548" s="198"/>
      <c r="AQ548" s="198"/>
      <c r="AR548" s="198"/>
      <c r="AS548" s="198"/>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198"/>
      <c r="BQ548" s="198"/>
      <c r="BR548" s="198"/>
      <c r="BS548" s="198"/>
      <c r="BT548" s="198"/>
      <c r="BU548" s="198"/>
      <c r="BV548" s="198"/>
      <c r="BW548" s="198"/>
      <c r="BX548" s="198"/>
      <c r="BY548" s="198"/>
      <c r="BZ548" s="198"/>
      <c r="CA548" s="198"/>
      <c r="CB548" s="198"/>
      <c r="CC548" s="198"/>
      <c r="CD548" s="198"/>
      <c r="CE548" s="198"/>
      <c r="CF548" s="198"/>
      <c r="CG548" s="198"/>
      <c r="CH548" s="198"/>
      <c r="CI548" s="198"/>
      <c r="CJ548" s="198"/>
      <c r="CK548" s="198"/>
      <c r="CL548" s="198"/>
      <c r="CM548" s="198"/>
      <c r="CN548" s="198"/>
      <c r="CO548" s="198"/>
      <c r="CP548" s="198"/>
      <c r="CQ548" s="198"/>
      <c r="CR548" s="198"/>
      <c r="CS548" s="198"/>
      <c r="CT548" s="198"/>
      <c r="CU548" s="198"/>
      <c r="CV548" s="198"/>
      <c r="CW548" s="198"/>
      <c r="CX548" s="198"/>
      <c r="CY548" s="198"/>
      <c r="CZ548" s="198"/>
      <c r="DA548" s="198"/>
      <c r="DB548" s="198"/>
      <c r="DC548" s="198"/>
      <c r="DD548" s="198"/>
      <c r="DE548" s="198"/>
      <c r="DF548" s="198"/>
      <c r="DG548" s="198"/>
      <c r="DH548" s="198"/>
      <c r="DI548" s="198"/>
      <c r="DJ548" s="198"/>
      <c r="DK548" s="198"/>
      <c r="DL548" s="198"/>
      <c r="DM548" s="198"/>
      <c r="DN548" s="198"/>
      <c r="DO548" s="198"/>
      <c r="DP548" s="198"/>
      <c r="DQ548" s="198"/>
      <c r="DR548" s="198"/>
      <c r="DS548" s="198"/>
      <c r="DT548" s="198"/>
      <c r="DU548" s="198"/>
      <c r="DV548" s="198"/>
      <c r="DW548" s="198"/>
      <c r="DX548" s="198"/>
      <c r="DY548" s="198"/>
      <c r="DZ548" s="198"/>
      <c r="EA548" s="198"/>
      <c r="EB548" s="198"/>
      <c r="EC548" s="198"/>
      <c r="ED548" s="198"/>
      <c r="EE548" s="198"/>
      <c r="EF548" s="198"/>
      <c r="EG548" s="198"/>
      <c r="EH548" s="198"/>
      <c r="EI548" s="198"/>
      <c r="EJ548" s="198"/>
      <c r="EK548" s="198"/>
      <c r="EL548" s="198"/>
      <c r="EM548" s="198"/>
      <c r="EN548" s="198"/>
      <c r="EO548" s="198"/>
      <c r="EP548" s="198"/>
      <c r="EQ548" s="198"/>
      <c r="ER548" s="198"/>
      <c r="ES548" s="198"/>
      <c r="ET548" s="198"/>
      <c r="EU548" s="198"/>
      <c r="EV548" s="198"/>
      <c r="EW548" s="198"/>
      <c r="EX548" s="198"/>
      <c r="EY548" s="198"/>
      <c r="EZ548" s="198"/>
      <c r="FA548" s="198"/>
      <c r="FB548" s="198"/>
      <c r="FC548" s="198"/>
      <c r="FD548" s="198"/>
      <c r="FE548" s="198"/>
      <c r="FF548" s="198"/>
      <c r="FG548" s="198"/>
      <c r="FH548" s="198"/>
      <c r="FI548" s="198"/>
      <c r="FJ548" s="198"/>
      <c r="FK548" s="198"/>
      <c r="FL548" s="198"/>
      <c r="FM548" s="198"/>
      <c r="FN548" s="198"/>
      <c r="FO548" s="198"/>
      <c r="FP548" s="198"/>
      <c r="FQ548" s="198"/>
      <c r="FR548" s="198"/>
      <c r="FS548" s="198"/>
      <c r="FT548" s="198"/>
      <c r="FU548" s="198"/>
      <c r="FV548" s="198"/>
      <c r="FW548" s="198"/>
      <c r="FX548" s="198"/>
      <c r="FY548" s="198"/>
      <c r="FZ548" s="198"/>
      <c r="GA548" s="198"/>
      <c r="GB548" s="198"/>
      <c r="GC548" s="198"/>
      <c r="GD548" s="198"/>
      <c r="GE548" s="198"/>
      <c r="GF548" s="198"/>
      <c r="GG548" s="198"/>
      <c r="GH548" s="198"/>
      <c r="GI548" s="198"/>
      <c r="GJ548" s="198"/>
      <c r="GK548" s="198"/>
      <c r="GL548" s="198"/>
      <c r="GM548" s="198"/>
      <c r="GN548" s="198"/>
      <c r="GO548" s="198"/>
      <c r="GP548" s="198"/>
      <c r="GQ548" s="198"/>
      <c r="GR548" s="198"/>
      <c r="GS548" s="198"/>
      <c r="GT548" s="198"/>
      <c r="GU548" s="198"/>
      <c r="GV548" s="198"/>
      <c r="GW548" s="198"/>
      <c r="GX548" s="198"/>
      <c r="GY548" s="198"/>
      <c r="GZ548" s="198"/>
      <c r="HA548" s="198"/>
      <c r="HB548" s="198"/>
      <c r="HC548" s="198"/>
      <c r="HD548" s="198"/>
      <c r="HE548" s="198"/>
      <c r="HF548" s="198"/>
      <c r="HG548" s="198"/>
      <c r="HH548" s="198"/>
      <c r="HI548" s="198"/>
      <c r="HJ548" s="198"/>
      <c r="HK548" s="198"/>
      <c r="HL548" s="198"/>
      <c r="HM548" s="198"/>
      <c r="HN548" s="198"/>
      <c r="HO548" s="198"/>
      <c r="HP548" s="198"/>
      <c r="HQ548" s="198"/>
      <c r="HR548" s="198"/>
      <c r="HS548" s="198"/>
      <c r="HT548" s="198"/>
      <c r="HU548" s="198"/>
      <c r="HV548" s="198"/>
      <c r="HW548" s="198"/>
      <c r="HX548" s="198"/>
      <c r="HY548" s="198"/>
      <c r="HZ548" s="198"/>
      <c r="IA548" s="198"/>
      <c r="IB548" s="198"/>
      <c r="IC548" s="198"/>
      <c r="ID548" s="198"/>
      <c r="IE548" s="198"/>
      <c r="IF548" s="198"/>
      <c r="IG548" s="198"/>
      <c r="IH548" s="198"/>
      <c r="II548" s="198"/>
      <c r="IJ548" s="198"/>
      <c r="IK548" s="198"/>
      <c r="IL548" s="198"/>
      <c r="IM548" s="198"/>
      <c r="IN548" s="198"/>
      <c r="IO548" s="198"/>
      <c r="IP548" s="198"/>
      <c r="IQ548" s="198"/>
      <c r="IR548" s="198"/>
      <c r="IS548" s="198"/>
      <c r="IT548" s="198"/>
      <c r="IU548" s="198"/>
      <c r="IV548" s="198"/>
      <c r="IW548" s="198"/>
      <c r="IX548" s="198"/>
      <c r="IY548" s="198"/>
      <c r="IZ548" s="198"/>
      <c r="JA548" s="198"/>
      <c r="JB548" s="198"/>
      <c r="JC548" s="198"/>
      <c r="JD548" s="198"/>
      <c r="JE548" s="198"/>
      <c r="JF548" s="198"/>
      <c r="JG548" s="198"/>
      <c r="JH548" s="198"/>
      <c r="JI548" s="198"/>
      <c r="JJ548" s="198"/>
      <c r="JK548" s="198"/>
      <c r="JL548" s="198"/>
      <c r="JM548" s="198"/>
      <c r="JN548" s="198"/>
      <c r="JO548" s="198"/>
      <c r="JP548" s="198"/>
      <c r="JQ548" s="198"/>
      <c r="JR548" s="198"/>
      <c r="JS548" s="198"/>
      <c r="JT548" s="198"/>
      <c r="JU548" s="198"/>
      <c r="JV548" s="198"/>
      <c r="JW548" s="198"/>
      <c r="JX548" s="198"/>
      <c r="JY548" s="198"/>
      <c r="JZ548" s="198"/>
      <c r="KA548" s="198"/>
      <c r="KB548" s="198"/>
      <c r="KC548" s="198"/>
      <c r="KD548" s="198"/>
      <c r="KE548" s="198"/>
      <c r="KF548" s="198"/>
      <c r="KG548" s="198"/>
      <c r="KH548" s="198"/>
      <c r="KI548" s="198"/>
      <c r="KJ548" s="198"/>
      <c r="KK548" s="198"/>
      <c r="KL548" s="198"/>
      <c r="KM548" s="198"/>
      <c r="KN548" s="198"/>
      <c r="KO548" s="198"/>
      <c r="KP548" s="198"/>
      <c r="KQ548" s="198"/>
      <c r="KR548" s="198"/>
      <c r="KS548" s="198"/>
      <c r="KT548" s="198"/>
      <c r="KU548" s="198"/>
      <c r="KV548" s="198"/>
      <c r="KW548" s="198"/>
      <c r="KX548" s="198"/>
      <c r="KY548" s="198"/>
      <c r="KZ548" s="198"/>
    </row>
    <row r="549" spans="2:312" x14ac:dyDescent="0.3">
      <c r="B549" s="198"/>
      <c r="C549" s="198"/>
      <c r="D549" s="198"/>
      <c r="E549" s="198"/>
      <c r="F549" s="198"/>
      <c r="G549" s="198"/>
      <c r="H549" s="198"/>
      <c r="I549" s="198"/>
      <c r="J549" s="198"/>
      <c r="K549" s="198"/>
      <c r="L549" s="198"/>
      <c r="M549" s="198"/>
      <c r="N549" s="198"/>
      <c r="O549" s="198"/>
      <c r="P549" s="198"/>
      <c r="Q549" s="202"/>
      <c r="R549" s="198"/>
      <c r="S549" s="198"/>
      <c r="T549" s="198"/>
      <c r="U549" s="198"/>
      <c r="V549" s="198"/>
      <c r="W549" s="198"/>
      <c r="X549" s="198"/>
      <c r="Y549" s="198"/>
      <c r="Z549" s="198"/>
      <c r="AA549" s="198"/>
      <c r="AB549" s="198"/>
      <c r="AC549" s="198"/>
      <c r="AD549" s="198"/>
      <c r="AE549" s="198"/>
      <c r="AF549" s="198"/>
      <c r="AG549" s="198"/>
      <c r="AH549" s="198"/>
      <c r="AI549" s="198"/>
      <c r="AJ549" s="198"/>
      <c r="AK549" s="198"/>
      <c r="AL549" s="198"/>
      <c r="AM549" s="198"/>
      <c r="AN549" s="198"/>
      <c r="AO549" s="198"/>
      <c r="AP549" s="198"/>
      <c r="AQ549" s="198"/>
      <c r="AR549" s="198"/>
      <c r="AS549" s="198"/>
      <c r="AT549" s="198"/>
      <c r="AU549" s="198"/>
      <c r="AV549" s="198"/>
      <c r="AW549" s="198"/>
      <c r="AX549" s="198"/>
      <c r="AY549" s="198"/>
      <c r="AZ549" s="198"/>
      <c r="BA549" s="198"/>
      <c r="BB549" s="198"/>
      <c r="BC549" s="198"/>
      <c r="BD549" s="198"/>
      <c r="BE549" s="198"/>
      <c r="BF549" s="198"/>
      <c r="BG549" s="198"/>
      <c r="BH549" s="198"/>
      <c r="BI549" s="198"/>
      <c r="BJ549" s="198"/>
      <c r="BK549" s="198"/>
      <c r="BL549" s="198"/>
      <c r="BM549" s="198"/>
      <c r="BN549" s="198"/>
      <c r="BO549" s="198"/>
      <c r="BP549" s="198"/>
      <c r="BQ549" s="198"/>
      <c r="BR549" s="198"/>
      <c r="BS549" s="198"/>
      <c r="BT549" s="198"/>
      <c r="BU549" s="198"/>
      <c r="BV549" s="198"/>
      <c r="BW549" s="198"/>
      <c r="BX549" s="198"/>
      <c r="BY549" s="198"/>
      <c r="BZ549" s="198"/>
      <c r="CA549" s="198"/>
      <c r="CB549" s="198"/>
      <c r="CC549" s="198"/>
      <c r="CD549" s="198"/>
      <c r="CE549" s="198"/>
      <c r="CF549" s="198"/>
      <c r="CG549" s="198"/>
      <c r="CH549" s="198"/>
      <c r="CI549" s="198"/>
      <c r="CJ549" s="198"/>
      <c r="CK549" s="198"/>
      <c r="CL549" s="198"/>
      <c r="CM549" s="198"/>
      <c r="CN549" s="198"/>
      <c r="CO549" s="198"/>
      <c r="CP549" s="198"/>
      <c r="CQ549" s="198"/>
      <c r="CR549" s="198"/>
      <c r="CS549" s="198"/>
      <c r="CT549" s="198"/>
      <c r="CU549" s="198"/>
      <c r="CV549" s="198"/>
      <c r="CW549" s="198"/>
      <c r="CX549" s="198"/>
      <c r="CY549" s="198"/>
      <c r="CZ549" s="198"/>
      <c r="DA549" s="198"/>
      <c r="DB549" s="198"/>
      <c r="DC549" s="198"/>
      <c r="DD549" s="198"/>
      <c r="DE549" s="198"/>
      <c r="DF549" s="198"/>
      <c r="DG549" s="198"/>
      <c r="DH549" s="198"/>
      <c r="DI549" s="198"/>
      <c r="DJ549" s="198"/>
      <c r="DK549" s="198"/>
      <c r="DL549" s="198"/>
      <c r="DM549" s="198"/>
      <c r="DN549" s="198"/>
      <c r="DO549" s="198"/>
      <c r="DP549" s="198"/>
      <c r="DQ549" s="198"/>
      <c r="DR549" s="198"/>
      <c r="DS549" s="198"/>
      <c r="DT549" s="198"/>
      <c r="DU549" s="198"/>
      <c r="DV549" s="198"/>
      <c r="DW549" s="198"/>
      <c r="DX549" s="198"/>
      <c r="DY549" s="198"/>
      <c r="DZ549" s="198"/>
      <c r="EA549" s="198"/>
      <c r="EB549" s="198"/>
      <c r="EC549" s="198"/>
      <c r="ED549" s="198"/>
      <c r="EE549" s="198"/>
      <c r="EF549" s="198"/>
      <c r="EG549" s="198"/>
      <c r="EH549" s="198"/>
      <c r="EI549" s="198"/>
      <c r="EJ549" s="198"/>
      <c r="EK549" s="198"/>
      <c r="EL549" s="198"/>
      <c r="EM549" s="198"/>
      <c r="EN549" s="198"/>
      <c r="EO549" s="198"/>
      <c r="EP549" s="198"/>
      <c r="EQ549" s="198"/>
      <c r="ER549" s="198"/>
      <c r="ES549" s="198"/>
      <c r="ET549" s="198"/>
      <c r="EU549" s="198"/>
      <c r="EV549" s="198"/>
      <c r="EW549" s="198"/>
      <c r="EX549" s="198"/>
      <c r="EY549" s="198"/>
      <c r="EZ549" s="198"/>
      <c r="FA549" s="198"/>
      <c r="FB549" s="198"/>
      <c r="FC549" s="198"/>
      <c r="FD549" s="198"/>
      <c r="FE549" s="198"/>
      <c r="FF549" s="198"/>
      <c r="FG549" s="198"/>
      <c r="FH549" s="198"/>
      <c r="FI549" s="198"/>
      <c r="FJ549" s="198"/>
      <c r="FK549" s="198"/>
      <c r="FL549" s="198"/>
      <c r="FM549" s="198"/>
      <c r="FN549" s="198"/>
      <c r="FO549" s="198"/>
      <c r="FP549" s="198"/>
      <c r="FQ549" s="198"/>
      <c r="FR549" s="198"/>
      <c r="FS549" s="198"/>
      <c r="FT549" s="198"/>
      <c r="FU549" s="198"/>
      <c r="FV549" s="198"/>
      <c r="FW549" s="198"/>
      <c r="FX549" s="198"/>
      <c r="FY549" s="198"/>
      <c r="FZ549" s="198"/>
      <c r="GA549" s="198"/>
      <c r="GB549" s="198"/>
      <c r="GC549" s="198"/>
      <c r="GD549" s="198"/>
      <c r="GE549" s="198"/>
      <c r="GF549" s="198"/>
      <c r="GG549" s="198"/>
      <c r="GH549" s="198"/>
      <c r="GI549" s="198"/>
      <c r="GJ549" s="198"/>
      <c r="GK549" s="198"/>
      <c r="GL549" s="198"/>
      <c r="GM549" s="198"/>
      <c r="GN549" s="198"/>
      <c r="GO549" s="198"/>
      <c r="GP549" s="198"/>
      <c r="GQ549" s="198"/>
      <c r="GR549" s="198"/>
      <c r="GS549" s="198"/>
      <c r="GT549" s="198"/>
      <c r="GU549" s="198"/>
      <c r="GV549" s="198"/>
      <c r="GW549" s="198"/>
      <c r="GX549" s="198"/>
      <c r="GY549" s="198"/>
      <c r="GZ549" s="198"/>
      <c r="HA549" s="198"/>
      <c r="HB549" s="198"/>
      <c r="HC549" s="198"/>
      <c r="HD549" s="198"/>
      <c r="HE549" s="198"/>
      <c r="HF549" s="198"/>
      <c r="HG549" s="198"/>
      <c r="HH549" s="198"/>
      <c r="HI549" s="198"/>
      <c r="HJ549" s="198"/>
      <c r="HK549" s="198"/>
      <c r="HL549" s="198"/>
      <c r="HM549" s="198"/>
      <c r="HN549" s="198"/>
      <c r="HO549" s="198"/>
      <c r="HP549" s="198"/>
      <c r="HQ549" s="198"/>
      <c r="HR549" s="198"/>
      <c r="HS549" s="198"/>
      <c r="HT549" s="198"/>
      <c r="HU549" s="198"/>
      <c r="HV549" s="198"/>
      <c r="HW549" s="198"/>
      <c r="HX549" s="198"/>
      <c r="HY549" s="198"/>
      <c r="HZ549" s="198"/>
      <c r="IA549" s="198"/>
      <c r="IB549" s="198"/>
      <c r="IC549" s="198"/>
      <c r="ID549" s="198"/>
      <c r="IE549" s="198"/>
      <c r="IF549" s="198"/>
      <c r="IG549" s="198"/>
      <c r="IH549" s="198"/>
      <c r="II549" s="198"/>
      <c r="IJ549" s="198"/>
      <c r="IK549" s="198"/>
      <c r="IL549" s="198"/>
      <c r="IM549" s="198"/>
      <c r="IN549" s="198"/>
      <c r="IO549" s="198"/>
      <c r="IP549" s="198"/>
      <c r="IQ549" s="198"/>
      <c r="IR549" s="198"/>
      <c r="IS549" s="198"/>
      <c r="IT549" s="198"/>
      <c r="IU549" s="198"/>
      <c r="IV549" s="198"/>
      <c r="IW549" s="198"/>
      <c r="IX549" s="198"/>
      <c r="IY549" s="198"/>
      <c r="IZ549" s="198"/>
      <c r="JA549" s="198"/>
      <c r="JB549" s="198"/>
      <c r="JC549" s="198"/>
      <c r="JD549" s="198"/>
      <c r="JE549" s="198"/>
      <c r="JF549" s="198"/>
      <c r="JG549" s="198"/>
      <c r="JH549" s="198"/>
      <c r="JI549" s="198"/>
      <c r="JJ549" s="198"/>
      <c r="JK549" s="198"/>
      <c r="JL549" s="198"/>
      <c r="JM549" s="198"/>
      <c r="JN549" s="198"/>
      <c r="JO549" s="198"/>
      <c r="JP549" s="198"/>
      <c r="JQ549" s="198"/>
      <c r="JR549" s="198"/>
      <c r="JS549" s="198"/>
      <c r="JT549" s="198"/>
      <c r="JU549" s="198"/>
      <c r="JV549" s="198"/>
      <c r="JW549" s="198"/>
      <c r="JX549" s="198"/>
      <c r="JY549" s="198"/>
      <c r="JZ549" s="198"/>
      <c r="KA549" s="198"/>
      <c r="KB549" s="198"/>
      <c r="KC549" s="198"/>
      <c r="KD549" s="198"/>
      <c r="KE549" s="198"/>
      <c r="KF549" s="198"/>
      <c r="KG549" s="198"/>
      <c r="KH549" s="198"/>
      <c r="KI549" s="198"/>
      <c r="KJ549" s="198"/>
      <c r="KK549" s="198"/>
      <c r="KL549" s="198"/>
      <c r="KM549" s="198"/>
      <c r="KN549" s="198"/>
      <c r="KO549" s="198"/>
      <c r="KP549" s="198"/>
      <c r="KQ549" s="198"/>
      <c r="KR549" s="198"/>
      <c r="KS549" s="198"/>
      <c r="KT549" s="198"/>
      <c r="KU549" s="198"/>
      <c r="KV549" s="198"/>
      <c r="KW549" s="198"/>
      <c r="KX549" s="198"/>
      <c r="KY549" s="198"/>
      <c r="KZ549" s="198"/>
    </row>
    <row r="550" spans="2:312" x14ac:dyDescent="0.3">
      <c r="B550" s="198"/>
      <c r="C550" s="198"/>
      <c r="D550" s="198"/>
      <c r="E550" s="198"/>
      <c r="F550" s="198"/>
      <c r="G550" s="198"/>
      <c r="H550" s="198"/>
      <c r="I550" s="198"/>
      <c r="J550" s="198"/>
      <c r="K550" s="198"/>
      <c r="L550" s="198"/>
      <c r="M550" s="198"/>
      <c r="N550" s="198"/>
      <c r="O550" s="198"/>
      <c r="P550" s="198"/>
      <c r="Q550" s="202"/>
      <c r="R550" s="198"/>
      <c r="S550" s="198"/>
      <c r="T550" s="198"/>
      <c r="U550" s="198"/>
      <c r="V550" s="198"/>
      <c r="W550" s="198"/>
      <c r="X550" s="198"/>
      <c r="Y550" s="198"/>
      <c r="Z550" s="198"/>
      <c r="AA550" s="198"/>
      <c r="AB550" s="198"/>
      <c r="AC550" s="198"/>
      <c r="AD550" s="198"/>
      <c r="AE550" s="198"/>
      <c r="AF550" s="198"/>
      <c r="AG550" s="198"/>
      <c r="AH550" s="198"/>
      <c r="AI550" s="198"/>
      <c r="AJ550" s="198"/>
      <c r="AK550" s="198"/>
      <c r="AL550" s="198"/>
      <c r="AM550" s="198"/>
      <c r="AN550" s="198"/>
      <c r="AO550" s="198"/>
      <c r="AP550" s="198"/>
      <c r="AQ550" s="198"/>
      <c r="AR550" s="198"/>
      <c r="AS550" s="198"/>
      <c r="AT550" s="198"/>
      <c r="AU550" s="198"/>
      <c r="AV550" s="198"/>
      <c r="AW550" s="198"/>
      <c r="AX550" s="198"/>
      <c r="AY550" s="198"/>
      <c r="AZ550" s="198"/>
      <c r="BA550" s="198"/>
      <c r="BB550" s="198"/>
      <c r="BC550" s="198"/>
      <c r="BD550" s="198"/>
      <c r="BE550" s="198"/>
      <c r="BF550" s="198"/>
      <c r="BG550" s="198"/>
      <c r="BH550" s="198"/>
      <c r="BI550" s="198"/>
      <c r="BJ550" s="198"/>
      <c r="BK550" s="198"/>
      <c r="BL550" s="198"/>
      <c r="BM550" s="198"/>
      <c r="BN550" s="198"/>
      <c r="BO550" s="198"/>
      <c r="BP550" s="198"/>
      <c r="BQ550" s="198"/>
      <c r="BR550" s="198"/>
      <c r="BS550" s="198"/>
      <c r="BT550" s="198"/>
      <c r="BU550" s="198"/>
      <c r="BV550" s="198"/>
      <c r="BW550" s="198"/>
      <c r="BX550" s="198"/>
      <c r="BY550" s="198"/>
      <c r="BZ550" s="198"/>
      <c r="CA550" s="198"/>
      <c r="CB550" s="198"/>
      <c r="CC550" s="198"/>
      <c r="CD550" s="198"/>
      <c r="CE550" s="198"/>
      <c r="CF550" s="198"/>
      <c r="CG550" s="198"/>
      <c r="CH550" s="198"/>
      <c r="CI550" s="198"/>
      <c r="CJ550" s="198"/>
      <c r="CK550" s="198"/>
      <c r="CL550" s="198"/>
      <c r="CM550" s="198"/>
      <c r="CN550" s="198"/>
      <c r="CO550" s="198"/>
      <c r="CP550" s="198"/>
      <c r="CQ550" s="198"/>
      <c r="CR550" s="198"/>
      <c r="CS550" s="198"/>
      <c r="CT550" s="198"/>
      <c r="CU550" s="198"/>
      <c r="CV550" s="198"/>
      <c r="CW550" s="198"/>
      <c r="CX550" s="198"/>
      <c r="CY550" s="198"/>
      <c r="CZ550" s="198"/>
      <c r="DA550" s="198"/>
      <c r="DB550" s="198"/>
      <c r="DC550" s="198"/>
      <c r="DD550" s="198"/>
      <c r="DE550" s="198"/>
      <c r="DF550" s="198"/>
      <c r="DG550" s="198"/>
      <c r="DH550" s="198"/>
      <c r="DI550" s="198"/>
      <c r="DJ550" s="198"/>
      <c r="DK550" s="198"/>
      <c r="DL550" s="198"/>
      <c r="DM550" s="198"/>
      <c r="DN550" s="198"/>
      <c r="DO550" s="198"/>
      <c r="DP550" s="198"/>
      <c r="DQ550" s="198"/>
      <c r="DR550" s="198"/>
      <c r="DS550" s="198"/>
      <c r="DT550" s="198"/>
      <c r="DU550" s="198"/>
      <c r="DV550" s="198"/>
      <c r="DW550" s="198"/>
      <c r="DX550" s="198"/>
      <c r="DY550" s="198"/>
      <c r="DZ550" s="198"/>
      <c r="EA550" s="198"/>
      <c r="EB550" s="198"/>
      <c r="EC550" s="198"/>
      <c r="ED550" s="198"/>
      <c r="EE550" s="198"/>
      <c r="EF550" s="198"/>
      <c r="EG550" s="198"/>
      <c r="EH550" s="198"/>
      <c r="EI550" s="198"/>
      <c r="EJ550" s="198"/>
      <c r="EK550" s="198"/>
      <c r="EL550" s="198"/>
      <c r="EM550" s="198"/>
      <c r="EN550" s="198"/>
      <c r="EO550" s="198"/>
      <c r="EP550" s="198"/>
      <c r="EQ550" s="198"/>
      <c r="ER550" s="198"/>
      <c r="ES550" s="198"/>
      <c r="ET550" s="198"/>
      <c r="EU550" s="198"/>
      <c r="EV550" s="198"/>
      <c r="EW550" s="198"/>
      <c r="EX550" s="198"/>
      <c r="EY550" s="198"/>
      <c r="EZ550" s="198"/>
      <c r="FA550" s="198"/>
      <c r="FB550" s="198"/>
      <c r="FC550" s="198"/>
      <c r="FD550" s="198"/>
      <c r="FE550" s="198"/>
      <c r="FF550" s="198"/>
      <c r="FG550" s="198"/>
      <c r="FH550" s="198"/>
      <c r="FI550" s="198"/>
      <c r="FJ550" s="198"/>
      <c r="FK550" s="198"/>
      <c r="FL550" s="198"/>
      <c r="FM550" s="198"/>
      <c r="FN550" s="198"/>
      <c r="FO550" s="198"/>
      <c r="FP550" s="198"/>
      <c r="FQ550" s="198"/>
      <c r="FR550" s="198"/>
      <c r="FS550" s="198"/>
      <c r="FT550" s="198"/>
      <c r="FU550" s="198"/>
      <c r="FV550" s="198"/>
      <c r="FW550" s="198"/>
      <c r="FX550" s="198"/>
      <c r="FY550" s="198"/>
      <c r="FZ550" s="198"/>
      <c r="GA550" s="198"/>
      <c r="GB550" s="198"/>
      <c r="GC550" s="198"/>
      <c r="GD550" s="198"/>
      <c r="GE550" s="198"/>
      <c r="GF550" s="198"/>
      <c r="GG550" s="198"/>
      <c r="GH550" s="198"/>
      <c r="GI550" s="198"/>
      <c r="GJ550" s="198"/>
      <c r="GK550" s="198"/>
      <c r="GL550" s="198"/>
      <c r="GM550" s="198"/>
      <c r="GN550" s="198"/>
      <c r="GO550" s="198"/>
      <c r="GP550" s="198"/>
      <c r="GQ550" s="198"/>
      <c r="GR550" s="198"/>
      <c r="GS550" s="198"/>
      <c r="GT550" s="198"/>
      <c r="GU550" s="198"/>
      <c r="GV550" s="198"/>
      <c r="GW550" s="198"/>
      <c r="GX550" s="198"/>
      <c r="GY550" s="198"/>
      <c r="GZ550" s="198"/>
      <c r="HA550" s="198"/>
      <c r="HB550" s="198"/>
      <c r="HC550" s="198"/>
      <c r="HD550" s="198"/>
      <c r="HE550" s="198"/>
      <c r="HF550" s="198"/>
      <c r="HG550" s="198"/>
      <c r="HH550" s="198"/>
      <c r="HI550" s="198"/>
      <c r="HJ550" s="198"/>
      <c r="HK550" s="198"/>
      <c r="HL550" s="198"/>
      <c r="HM550" s="198"/>
      <c r="HN550" s="198"/>
      <c r="HO550" s="198"/>
      <c r="HP550" s="198"/>
      <c r="HQ550" s="198"/>
      <c r="HR550" s="198"/>
      <c r="HS550" s="198"/>
      <c r="HT550" s="198"/>
      <c r="HU550" s="198"/>
      <c r="HV550" s="198"/>
      <c r="HW550" s="198"/>
      <c r="HX550" s="198"/>
      <c r="HY550" s="198"/>
      <c r="HZ550" s="198"/>
      <c r="IA550" s="198"/>
      <c r="IB550" s="198"/>
      <c r="IC550" s="198"/>
      <c r="ID550" s="198"/>
      <c r="IE550" s="198"/>
      <c r="IF550" s="198"/>
      <c r="IG550" s="198"/>
      <c r="IH550" s="198"/>
      <c r="II550" s="198"/>
      <c r="IJ550" s="198"/>
      <c r="IK550" s="198"/>
      <c r="IL550" s="198"/>
      <c r="IM550" s="198"/>
      <c r="IN550" s="198"/>
      <c r="IO550" s="198"/>
      <c r="IP550" s="198"/>
      <c r="IQ550" s="198"/>
      <c r="IR550" s="198"/>
      <c r="IS550" s="198"/>
      <c r="IT550" s="198"/>
      <c r="IU550" s="198"/>
      <c r="IV550" s="198"/>
      <c r="IW550" s="198"/>
      <c r="IX550" s="198"/>
      <c r="IY550" s="198"/>
      <c r="IZ550" s="198"/>
      <c r="JA550" s="198"/>
      <c r="JB550" s="198"/>
      <c r="JC550" s="198"/>
      <c r="JD550" s="198"/>
      <c r="JE550" s="198"/>
      <c r="JF550" s="198"/>
      <c r="JG550" s="198"/>
      <c r="JH550" s="198"/>
      <c r="JI550" s="198"/>
      <c r="JJ550" s="198"/>
      <c r="JK550" s="198"/>
      <c r="JL550" s="198"/>
      <c r="JM550" s="198"/>
      <c r="JN550" s="198"/>
      <c r="JO550" s="198"/>
      <c r="JP550" s="198"/>
      <c r="JQ550" s="198"/>
      <c r="JR550" s="198"/>
      <c r="JS550" s="198"/>
      <c r="JT550" s="198"/>
      <c r="JU550" s="198"/>
      <c r="JV550" s="198"/>
      <c r="JW550" s="198"/>
      <c r="JX550" s="198"/>
      <c r="JY550" s="198"/>
      <c r="JZ550" s="198"/>
      <c r="KA550" s="198"/>
      <c r="KB550" s="198"/>
      <c r="KC550" s="198"/>
      <c r="KD550" s="198"/>
      <c r="KE550" s="198"/>
      <c r="KF550" s="198"/>
      <c r="KG550" s="198"/>
      <c r="KH550" s="198"/>
      <c r="KI550" s="198"/>
      <c r="KJ550" s="198"/>
      <c r="KK550" s="198"/>
      <c r="KL550" s="198"/>
      <c r="KM550" s="198"/>
      <c r="KN550" s="198"/>
      <c r="KO550" s="198"/>
      <c r="KP550" s="198"/>
      <c r="KQ550" s="198"/>
      <c r="KR550" s="198"/>
      <c r="KS550" s="198"/>
      <c r="KT550" s="198"/>
      <c r="KU550" s="198"/>
      <c r="KV550" s="198"/>
      <c r="KW550" s="198"/>
      <c r="KX550" s="198"/>
      <c r="KY550" s="198"/>
      <c r="KZ550" s="198"/>
    </row>
    <row r="551" spans="2:312" x14ac:dyDescent="0.3">
      <c r="B551" s="198"/>
      <c r="C551" s="198"/>
      <c r="D551" s="198"/>
      <c r="E551" s="198"/>
      <c r="F551" s="198"/>
      <c r="G551" s="198"/>
      <c r="H551" s="198"/>
      <c r="I551" s="198"/>
      <c r="J551" s="198"/>
      <c r="K551" s="198"/>
      <c r="L551" s="198"/>
      <c r="M551" s="198"/>
      <c r="N551" s="198"/>
      <c r="O551" s="198"/>
      <c r="P551" s="198"/>
      <c r="Q551" s="202"/>
      <c r="R551" s="198"/>
      <c r="S551" s="198"/>
      <c r="T551" s="198"/>
      <c r="U551" s="198"/>
      <c r="V551" s="198"/>
      <c r="W551" s="198"/>
      <c r="X551" s="198"/>
      <c r="Y551" s="198"/>
      <c r="Z551" s="198"/>
      <c r="AA551" s="198"/>
      <c r="AB551" s="198"/>
      <c r="AC551" s="198"/>
      <c r="AD551" s="198"/>
      <c r="AE551" s="198"/>
      <c r="AF551" s="198"/>
      <c r="AG551" s="198"/>
      <c r="AH551" s="198"/>
      <c r="AI551" s="198"/>
      <c r="AJ551" s="198"/>
      <c r="AK551" s="198"/>
      <c r="AL551" s="198"/>
      <c r="AM551" s="198"/>
      <c r="AN551" s="198"/>
      <c r="AO551" s="198"/>
      <c r="AP551" s="198"/>
      <c r="AQ551" s="198"/>
      <c r="AR551" s="198"/>
      <c r="AS551" s="198"/>
      <c r="AT551" s="198"/>
      <c r="AU551" s="198"/>
      <c r="AV551" s="198"/>
      <c r="AW551" s="198"/>
      <c r="AX551" s="198"/>
      <c r="AY551" s="198"/>
      <c r="AZ551" s="198"/>
      <c r="BA551" s="198"/>
      <c r="BB551" s="198"/>
      <c r="BC551" s="198"/>
      <c r="BD551" s="198"/>
      <c r="BE551" s="198"/>
      <c r="BF551" s="198"/>
      <c r="BG551" s="198"/>
      <c r="BH551" s="198"/>
      <c r="BI551" s="198"/>
      <c r="BJ551" s="198"/>
      <c r="BK551" s="198"/>
      <c r="BL551" s="198"/>
      <c r="BM551" s="198"/>
      <c r="BN551" s="198"/>
      <c r="BO551" s="198"/>
      <c r="BP551" s="198"/>
      <c r="BQ551" s="198"/>
      <c r="BR551" s="198"/>
      <c r="BS551" s="198"/>
      <c r="BT551" s="198"/>
      <c r="BU551" s="198"/>
      <c r="BV551" s="198"/>
      <c r="BW551" s="198"/>
      <c r="BX551" s="198"/>
      <c r="BY551" s="198"/>
      <c r="BZ551" s="198"/>
      <c r="CA551" s="198"/>
      <c r="CB551" s="198"/>
      <c r="CC551" s="198"/>
      <c r="CD551" s="198"/>
      <c r="CE551" s="198"/>
      <c r="CF551" s="198"/>
      <c r="CG551" s="198"/>
      <c r="CH551" s="198"/>
      <c r="CI551" s="198"/>
      <c r="CJ551" s="198"/>
      <c r="CK551" s="198"/>
      <c r="CL551" s="198"/>
      <c r="CM551" s="198"/>
      <c r="CN551" s="198"/>
      <c r="CO551" s="198"/>
      <c r="CP551" s="198"/>
      <c r="CQ551" s="198"/>
      <c r="CR551" s="198"/>
      <c r="CS551" s="198"/>
      <c r="CT551" s="198"/>
      <c r="CU551" s="198"/>
      <c r="CV551" s="198"/>
      <c r="CW551" s="198"/>
      <c r="CX551" s="198"/>
      <c r="CY551" s="198"/>
      <c r="CZ551" s="198"/>
      <c r="DA551" s="198"/>
      <c r="DB551" s="198"/>
      <c r="DC551" s="198"/>
      <c r="DD551" s="198"/>
      <c r="DE551" s="198"/>
      <c r="DF551" s="198"/>
      <c r="DG551" s="198"/>
      <c r="DH551" s="198"/>
      <c r="DI551" s="198"/>
      <c r="DJ551" s="198"/>
      <c r="DK551" s="198"/>
      <c r="DL551" s="198"/>
      <c r="DM551" s="198"/>
      <c r="DN551" s="198"/>
      <c r="DO551" s="198"/>
      <c r="DP551" s="198"/>
      <c r="DQ551" s="198"/>
      <c r="DR551" s="198"/>
      <c r="DS551" s="198"/>
      <c r="DT551" s="198"/>
      <c r="DU551" s="198"/>
      <c r="DV551" s="198"/>
      <c r="DW551" s="198"/>
      <c r="DX551" s="198"/>
      <c r="DY551" s="198"/>
      <c r="DZ551" s="198"/>
      <c r="EA551" s="198"/>
      <c r="EB551" s="198"/>
      <c r="EC551" s="198"/>
      <c r="ED551" s="198"/>
      <c r="EE551" s="198"/>
      <c r="EF551" s="198"/>
      <c r="EG551" s="198"/>
      <c r="EH551" s="198"/>
      <c r="EI551" s="198"/>
      <c r="EJ551" s="198"/>
      <c r="EK551" s="198"/>
      <c r="EL551" s="198"/>
      <c r="EM551" s="198"/>
      <c r="EN551" s="198"/>
      <c r="EO551" s="198"/>
      <c r="EP551" s="198"/>
      <c r="EQ551" s="198"/>
      <c r="ER551" s="198"/>
      <c r="ES551" s="198"/>
      <c r="ET551" s="198"/>
      <c r="EU551" s="198"/>
      <c r="EV551" s="198"/>
      <c r="EW551" s="198"/>
      <c r="EX551" s="198"/>
      <c r="EY551" s="198"/>
      <c r="EZ551" s="198"/>
      <c r="FA551" s="198"/>
      <c r="FB551" s="198"/>
      <c r="FC551" s="198"/>
      <c r="FD551" s="198"/>
      <c r="FE551" s="198"/>
      <c r="FF551" s="198"/>
      <c r="FG551" s="198"/>
      <c r="FH551" s="198"/>
      <c r="FI551" s="198"/>
      <c r="FJ551" s="198"/>
      <c r="FK551" s="198"/>
      <c r="FL551" s="198"/>
      <c r="FM551" s="198"/>
      <c r="FN551" s="198"/>
      <c r="FO551" s="198"/>
      <c r="FP551" s="198"/>
      <c r="FQ551" s="198"/>
      <c r="FR551" s="198"/>
      <c r="FS551" s="198"/>
      <c r="FT551" s="198"/>
      <c r="FU551" s="198"/>
      <c r="FV551" s="198"/>
      <c r="FW551" s="198"/>
      <c r="FX551" s="198"/>
      <c r="FY551" s="198"/>
      <c r="FZ551" s="198"/>
      <c r="GA551" s="198"/>
      <c r="GB551" s="198"/>
      <c r="GC551" s="198"/>
      <c r="GD551" s="198"/>
      <c r="GE551" s="198"/>
      <c r="GF551" s="198"/>
      <c r="GG551" s="198"/>
      <c r="GH551" s="198"/>
      <c r="GI551" s="198"/>
      <c r="GJ551" s="198"/>
      <c r="GK551" s="198"/>
      <c r="GL551" s="198"/>
      <c r="GM551" s="198"/>
      <c r="GN551" s="198"/>
      <c r="GO551" s="198"/>
      <c r="GP551" s="198"/>
      <c r="GQ551" s="198"/>
      <c r="GR551" s="198"/>
      <c r="GS551" s="198"/>
      <c r="GT551" s="198"/>
      <c r="GU551" s="198"/>
      <c r="GV551" s="198"/>
      <c r="GW551" s="198"/>
      <c r="GX551" s="198"/>
      <c r="GY551" s="198"/>
      <c r="GZ551" s="198"/>
      <c r="HA551" s="198"/>
      <c r="HB551" s="198"/>
      <c r="HC551" s="198"/>
      <c r="HD551" s="198"/>
      <c r="HE551" s="198"/>
      <c r="HF551" s="198"/>
      <c r="HG551" s="198"/>
      <c r="HH551" s="198"/>
      <c r="HI551" s="198"/>
      <c r="HJ551" s="198"/>
      <c r="HK551" s="198"/>
      <c r="HL551" s="198"/>
      <c r="HM551" s="198"/>
      <c r="HN551" s="198"/>
      <c r="HO551" s="198"/>
      <c r="HP551" s="198"/>
      <c r="HQ551" s="198"/>
      <c r="HR551" s="198"/>
      <c r="HS551" s="198"/>
      <c r="HT551" s="198"/>
      <c r="HU551" s="198"/>
      <c r="HV551" s="198"/>
      <c r="HW551" s="198"/>
      <c r="HX551" s="198"/>
      <c r="HY551" s="198"/>
      <c r="HZ551" s="198"/>
      <c r="IA551" s="198"/>
      <c r="IB551" s="198"/>
      <c r="IC551" s="198"/>
      <c r="ID551" s="198"/>
      <c r="IE551" s="198"/>
      <c r="IF551" s="198"/>
      <c r="IG551" s="198"/>
      <c r="IH551" s="198"/>
      <c r="II551" s="198"/>
      <c r="IJ551" s="198"/>
      <c r="IK551" s="198"/>
      <c r="IL551" s="198"/>
      <c r="IM551" s="198"/>
      <c r="IN551" s="198"/>
      <c r="IO551" s="198"/>
      <c r="IP551" s="198"/>
      <c r="IQ551" s="198"/>
      <c r="IR551" s="198"/>
      <c r="IS551" s="198"/>
      <c r="IT551" s="198"/>
      <c r="IU551" s="198"/>
      <c r="IV551" s="198"/>
      <c r="IW551" s="198"/>
      <c r="IX551" s="198"/>
      <c r="IY551" s="198"/>
      <c r="IZ551" s="198"/>
      <c r="JA551" s="198"/>
      <c r="JB551" s="198"/>
      <c r="JC551" s="198"/>
      <c r="JD551" s="198"/>
      <c r="JE551" s="198"/>
      <c r="JF551" s="198"/>
      <c r="JG551" s="198"/>
      <c r="JH551" s="198"/>
      <c r="JI551" s="198"/>
      <c r="JJ551" s="198"/>
      <c r="JK551" s="198"/>
      <c r="JL551" s="198"/>
      <c r="JM551" s="198"/>
      <c r="JN551" s="198"/>
      <c r="JO551" s="198"/>
      <c r="JP551" s="198"/>
      <c r="JQ551" s="198"/>
      <c r="JR551" s="198"/>
      <c r="JS551" s="198"/>
      <c r="JT551" s="198"/>
      <c r="JU551" s="198"/>
      <c r="JV551" s="198"/>
      <c r="JW551" s="198"/>
      <c r="JX551" s="198"/>
      <c r="JY551" s="198"/>
      <c r="JZ551" s="198"/>
      <c r="KA551" s="198"/>
      <c r="KB551" s="198"/>
      <c r="KC551" s="198"/>
      <c r="KD551" s="198"/>
      <c r="KE551" s="198"/>
      <c r="KF551" s="198"/>
      <c r="KG551" s="198"/>
      <c r="KH551" s="198"/>
      <c r="KI551" s="198"/>
      <c r="KJ551" s="198"/>
      <c r="KK551" s="198"/>
      <c r="KL551" s="198"/>
      <c r="KM551" s="198"/>
      <c r="KN551" s="198"/>
      <c r="KO551" s="198"/>
      <c r="KP551" s="198"/>
      <c r="KQ551" s="198"/>
      <c r="KR551" s="198"/>
      <c r="KS551" s="198"/>
      <c r="KT551" s="198"/>
      <c r="KU551" s="198"/>
      <c r="KV551" s="198"/>
      <c r="KW551" s="198"/>
      <c r="KX551" s="198"/>
      <c r="KY551" s="198"/>
      <c r="KZ551" s="198"/>
    </row>
  </sheetData>
  <sheetProtection algorithmName="SHA-512" hashValue="bv4+S4gSU1DL9s9+Xi05BUnBoVdPi+LMovuFbAHudoN5kKILXzgWywFEz3Sosa10edd+u1P4P5Rm2nBIOxhByQ==" saltValue="pWByidw9wRnWkKvAKmNNzw==" spinCount="100000" sheet="1" objects="1" scenarios="1"/>
  <mergeCells count="4">
    <mergeCell ref="B3:Q3"/>
    <mergeCell ref="B5:Q5"/>
    <mergeCell ref="B32:Q32"/>
    <mergeCell ref="B37:Q3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9"/>
  <sheetViews>
    <sheetView zoomScale="80" zoomScaleNormal="80" workbookViewId="0"/>
  </sheetViews>
  <sheetFormatPr defaultColWidth="14.36328125" defaultRowHeight="14" x14ac:dyDescent="0.3"/>
  <cols>
    <col min="1" max="1" width="9.6328125" style="198" customWidth="1"/>
    <col min="2" max="2" width="43.54296875" style="198" customWidth="1"/>
    <col min="3" max="16" width="17.90625" style="198" customWidth="1"/>
    <col min="17" max="17" width="17.90625" style="202" customWidth="1"/>
    <col min="18" max="18" width="15.08984375" style="198" bestFit="1" customWidth="1"/>
    <col min="19" max="19" width="15.90625" style="198" bestFit="1" customWidth="1"/>
    <col min="20" max="256" width="14.36328125" style="198"/>
    <col min="257" max="257" width="9.6328125" style="198" customWidth="1"/>
    <col min="258" max="258" width="43.54296875" style="198" customWidth="1"/>
    <col min="259" max="273" width="17.90625" style="198" customWidth="1"/>
    <col min="274" max="274" width="14.36328125" style="198"/>
    <col min="275" max="275" width="15.90625" style="198" bestFit="1" customWidth="1"/>
    <col min="276" max="512" width="14.36328125" style="198"/>
    <col min="513" max="513" width="9.6328125" style="198" customWidth="1"/>
    <col min="514" max="514" width="43.54296875" style="198" customWidth="1"/>
    <col min="515" max="529" width="17.90625" style="198" customWidth="1"/>
    <col min="530" max="530" width="14.36328125" style="198"/>
    <col min="531" max="531" width="15.90625" style="198" bestFit="1" customWidth="1"/>
    <col min="532" max="768" width="14.36328125" style="198"/>
    <col min="769" max="769" width="9.6328125" style="198" customWidth="1"/>
    <col min="770" max="770" width="43.54296875" style="198" customWidth="1"/>
    <col min="771" max="785" width="17.90625" style="198" customWidth="1"/>
    <col min="786" max="786" width="14.36328125" style="198"/>
    <col min="787" max="787" width="15.90625" style="198" bestFit="1" customWidth="1"/>
    <col min="788" max="1024" width="14.36328125" style="198"/>
    <col min="1025" max="1025" width="9.6328125" style="198" customWidth="1"/>
    <col min="1026" max="1026" width="43.54296875" style="198" customWidth="1"/>
    <col min="1027" max="1041" width="17.90625" style="198" customWidth="1"/>
    <col min="1042" max="1042" width="14.36328125" style="198"/>
    <col min="1043" max="1043" width="15.90625" style="198" bestFit="1" customWidth="1"/>
    <col min="1044" max="1280" width="14.36328125" style="198"/>
    <col min="1281" max="1281" width="9.6328125" style="198" customWidth="1"/>
    <col min="1282" max="1282" width="43.54296875" style="198" customWidth="1"/>
    <col min="1283" max="1297" width="17.90625" style="198" customWidth="1"/>
    <col min="1298" max="1298" width="14.36328125" style="198"/>
    <col min="1299" max="1299" width="15.90625" style="198" bestFit="1" customWidth="1"/>
    <col min="1300" max="1536" width="14.36328125" style="198"/>
    <col min="1537" max="1537" width="9.6328125" style="198" customWidth="1"/>
    <col min="1538" max="1538" width="43.54296875" style="198" customWidth="1"/>
    <col min="1539" max="1553" width="17.90625" style="198" customWidth="1"/>
    <col min="1554" max="1554" width="14.36328125" style="198"/>
    <col min="1555" max="1555" width="15.90625" style="198" bestFit="1" customWidth="1"/>
    <col min="1556" max="1792" width="14.36328125" style="198"/>
    <col min="1793" max="1793" width="9.6328125" style="198" customWidth="1"/>
    <col min="1794" max="1794" width="43.54296875" style="198" customWidth="1"/>
    <col min="1795" max="1809" width="17.90625" style="198" customWidth="1"/>
    <col min="1810" max="1810" width="14.36328125" style="198"/>
    <col min="1811" max="1811" width="15.90625" style="198" bestFit="1" customWidth="1"/>
    <col min="1812" max="2048" width="14.36328125" style="198"/>
    <col min="2049" max="2049" width="9.6328125" style="198" customWidth="1"/>
    <col min="2050" max="2050" width="43.54296875" style="198" customWidth="1"/>
    <col min="2051" max="2065" width="17.90625" style="198" customWidth="1"/>
    <col min="2066" max="2066" width="14.36328125" style="198"/>
    <col min="2067" max="2067" width="15.90625" style="198" bestFit="1" customWidth="1"/>
    <col min="2068" max="2304" width="14.36328125" style="198"/>
    <col min="2305" max="2305" width="9.6328125" style="198" customWidth="1"/>
    <col min="2306" max="2306" width="43.54296875" style="198" customWidth="1"/>
    <col min="2307" max="2321" width="17.90625" style="198" customWidth="1"/>
    <col min="2322" max="2322" width="14.36328125" style="198"/>
    <col min="2323" max="2323" width="15.90625" style="198" bestFit="1" customWidth="1"/>
    <col min="2324" max="2560" width="14.36328125" style="198"/>
    <col min="2561" max="2561" width="9.6328125" style="198" customWidth="1"/>
    <col min="2562" max="2562" width="43.54296875" style="198" customWidth="1"/>
    <col min="2563" max="2577" width="17.90625" style="198" customWidth="1"/>
    <col min="2578" max="2578" width="14.36328125" style="198"/>
    <col min="2579" max="2579" width="15.90625" style="198" bestFit="1" customWidth="1"/>
    <col min="2580" max="2816" width="14.36328125" style="198"/>
    <col min="2817" max="2817" width="9.6328125" style="198" customWidth="1"/>
    <col min="2818" max="2818" width="43.54296875" style="198" customWidth="1"/>
    <col min="2819" max="2833" width="17.90625" style="198" customWidth="1"/>
    <col min="2834" max="2834" width="14.36328125" style="198"/>
    <col min="2835" max="2835" width="15.90625" style="198" bestFit="1" customWidth="1"/>
    <col min="2836" max="3072" width="14.36328125" style="198"/>
    <col min="3073" max="3073" width="9.6328125" style="198" customWidth="1"/>
    <col min="3074" max="3074" width="43.54296875" style="198" customWidth="1"/>
    <col min="3075" max="3089" width="17.90625" style="198" customWidth="1"/>
    <col min="3090" max="3090" width="14.36328125" style="198"/>
    <col min="3091" max="3091" width="15.90625" style="198" bestFit="1" customWidth="1"/>
    <col min="3092" max="3328" width="14.36328125" style="198"/>
    <col min="3329" max="3329" width="9.6328125" style="198" customWidth="1"/>
    <col min="3330" max="3330" width="43.54296875" style="198" customWidth="1"/>
    <col min="3331" max="3345" width="17.90625" style="198" customWidth="1"/>
    <col min="3346" max="3346" width="14.36328125" style="198"/>
    <col min="3347" max="3347" width="15.90625" style="198" bestFit="1" customWidth="1"/>
    <col min="3348" max="3584" width="14.36328125" style="198"/>
    <col min="3585" max="3585" width="9.6328125" style="198" customWidth="1"/>
    <col min="3586" max="3586" width="43.54296875" style="198" customWidth="1"/>
    <col min="3587" max="3601" width="17.90625" style="198" customWidth="1"/>
    <col min="3602" max="3602" width="14.36328125" style="198"/>
    <col min="3603" max="3603" width="15.90625" style="198" bestFit="1" customWidth="1"/>
    <col min="3604" max="3840" width="14.36328125" style="198"/>
    <col min="3841" max="3841" width="9.6328125" style="198" customWidth="1"/>
    <col min="3842" max="3842" width="43.54296875" style="198" customWidth="1"/>
    <col min="3843" max="3857" width="17.90625" style="198" customWidth="1"/>
    <col min="3858" max="3858" width="14.36328125" style="198"/>
    <col min="3859" max="3859" width="15.90625" style="198" bestFit="1" customWidth="1"/>
    <col min="3860" max="4096" width="14.36328125" style="198"/>
    <col min="4097" max="4097" width="9.6328125" style="198" customWidth="1"/>
    <col min="4098" max="4098" width="43.54296875" style="198" customWidth="1"/>
    <col min="4099" max="4113" width="17.90625" style="198" customWidth="1"/>
    <col min="4114" max="4114" width="14.36328125" style="198"/>
    <col min="4115" max="4115" width="15.90625" style="198" bestFit="1" customWidth="1"/>
    <col min="4116" max="4352" width="14.36328125" style="198"/>
    <col min="4353" max="4353" width="9.6328125" style="198" customWidth="1"/>
    <col min="4354" max="4354" width="43.54296875" style="198" customWidth="1"/>
    <col min="4355" max="4369" width="17.90625" style="198" customWidth="1"/>
    <col min="4370" max="4370" width="14.36328125" style="198"/>
    <col min="4371" max="4371" width="15.90625" style="198" bestFit="1" customWidth="1"/>
    <col min="4372" max="4608" width="14.36328125" style="198"/>
    <col min="4609" max="4609" width="9.6328125" style="198" customWidth="1"/>
    <col min="4610" max="4610" width="43.54296875" style="198" customWidth="1"/>
    <col min="4611" max="4625" width="17.90625" style="198" customWidth="1"/>
    <col min="4626" max="4626" width="14.36328125" style="198"/>
    <col min="4627" max="4627" width="15.90625" style="198" bestFit="1" customWidth="1"/>
    <col min="4628" max="4864" width="14.36328125" style="198"/>
    <col min="4865" max="4865" width="9.6328125" style="198" customWidth="1"/>
    <col min="4866" max="4866" width="43.54296875" style="198" customWidth="1"/>
    <col min="4867" max="4881" width="17.90625" style="198" customWidth="1"/>
    <col min="4882" max="4882" width="14.36328125" style="198"/>
    <col min="4883" max="4883" width="15.90625" style="198" bestFit="1" customWidth="1"/>
    <col min="4884" max="5120" width="14.36328125" style="198"/>
    <col min="5121" max="5121" width="9.6328125" style="198" customWidth="1"/>
    <col min="5122" max="5122" width="43.54296875" style="198" customWidth="1"/>
    <col min="5123" max="5137" width="17.90625" style="198" customWidth="1"/>
    <col min="5138" max="5138" width="14.36328125" style="198"/>
    <col min="5139" max="5139" width="15.90625" style="198" bestFit="1" customWidth="1"/>
    <col min="5140" max="5376" width="14.36328125" style="198"/>
    <col min="5377" max="5377" width="9.6328125" style="198" customWidth="1"/>
    <col min="5378" max="5378" width="43.54296875" style="198" customWidth="1"/>
    <col min="5379" max="5393" width="17.90625" style="198" customWidth="1"/>
    <col min="5394" max="5394" width="14.36328125" style="198"/>
    <col min="5395" max="5395" width="15.90625" style="198" bestFit="1" customWidth="1"/>
    <col min="5396" max="5632" width="14.36328125" style="198"/>
    <col min="5633" max="5633" width="9.6328125" style="198" customWidth="1"/>
    <col min="5634" max="5634" width="43.54296875" style="198" customWidth="1"/>
    <col min="5635" max="5649" width="17.90625" style="198" customWidth="1"/>
    <col min="5650" max="5650" width="14.36328125" style="198"/>
    <col min="5651" max="5651" width="15.90625" style="198" bestFit="1" customWidth="1"/>
    <col min="5652" max="5888" width="14.36328125" style="198"/>
    <col min="5889" max="5889" width="9.6328125" style="198" customWidth="1"/>
    <col min="5890" max="5890" width="43.54296875" style="198" customWidth="1"/>
    <col min="5891" max="5905" width="17.90625" style="198" customWidth="1"/>
    <col min="5906" max="5906" width="14.36328125" style="198"/>
    <col min="5907" max="5907" width="15.90625" style="198" bestFit="1" customWidth="1"/>
    <col min="5908" max="6144" width="14.36328125" style="198"/>
    <col min="6145" max="6145" width="9.6328125" style="198" customWidth="1"/>
    <col min="6146" max="6146" width="43.54296875" style="198" customWidth="1"/>
    <col min="6147" max="6161" width="17.90625" style="198" customWidth="1"/>
    <col min="6162" max="6162" width="14.36328125" style="198"/>
    <col min="6163" max="6163" width="15.90625" style="198" bestFit="1" customWidth="1"/>
    <col min="6164" max="6400" width="14.36328125" style="198"/>
    <col min="6401" max="6401" width="9.6328125" style="198" customWidth="1"/>
    <col min="6402" max="6402" width="43.54296875" style="198" customWidth="1"/>
    <col min="6403" max="6417" width="17.90625" style="198" customWidth="1"/>
    <col min="6418" max="6418" width="14.36328125" style="198"/>
    <col min="6419" max="6419" width="15.90625" style="198" bestFit="1" customWidth="1"/>
    <col min="6420" max="6656" width="14.36328125" style="198"/>
    <col min="6657" max="6657" width="9.6328125" style="198" customWidth="1"/>
    <col min="6658" max="6658" width="43.54296875" style="198" customWidth="1"/>
    <col min="6659" max="6673" width="17.90625" style="198" customWidth="1"/>
    <col min="6674" max="6674" width="14.36328125" style="198"/>
    <col min="6675" max="6675" width="15.90625" style="198" bestFit="1" customWidth="1"/>
    <col min="6676" max="6912" width="14.36328125" style="198"/>
    <col min="6913" max="6913" width="9.6328125" style="198" customWidth="1"/>
    <col min="6914" max="6914" width="43.54296875" style="198" customWidth="1"/>
    <col min="6915" max="6929" width="17.90625" style="198" customWidth="1"/>
    <col min="6930" max="6930" width="14.36328125" style="198"/>
    <col min="6931" max="6931" width="15.90625" style="198" bestFit="1" customWidth="1"/>
    <col min="6932" max="7168" width="14.36328125" style="198"/>
    <col min="7169" max="7169" width="9.6328125" style="198" customWidth="1"/>
    <col min="7170" max="7170" width="43.54296875" style="198" customWidth="1"/>
    <col min="7171" max="7185" width="17.90625" style="198" customWidth="1"/>
    <col min="7186" max="7186" width="14.36328125" style="198"/>
    <col min="7187" max="7187" width="15.90625" style="198" bestFit="1" customWidth="1"/>
    <col min="7188" max="7424" width="14.36328125" style="198"/>
    <col min="7425" max="7425" width="9.6328125" style="198" customWidth="1"/>
    <col min="7426" max="7426" width="43.54296875" style="198" customWidth="1"/>
    <col min="7427" max="7441" width="17.90625" style="198" customWidth="1"/>
    <col min="7442" max="7442" width="14.36328125" style="198"/>
    <col min="7443" max="7443" width="15.90625" style="198" bestFit="1" customWidth="1"/>
    <col min="7444" max="7680" width="14.36328125" style="198"/>
    <col min="7681" max="7681" width="9.6328125" style="198" customWidth="1"/>
    <col min="7682" max="7682" width="43.54296875" style="198" customWidth="1"/>
    <col min="7683" max="7697" width="17.90625" style="198" customWidth="1"/>
    <col min="7698" max="7698" width="14.36328125" style="198"/>
    <col min="7699" max="7699" width="15.90625" style="198" bestFit="1" customWidth="1"/>
    <col min="7700" max="7936" width="14.36328125" style="198"/>
    <col min="7937" max="7937" width="9.6328125" style="198" customWidth="1"/>
    <col min="7938" max="7938" width="43.54296875" style="198" customWidth="1"/>
    <col min="7939" max="7953" width="17.90625" style="198" customWidth="1"/>
    <col min="7954" max="7954" width="14.36328125" style="198"/>
    <col min="7955" max="7955" width="15.90625" style="198" bestFit="1" customWidth="1"/>
    <col min="7956" max="8192" width="14.36328125" style="198"/>
    <col min="8193" max="8193" width="9.6328125" style="198" customWidth="1"/>
    <col min="8194" max="8194" width="43.54296875" style="198" customWidth="1"/>
    <col min="8195" max="8209" width="17.90625" style="198" customWidth="1"/>
    <col min="8210" max="8210" width="14.36328125" style="198"/>
    <col min="8211" max="8211" width="15.90625" style="198" bestFit="1" customWidth="1"/>
    <col min="8212" max="8448" width="14.36328125" style="198"/>
    <col min="8449" max="8449" width="9.6328125" style="198" customWidth="1"/>
    <col min="8450" max="8450" width="43.54296875" style="198" customWidth="1"/>
    <col min="8451" max="8465" width="17.90625" style="198" customWidth="1"/>
    <col min="8466" max="8466" width="14.36328125" style="198"/>
    <col min="8467" max="8467" width="15.90625" style="198" bestFit="1" customWidth="1"/>
    <col min="8468" max="8704" width="14.36328125" style="198"/>
    <col min="8705" max="8705" width="9.6328125" style="198" customWidth="1"/>
    <col min="8706" max="8706" width="43.54296875" style="198" customWidth="1"/>
    <col min="8707" max="8721" width="17.90625" style="198" customWidth="1"/>
    <col min="8722" max="8722" width="14.36328125" style="198"/>
    <col min="8723" max="8723" width="15.90625" style="198" bestFit="1" customWidth="1"/>
    <col min="8724" max="8960" width="14.36328125" style="198"/>
    <col min="8961" max="8961" width="9.6328125" style="198" customWidth="1"/>
    <col min="8962" max="8962" width="43.54296875" style="198" customWidth="1"/>
    <col min="8963" max="8977" width="17.90625" style="198" customWidth="1"/>
    <col min="8978" max="8978" width="14.36328125" style="198"/>
    <col min="8979" max="8979" width="15.90625" style="198" bestFit="1" customWidth="1"/>
    <col min="8980" max="9216" width="14.36328125" style="198"/>
    <col min="9217" max="9217" width="9.6328125" style="198" customWidth="1"/>
    <col min="9218" max="9218" width="43.54296875" style="198" customWidth="1"/>
    <col min="9219" max="9233" width="17.90625" style="198" customWidth="1"/>
    <col min="9234" max="9234" width="14.36328125" style="198"/>
    <col min="9235" max="9235" width="15.90625" style="198" bestFit="1" customWidth="1"/>
    <col min="9236" max="9472" width="14.36328125" style="198"/>
    <col min="9473" max="9473" width="9.6328125" style="198" customWidth="1"/>
    <col min="9474" max="9474" width="43.54296875" style="198" customWidth="1"/>
    <col min="9475" max="9489" width="17.90625" style="198" customWidth="1"/>
    <col min="9490" max="9490" width="14.36328125" style="198"/>
    <col min="9491" max="9491" width="15.90625" style="198" bestFit="1" customWidth="1"/>
    <col min="9492" max="9728" width="14.36328125" style="198"/>
    <col min="9729" max="9729" width="9.6328125" style="198" customWidth="1"/>
    <col min="9730" max="9730" width="43.54296875" style="198" customWidth="1"/>
    <col min="9731" max="9745" width="17.90625" style="198" customWidth="1"/>
    <col min="9746" max="9746" width="14.36328125" style="198"/>
    <col min="9747" max="9747" width="15.90625" style="198" bestFit="1" customWidth="1"/>
    <col min="9748" max="9984" width="14.36328125" style="198"/>
    <col min="9985" max="9985" width="9.6328125" style="198" customWidth="1"/>
    <col min="9986" max="9986" width="43.54296875" style="198" customWidth="1"/>
    <col min="9987" max="10001" width="17.90625" style="198" customWidth="1"/>
    <col min="10002" max="10002" width="14.36328125" style="198"/>
    <col min="10003" max="10003" width="15.90625" style="198" bestFit="1" customWidth="1"/>
    <col min="10004" max="10240" width="14.36328125" style="198"/>
    <col min="10241" max="10241" width="9.6328125" style="198" customWidth="1"/>
    <col min="10242" max="10242" width="43.54296875" style="198" customWidth="1"/>
    <col min="10243" max="10257" width="17.90625" style="198" customWidth="1"/>
    <col min="10258" max="10258" width="14.36328125" style="198"/>
    <col min="10259" max="10259" width="15.90625" style="198" bestFit="1" customWidth="1"/>
    <col min="10260" max="10496" width="14.36328125" style="198"/>
    <col min="10497" max="10497" width="9.6328125" style="198" customWidth="1"/>
    <col min="10498" max="10498" width="43.54296875" style="198" customWidth="1"/>
    <col min="10499" max="10513" width="17.90625" style="198" customWidth="1"/>
    <col min="10514" max="10514" width="14.36328125" style="198"/>
    <col min="10515" max="10515" width="15.90625" style="198" bestFit="1" customWidth="1"/>
    <col min="10516" max="10752" width="14.36328125" style="198"/>
    <col min="10753" max="10753" width="9.6328125" style="198" customWidth="1"/>
    <col min="10754" max="10754" width="43.54296875" style="198" customWidth="1"/>
    <col min="10755" max="10769" width="17.90625" style="198" customWidth="1"/>
    <col min="10770" max="10770" width="14.36328125" style="198"/>
    <col min="10771" max="10771" width="15.90625" style="198" bestFit="1" customWidth="1"/>
    <col min="10772" max="11008" width="14.36328125" style="198"/>
    <col min="11009" max="11009" width="9.6328125" style="198" customWidth="1"/>
    <col min="11010" max="11010" width="43.54296875" style="198" customWidth="1"/>
    <col min="11011" max="11025" width="17.90625" style="198" customWidth="1"/>
    <col min="11026" max="11026" width="14.36328125" style="198"/>
    <col min="11027" max="11027" width="15.90625" style="198" bestFit="1" customWidth="1"/>
    <col min="11028" max="11264" width="14.36328125" style="198"/>
    <col min="11265" max="11265" width="9.6328125" style="198" customWidth="1"/>
    <col min="11266" max="11266" width="43.54296875" style="198" customWidth="1"/>
    <col min="11267" max="11281" width="17.90625" style="198" customWidth="1"/>
    <col min="11282" max="11282" width="14.36328125" style="198"/>
    <col min="11283" max="11283" width="15.90625" style="198" bestFit="1" customWidth="1"/>
    <col min="11284" max="11520" width="14.36328125" style="198"/>
    <col min="11521" max="11521" width="9.6328125" style="198" customWidth="1"/>
    <col min="11522" max="11522" width="43.54296875" style="198" customWidth="1"/>
    <col min="11523" max="11537" width="17.90625" style="198" customWidth="1"/>
    <col min="11538" max="11538" width="14.36328125" style="198"/>
    <col min="11539" max="11539" width="15.90625" style="198" bestFit="1" customWidth="1"/>
    <col min="11540" max="11776" width="14.36328125" style="198"/>
    <col min="11777" max="11777" width="9.6328125" style="198" customWidth="1"/>
    <col min="11778" max="11778" width="43.54296875" style="198" customWidth="1"/>
    <col min="11779" max="11793" width="17.90625" style="198" customWidth="1"/>
    <col min="11794" max="11794" width="14.36328125" style="198"/>
    <col min="11795" max="11795" width="15.90625" style="198" bestFit="1" customWidth="1"/>
    <col min="11796" max="12032" width="14.36328125" style="198"/>
    <col min="12033" max="12033" width="9.6328125" style="198" customWidth="1"/>
    <col min="12034" max="12034" width="43.54296875" style="198" customWidth="1"/>
    <col min="12035" max="12049" width="17.90625" style="198" customWidth="1"/>
    <col min="12050" max="12050" width="14.36328125" style="198"/>
    <col min="12051" max="12051" width="15.90625" style="198" bestFit="1" customWidth="1"/>
    <col min="12052" max="12288" width="14.36328125" style="198"/>
    <col min="12289" max="12289" width="9.6328125" style="198" customWidth="1"/>
    <col min="12290" max="12290" width="43.54296875" style="198" customWidth="1"/>
    <col min="12291" max="12305" width="17.90625" style="198" customWidth="1"/>
    <col min="12306" max="12306" width="14.36328125" style="198"/>
    <col min="12307" max="12307" width="15.90625" style="198" bestFit="1" customWidth="1"/>
    <col min="12308" max="12544" width="14.36328125" style="198"/>
    <col min="12545" max="12545" width="9.6328125" style="198" customWidth="1"/>
    <col min="12546" max="12546" width="43.54296875" style="198" customWidth="1"/>
    <col min="12547" max="12561" width="17.90625" style="198" customWidth="1"/>
    <col min="12562" max="12562" width="14.36328125" style="198"/>
    <col min="12563" max="12563" width="15.90625" style="198" bestFit="1" customWidth="1"/>
    <col min="12564" max="12800" width="14.36328125" style="198"/>
    <col min="12801" max="12801" width="9.6328125" style="198" customWidth="1"/>
    <col min="12802" max="12802" width="43.54296875" style="198" customWidth="1"/>
    <col min="12803" max="12817" width="17.90625" style="198" customWidth="1"/>
    <col min="12818" max="12818" width="14.36328125" style="198"/>
    <col min="12819" max="12819" width="15.90625" style="198" bestFit="1" customWidth="1"/>
    <col min="12820" max="13056" width="14.36328125" style="198"/>
    <col min="13057" max="13057" width="9.6328125" style="198" customWidth="1"/>
    <col min="13058" max="13058" width="43.54296875" style="198" customWidth="1"/>
    <col min="13059" max="13073" width="17.90625" style="198" customWidth="1"/>
    <col min="13074" max="13074" width="14.36328125" style="198"/>
    <col min="13075" max="13075" width="15.90625" style="198" bestFit="1" customWidth="1"/>
    <col min="13076" max="13312" width="14.36328125" style="198"/>
    <col min="13313" max="13313" width="9.6328125" style="198" customWidth="1"/>
    <col min="13314" max="13314" width="43.54296875" style="198" customWidth="1"/>
    <col min="13315" max="13329" width="17.90625" style="198" customWidth="1"/>
    <col min="13330" max="13330" width="14.36328125" style="198"/>
    <col min="13331" max="13331" width="15.90625" style="198" bestFit="1" customWidth="1"/>
    <col min="13332" max="13568" width="14.36328125" style="198"/>
    <col min="13569" max="13569" width="9.6328125" style="198" customWidth="1"/>
    <col min="13570" max="13570" width="43.54296875" style="198" customWidth="1"/>
    <col min="13571" max="13585" width="17.90625" style="198" customWidth="1"/>
    <col min="13586" max="13586" width="14.36328125" style="198"/>
    <col min="13587" max="13587" width="15.90625" style="198" bestFit="1" customWidth="1"/>
    <col min="13588" max="13824" width="14.36328125" style="198"/>
    <col min="13825" max="13825" width="9.6328125" style="198" customWidth="1"/>
    <col min="13826" max="13826" width="43.54296875" style="198" customWidth="1"/>
    <col min="13827" max="13841" width="17.90625" style="198" customWidth="1"/>
    <col min="13842" max="13842" width="14.36328125" style="198"/>
    <col min="13843" max="13843" width="15.90625" style="198" bestFit="1" customWidth="1"/>
    <col min="13844" max="14080" width="14.36328125" style="198"/>
    <col min="14081" max="14081" width="9.6328125" style="198" customWidth="1"/>
    <col min="14082" max="14082" width="43.54296875" style="198" customWidth="1"/>
    <col min="14083" max="14097" width="17.90625" style="198" customWidth="1"/>
    <col min="14098" max="14098" width="14.36328125" style="198"/>
    <col min="14099" max="14099" width="15.90625" style="198" bestFit="1" customWidth="1"/>
    <col min="14100" max="14336" width="14.36328125" style="198"/>
    <col min="14337" max="14337" width="9.6328125" style="198" customWidth="1"/>
    <col min="14338" max="14338" width="43.54296875" style="198" customWidth="1"/>
    <col min="14339" max="14353" width="17.90625" style="198" customWidth="1"/>
    <col min="14354" max="14354" width="14.36328125" style="198"/>
    <col min="14355" max="14355" width="15.90625" style="198" bestFit="1" customWidth="1"/>
    <col min="14356" max="14592" width="14.36328125" style="198"/>
    <col min="14593" max="14593" width="9.6328125" style="198" customWidth="1"/>
    <col min="14594" max="14594" width="43.54296875" style="198" customWidth="1"/>
    <col min="14595" max="14609" width="17.90625" style="198" customWidth="1"/>
    <col min="14610" max="14610" width="14.36328125" style="198"/>
    <col min="14611" max="14611" width="15.90625" style="198" bestFit="1" customWidth="1"/>
    <col min="14612" max="14848" width="14.36328125" style="198"/>
    <col min="14849" max="14849" width="9.6328125" style="198" customWidth="1"/>
    <col min="14850" max="14850" width="43.54296875" style="198" customWidth="1"/>
    <col min="14851" max="14865" width="17.90625" style="198" customWidth="1"/>
    <col min="14866" max="14866" width="14.36328125" style="198"/>
    <col min="14867" max="14867" width="15.90625" style="198" bestFit="1" customWidth="1"/>
    <col min="14868" max="15104" width="14.36328125" style="198"/>
    <col min="15105" max="15105" width="9.6328125" style="198" customWidth="1"/>
    <col min="15106" max="15106" width="43.54296875" style="198" customWidth="1"/>
    <col min="15107" max="15121" width="17.90625" style="198" customWidth="1"/>
    <col min="15122" max="15122" width="14.36328125" style="198"/>
    <col min="15123" max="15123" width="15.90625" style="198" bestFit="1" customWidth="1"/>
    <col min="15124" max="15360" width="14.36328125" style="198"/>
    <col min="15361" max="15361" width="9.6328125" style="198" customWidth="1"/>
    <col min="15362" max="15362" width="43.54296875" style="198" customWidth="1"/>
    <col min="15363" max="15377" width="17.90625" style="198" customWidth="1"/>
    <col min="15378" max="15378" width="14.36328125" style="198"/>
    <col min="15379" max="15379" width="15.90625" style="198" bestFit="1" customWidth="1"/>
    <col min="15380" max="15616" width="14.36328125" style="198"/>
    <col min="15617" max="15617" width="9.6328125" style="198" customWidth="1"/>
    <col min="15618" max="15618" width="43.54296875" style="198" customWidth="1"/>
    <col min="15619" max="15633" width="17.90625" style="198" customWidth="1"/>
    <col min="15634" max="15634" width="14.36328125" style="198"/>
    <col min="15635" max="15635" width="15.90625" style="198" bestFit="1" customWidth="1"/>
    <col min="15636" max="15872" width="14.36328125" style="198"/>
    <col min="15873" max="15873" width="9.6328125" style="198" customWidth="1"/>
    <col min="15874" max="15874" width="43.54296875" style="198" customWidth="1"/>
    <col min="15875" max="15889" width="17.90625" style="198" customWidth="1"/>
    <col min="15890" max="15890" width="14.36328125" style="198"/>
    <col min="15891" max="15891" width="15.90625" style="198" bestFit="1" customWidth="1"/>
    <col min="15892" max="16128" width="14.36328125" style="198"/>
    <col min="16129" max="16129" width="9.6328125" style="198" customWidth="1"/>
    <col min="16130" max="16130" width="43.54296875" style="198" customWidth="1"/>
    <col min="16131" max="16145" width="17.90625" style="198" customWidth="1"/>
    <col min="16146" max="16146" width="14.36328125" style="198"/>
    <col min="16147" max="16147" width="15.90625" style="198" bestFit="1" customWidth="1"/>
    <col min="16148" max="16384" width="14.36328125" style="198"/>
  </cols>
  <sheetData>
    <row r="1" spans="2:17" ht="15.75" customHeight="1" x14ac:dyDescent="0.3"/>
    <row r="2" spans="2:17" ht="15.75" customHeight="1" x14ac:dyDescent="0.3"/>
    <row r="3" spans="2:17" ht="18.75" customHeight="1" x14ac:dyDescent="0.3">
      <c r="B3" s="312" t="s">
        <v>257</v>
      </c>
      <c r="C3" s="312"/>
      <c r="D3" s="312"/>
      <c r="E3" s="312"/>
      <c r="F3" s="312"/>
      <c r="G3" s="312"/>
      <c r="H3" s="312"/>
      <c r="I3" s="312"/>
      <c r="J3" s="312"/>
      <c r="K3" s="312"/>
      <c r="L3" s="312"/>
      <c r="M3" s="312"/>
      <c r="N3" s="312"/>
      <c r="O3" s="312"/>
      <c r="P3" s="312"/>
      <c r="Q3" s="312"/>
    </row>
    <row r="4" spans="2:17" s="199" customFormat="1" ht="15.75" customHeight="1" x14ac:dyDescent="0.3">
      <c r="B4" s="204" t="s">
        <v>0</v>
      </c>
      <c r="C4" s="205" t="s">
        <v>61</v>
      </c>
      <c r="D4" s="205" t="s">
        <v>62</v>
      </c>
      <c r="E4" s="205" t="s">
        <v>63</v>
      </c>
      <c r="F4" s="205" t="s">
        <v>64</v>
      </c>
      <c r="G4" s="205" t="s">
        <v>65</v>
      </c>
      <c r="H4" s="205" t="s">
        <v>81</v>
      </c>
      <c r="I4" s="206" t="s">
        <v>66</v>
      </c>
      <c r="J4" s="205" t="s">
        <v>67</v>
      </c>
      <c r="K4" s="207" t="s">
        <v>68</v>
      </c>
      <c r="L4" s="207" t="s">
        <v>69</v>
      </c>
      <c r="M4" s="207" t="s">
        <v>70</v>
      </c>
      <c r="N4" s="207" t="s">
        <v>2</v>
      </c>
      <c r="O4" s="207" t="s">
        <v>71</v>
      </c>
      <c r="P4" s="207" t="s">
        <v>72</v>
      </c>
      <c r="Q4" s="207" t="s">
        <v>73</v>
      </c>
    </row>
    <row r="5" spans="2:17" ht="15" customHeight="1" x14ac:dyDescent="0.3">
      <c r="B5" s="305" t="s">
        <v>16</v>
      </c>
      <c r="C5" s="306"/>
      <c r="D5" s="306"/>
      <c r="E5" s="306"/>
      <c r="F5" s="306"/>
      <c r="G5" s="306"/>
      <c r="H5" s="306"/>
      <c r="I5" s="306"/>
      <c r="J5" s="306"/>
      <c r="K5" s="306"/>
      <c r="L5" s="306"/>
      <c r="M5" s="306"/>
      <c r="N5" s="306"/>
      <c r="O5" s="306"/>
      <c r="P5" s="306"/>
      <c r="Q5" s="307"/>
    </row>
    <row r="6" spans="2:17" ht="18.75" customHeight="1" x14ac:dyDescent="0.3">
      <c r="B6" s="208" t="s">
        <v>205</v>
      </c>
      <c r="C6" s="203">
        <v>0</v>
      </c>
      <c r="D6" s="203">
        <v>0</v>
      </c>
      <c r="E6" s="203">
        <v>0</v>
      </c>
      <c r="F6" s="203">
        <v>0</v>
      </c>
      <c r="G6" s="203">
        <v>0</v>
      </c>
      <c r="H6" s="203">
        <v>0</v>
      </c>
      <c r="I6" s="203">
        <v>0</v>
      </c>
      <c r="J6" s="203">
        <v>0</v>
      </c>
      <c r="K6" s="203">
        <v>0</v>
      </c>
      <c r="L6" s="203">
        <v>0</v>
      </c>
      <c r="M6" s="203">
        <v>0</v>
      </c>
      <c r="N6" s="203">
        <v>0</v>
      </c>
      <c r="O6" s="203">
        <v>0</v>
      </c>
      <c r="P6" s="203">
        <v>0</v>
      </c>
      <c r="Q6" s="209">
        <v>0</v>
      </c>
    </row>
    <row r="7" spans="2:17" ht="18.75" customHeight="1" x14ac:dyDescent="0.3">
      <c r="B7" s="210" t="s">
        <v>49</v>
      </c>
      <c r="C7" s="203">
        <v>6737600</v>
      </c>
      <c r="D7" s="203">
        <v>882350</v>
      </c>
      <c r="E7" s="203">
        <v>882350</v>
      </c>
      <c r="F7" s="203">
        <v>0</v>
      </c>
      <c r="G7" s="203">
        <v>772218</v>
      </c>
      <c r="H7" s="203">
        <v>772218</v>
      </c>
      <c r="I7" s="203">
        <v>0</v>
      </c>
      <c r="J7" s="203">
        <v>0</v>
      </c>
      <c r="K7" s="203">
        <v>0</v>
      </c>
      <c r="L7" s="203">
        <v>23397</v>
      </c>
      <c r="M7" s="203">
        <v>30532</v>
      </c>
      <c r="N7" s="203">
        <v>604072</v>
      </c>
      <c r="O7" s="203">
        <v>13170</v>
      </c>
      <c r="P7" s="203">
        <v>0</v>
      </c>
      <c r="Q7" s="209">
        <v>7384706</v>
      </c>
    </row>
    <row r="8" spans="2:17" ht="18.75" customHeight="1" x14ac:dyDescent="0.3">
      <c r="B8" s="210" t="s">
        <v>129</v>
      </c>
      <c r="C8" s="203">
        <v>57535728</v>
      </c>
      <c r="D8" s="203">
        <v>8719212</v>
      </c>
      <c r="E8" s="203">
        <v>8719212</v>
      </c>
      <c r="F8" s="203">
        <v>0</v>
      </c>
      <c r="G8" s="203">
        <v>7370117</v>
      </c>
      <c r="H8" s="203">
        <v>7370117</v>
      </c>
      <c r="I8" s="203">
        <v>0</v>
      </c>
      <c r="J8" s="203">
        <v>0</v>
      </c>
      <c r="K8" s="203">
        <v>0</v>
      </c>
      <c r="L8" s="203">
        <v>72318</v>
      </c>
      <c r="M8" s="203">
        <v>486211</v>
      </c>
      <c r="N8" s="203">
        <v>2661220</v>
      </c>
      <c r="O8" s="203">
        <v>71739</v>
      </c>
      <c r="P8" s="203">
        <v>581057</v>
      </c>
      <c r="Q8" s="209">
        <v>60334717</v>
      </c>
    </row>
    <row r="9" spans="2:17" ht="18.75" customHeight="1" x14ac:dyDescent="0.3">
      <c r="B9" s="210" t="s">
        <v>223</v>
      </c>
      <c r="C9" s="203">
        <v>0</v>
      </c>
      <c r="D9" s="203">
        <v>0</v>
      </c>
      <c r="E9" s="203">
        <v>0</v>
      </c>
      <c r="F9" s="203">
        <v>0</v>
      </c>
      <c r="G9" s="203">
        <v>0</v>
      </c>
      <c r="H9" s="203">
        <v>0</v>
      </c>
      <c r="I9" s="203">
        <v>0</v>
      </c>
      <c r="J9" s="203">
        <v>0</v>
      </c>
      <c r="K9" s="203">
        <v>0</v>
      </c>
      <c r="L9" s="203">
        <v>0</v>
      </c>
      <c r="M9" s="203">
        <v>0</v>
      </c>
      <c r="N9" s="203">
        <v>0</v>
      </c>
      <c r="O9" s="203">
        <v>0</v>
      </c>
      <c r="P9" s="203">
        <v>0</v>
      </c>
      <c r="Q9" s="209">
        <v>0</v>
      </c>
    </row>
    <row r="10" spans="2:17" ht="18.75" customHeight="1" x14ac:dyDescent="0.3">
      <c r="B10" s="210" t="s">
        <v>50</v>
      </c>
      <c r="C10" s="203">
        <v>0</v>
      </c>
      <c r="D10" s="203">
        <v>0</v>
      </c>
      <c r="E10" s="203">
        <v>0</v>
      </c>
      <c r="F10" s="203">
        <v>0</v>
      </c>
      <c r="G10" s="203">
        <v>0</v>
      </c>
      <c r="H10" s="203">
        <v>0</v>
      </c>
      <c r="I10" s="203">
        <v>0</v>
      </c>
      <c r="J10" s="203">
        <v>0</v>
      </c>
      <c r="K10" s="203">
        <v>0</v>
      </c>
      <c r="L10" s="203">
        <v>0</v>
      </c>
      <c r="M10" s="203">
        <v>0</v>
      </c>
      <c r="N10" s="203">
        <v>0</v>
      </c>
      <c r="O10" s="203">
        <v>0</v>
      </c>
      <c r="P10" s="203">
        <v>0</v>
      </c>
      <c r="Q10" s="209">
        <v>0</v>
      </c>
    </row>
    <row r="11" spans="2:17" ht="18.75" customHeight="1" x14ac:dyDescent="0.3">
      <c r="B11" s="210" t="s">
        <v>51</v>
      </c>
      <c r="C11" s="203">
        <v>6955319</v>
      </c>
      <c r="D11" s="203">
        <v>1494771</v>
      </c>
      <c r="E11" s="203">
        <v>1494771</v>
      </c>
      <c r="F11" s="203">
        <v>0</v>
      </c>
      <c r="G11" s="203">
        <v>0</v>
      </c>
      <c r="H11" s="203">
        <v>0</v>
      </c>
      <c r="I11" s="203">
        <v>0</v>
      </c>
      <c r="J11" s="203">
        <v>0</v>
      </c>
      <c r="K11" s="203">
        <v>0</v>
      </c>
      <c r="L11" s="203">
        <v>22841</v>
      </c>
      <c r="M11" s="203">
        <v>56761</v>
      </c>
      <c r="N11" s="203">
        <v>104500</v>
      </c>
      <c r="O11" s="203">
        <v>0</v>
      </c>
      <c r="P11" s="203">
        <v>0</v>
      </c>
      <c r="Q11" s="209">
        <v>8474988</v>
      </c>
    </row>
    <row r="12" spans="2:17" ht="18.75" customHeight="1" x14ac:dyDescent="0.3">
      <c r="B12" s="210" t="s">
        <v>22</v>
      </c>
      <c r="C12" s="203">
        <v>0</v>
      </c>
      <c r="D12" s="203">
        <v>0</v>
      </c>
      <c r="E12" s="203">
        <v>0</v>
      </c>
      <c r="F12" s="203">
        <v>0</v>
      </c>
      <c r="G12" s="203">
        <v>0</v>
      </c>
      <c r="H12" s="203">
        <v>0</v>
      </c>
      <c r="I12" s="203">
        <v>0</v>
      </c>
      <c r="J12" s="203">
        <v>0</v>
      </c>
      <c r="K12" s="203">
        <v>0</v>
      </c>
      <c r="L12" s="203">
        <v>0</v>
      </c>
      <c r="M12" s="203">
        <v>0</v>
      </c>
      <c r="N12" s="203">
        <v>0</v>
      </c>
      <c r="O12" s="203">
        <v>0</v>
      </c>
      <c r="P12" s="203">
        <v>0</v>
      </c>
      <c r="Q12" s="209">
        <v>0</v>
      </c>
    </row>
    <row r="13" spans="2:17" ht="18.75" customHeight="1" x14ac:dyDescent="0.3">
      <c r="B13" s="210" t="s">
        <v>218</v>
      </c>
      <c r="C13" s="203">
        <v>393745</v>
      </c>
      <c r="D13" s="203">
        <v>0</v>
      </c>
      <c r="E13" s="203">
        <v>0</v>
      </c>
      <c r="F13" s="203">
        <v>1758</v>
      </c>
      <c r="G13" s="203">
        <v>0</v>
      </c>
      <c r="H13" s="203">
        <v>0</v>
      </c>
      <c r="I13" s="203">
        <v>0</v>
      </c>
      <c r="J13" s="203">
        <v>0</v>
      </c>
      <c r="K13" s="203">
        <v>0</v>
      </c>
      <c r="L13" s="203">
        <v>0</v>
      </c>
      <c r="M13" s="203">
        <v>1758</v>
      </c>
      <c r="N13" s="203">
        <v>66690</v>
      </c>
      <c r="O13" s="203">
        <v>0</v>
      </c>
      <c r="P13" s="203">
        <v>66690</v>
      </c>
      <c r="Q13" s="209">
        <v>393745</v>
      </c>
    </row>
    <row r="14" spans="2:17" ht="18.75" customHeight="1" x14ac:dyDescent="0.3">
      <c r="B14" s="211" t="s">
        <v>52</v>
      </c>
      <c r="C14" s="203">
        <v>25306243</v>
      </c>
      <c r="D14" s="203">
        <v>4882137</v>
      </c>
      <c r="E14" s="203">
        <v>4882137</v>
      </c>
      <c r="F14" s="203">
        <v>0</v>
      </c>
      <c r="G14" s="203">
        <v>2069707</v>
      </c>
      <c r="H14" s="203">
        <v>2069707</v>
      </c>
      <c r="I14" s="203">
        <v>0</v>
      </c>
      <c r="J14" s="203">
        <v>0</v>
      </c>
      <c r="K14" s="203">
        <v>0</v>
      </c>
      <c r="L14" s="203">
        <v>38865</v>
      </c>
      <c r="M14" s="203">
        <v>76712</v>
      </c>
      <c r="N14" s="203">
        <v>2529444</v>
      </c>
      <c r="O14" s="203">
        <v>0</v>
      </c>
      <c r="P14" s="203">
        <v>0</v>
      </c>
      <c r="Q14" s="209">
        <v>30532541</v>
      </c>
    </row>
    <row r="15" spans="2:17" ht="18.75" customHeight="1" x14ac:dyDescent="0.3">
      <c r="B15" s="210" t="s">
        <v>207</v>
      </c>
      <c r="C15" s="203">
        <v>5557</v>
      </c>
      <c r="D15" s="203">
        <v>0</v>
      </c>
      <c r="E15" s="203">
        <v>0</v>
      </c>
      <c r="F15" s="203">
        <v>0</v>
      </c>
      <c r="G15" s="203">
        <v>0</v>
      </c>
      <c r="H15" s="203">
        <v>0</v>
      </c>
      <c r="I15" s="203">
        <v>0</v>
      </c>
      <c r="J15" s="203">
        <v>0</v>
      </c>
      <c r="K15" s="203">
        <v>0</v>
      </c>
      <c r="L15" s="203">
        <v>2858</v>
      </c>
      <c r="M15" s="203">
        <v>2553</v>
      </c>
      <c r="N15" s="203">
        <v>52258</v>
      </c>
      <c r="O15" s="203">
        <v>38347</v>
      </c>
      <c r="P15" s="203">
        <v>8500</v>
      </c>
      <c r="Q15" s="209">
        <v>5557</v>
      </c>
    </row>
    <row r="16" spans="2:17" ht="18.75" customHeight="1" x14ac:dyDescent="0.3">
      <c r="B16" s="210" t="s">
        <v>53</v>
      </c>
      <c r="C16" s="203">
        <v>60435268</v>
      </c>
      <c r="D16" s="203">
        <v>8275561</v>
      </c>
      <c r="E16" s="203">
        <v>8275561</v>
      </c>
      <c r="F16" s="203">
        <v>0</v>
      </c>
      <c r="G16" s="203">
        <v>0</v>
      </c>
      <c r="H16" s="203">
        <v>4596267</v>
      </c>
      <c r="I16" s="203">
        <v>0</v>
      </c>
      <c r="J16" s="203">
        <v>0</v>
      </c>
      <c r="K16" s="203">
        <v>0</v>
      </c>
      <c r="L16" s="203">
        <v>166944</v>
      </c>
      <c r="M16" s="203">
        <v>304246</v>
      </c>
      <c r="N16" s="203">
        <v>3908997</v>
      </c>
      <c r="O16" s="203">
        <v>0</v>
      </c>
      <c r="P16" s="203">
        <v>360000</v>
      </c>
      <c r="Q16" s="209">
        <v>67192368</v>
      </c>
    </row>
    <row r="17" spans="2:19" ht="18.75" customHeight="1" x14ac:dyDescent="0.3">
      <c r="B17" s="210" t="s">
        <v>54</v>
      </c>
      <c r="C17" s="203">
        <v>67372368</v>
      </c>
      <c r="D17" s="203">
        <v>6365315</v>
      </c>
      <c r="E17" s="203">
        <v>6365315</v>
      </c>
      <c r="F17" s="203">
        <v>0</v>
      </c>
      <c r="G17" s="203">
        <v>5794945</v>
      </c>
      <c r="H17" s="203">
        <v>6569406</v>
      </c>
      <c r="I17" s="203">
        <v>0</v>
      </c>
      <c r="J17" s="203">
        <v>0</v>
      </c>
      <c r="K17" s="203">
        <v>0</v>
      </c>
      <c r="L17" s="203">
        <v>115601</v>
      </c>
      <c r="M17" s="203">
        <v>256314</v>
      </c>
      <c r="N17" s="203">
        <v>6512010</v>
      </c>
      <c r="O17" s="203">
        <v>57919</v>
      </c>
      <c r="P17" s="203">
        <v>668947</v>
      </c>
      <c r="Q17" s="209">
        <v>72581506</v>
      </c>
    </row>
    <row r="18" spans="2:19" ht="18.75" customHeight="1" x14ac:dyDescent="0.3">
      <c r="B18" s="210" t="s">
        <v>55</v>
      </c>
      <c r="C18" s="203">
        <v>43317958</v>
      </c>
      <c r="D18" s="203">
        <v>4156655</v>
      </c>
      <c r="E18" s="203">
        <v>4156655</v>
      </c>
      <c r="F18" s="203">
        <v>0</v>
      </c>
      <c r="G18" s="203">
        <v>3597919</v>
      </c>
      <c r="H18" s="203">
        <v>3597880</v>
      </c>
      <c r="I18" s="203">
        <v>0</v>
      </c>
      <c r="J18" s="203">
        <v>0</v>
      </c>
      <c r="K18" s="203">
        <v>0</v>
      </c>
      <c r="L18" s="203">
        <v>58252</v>
      </c>
      <c r="M18" s="203">
        <v>140534</v>
      </c>
      <c r="N18" s="203">
        <v>4131110</v>
      </c>
      <c r="O18" s="203">
        <v>0</v>
      </c>
      <c r="P18" s="203">
        <v>37500</v>
      </c>
      <c r="Q18" s="209">
        <v>47771557</v>
      </c>
    </row>
    <row r="19" spans="2:19" ht="18.75" customHeight="1" x14ac:dyDescent="0.3">
      <c r="B19" s="210" t="s">
        <v>117</v>
      </c>
      <c r="C19" s="203">
        <v>1251741</v>
      </c>
      <c r="D19" s="203">
        <v>162859</v>
      </c>
      <c r="E19" s="203">
        <v>162859</v>
      </c>
      <c r="F19" s="203">
        <v>0</v>
      </c>
      <c r="G19" s="203">
        <v>193873</v>
      </c>
      <c r="H19" s="203">
        <v>101881</v>
      </c>
      <c r="I19" s="203">
        <v>0</v>
      </c>
      <c r="J19" s="203">
        <v>0</v>
      </c>
      <c r="K19" s="203">
        <v>0</v>
      </c>
      <c r="L19" s="203">
        <v>0</v>
      </c>
      <c r="M19" s="203">
        <v>11534</v>
      </c>
      <c r="N19" s="203">
        <v>125466</v>
      </c>
      <c r="O19" s="203">
        <v>0</v>
      </c>
      <c r="P19" s="203">
        <v>0</v>
      </c>
      <c r="Q19" s="209">
        <v>1426651</v>
      </c>
    </row>
    <row r="20" spans="2:19" ht="18.75" customHeight="1" x14ac:dyDescent="0.3">
      <c r="B20" s="210" t="s">
        <v>202</v>
      </c>
      <c r="C20" s="212">
        <v>0</v>
      </c>
      <c r="D20" s="203">
        <v>0</v>
      </c>
      <c r="E20" s="203">
        <v>0</v>
      </c>
      <c r="F20" s="203">
        <v>0</v>
      </c>
      <c r="G20" s="203">
        <v>0</v>
      </c>
      <c r="H20" s="203">
        <v>0</v>
      </c>
      <c r="I20" s="203">
        <v>0</v>
      </c>
      <c r="J20" s="203">
        <v>0</v>
      </c>
      <c r="K20" s="203">
        <v>0</v>
      </c>
      <c r="L20" s="203">
        <v>0</v>
      </c>
      <c r="M20" s="203">
        <v>0</v>
      </c>
      <c r="N20" s="203">
        <v>0</v>
      </c>
      <c r="O20" s="203">
        <v>0</v>
      </c>
      <c r="P20" s="203">
        <v>0</v>
      </c>
      <c r="Q20" s="209">
        <v>0</v>
      </c>
    </row>
    <row r="21" spans="2:19" ht="18.75" customHeight="1" x14ac:dyDescent="0.3">
      <c r="B21" s="210" t="s">
        <v>120</v>
      </c>
      <c r="C21" s="212">
        <v>8978020</v>
      </c>
      <c r="D21" s="203">
        <v>713522</v>
      </c>
      <c r="E21" s="203">
        <v>713522</v>
      </c>
      <c r="F21" s="203">
        <v>0</v>
      </c>
      <c r="G21" s="203">
        <v>802619</v>
      </c>
      <c r="H21" s="203">
        <v>802619</v>
      </c>
      <c r="I21" s="203">
        <v>0</v>
      </c>
      <c r="J21" s="203">
        <v>0</v>
      </c>
      <c r="K21" s="203">
        <v>0</v>
      </c>
      <c r="L21" s="203">
        <v>6549</v>
      </c>
      <c r="M21" s="203">
        <v>213309</v>
      </c>
      <c r="N21" s="203">
        <v>116683</v>
      </c>
      <c r="O21" s="203">
        <v>45499</v>
      </c>
      <c r="P21" s="203">
        <v>0</v>
      </c>
      <c r="Q21" s="209">
        <v>8740249</v>
      </c>
    </row>
    <row r="22" spans="2:19" ht="18.75" customHeight="1" x14ac:dyDescent="0.3">
      <c r="B22" s="210" t="s">
        <v>34</v>
      </c>
      <c r="C22" s="212">
        <v>2745294</v>
      </c>
      <c r="D22" s="203">
        <v>325128</v>
      </c>
      <c r="E22" s="203">
        <v>325128</v>
      </c>
      <c r="F22" s="203">
        <v>0</v>
      </c>
      <c r="G22" s="203">
        <v>259048</v>
      </c>
      <c r="H22" s="203">
        <v>0</v>
      </c>
      <c r="I22" s="203">
        <v>259048</v>
      </c>
      <c r="J22" s="203">
        <v>0</v>
      </c>
      <c r="K22" s="203">
        <v>0</v>
      </c>
      <c r="L22" s="203">
        <v>5268</v>
      </c>
      <c r="M22" s="203">
        <v>46962</v>
      </c>
      <c r="N22" s="203">
        <v>127702</v>
      </c>
      <c r="O22" s="203">
        <v>0</v>
      </c>
      <c r="P22" s="203">
        <v>0</v>
      </c>
      <c r="Q22" s="209">
        <v>2886846</v>
      </c>
    </row>
    <row r="23" spans="2:19" ht="18.75" customHeight="1" x14ac:dyDescent="0.3">
      <c r="B23" s="210" t="s">
        <v>219</v>
      </c>
      <c r="C23" s="212">
        <v>0</v>
      </c>
      <c r="D23" s="203">
        <v>0</v>
      </c>
      <c r="E23" s="203">
        <v>0</v>
      </c>
      <c r="F23" s="203">
        <v>0</v>
      </c>
      <c r="G23" s="203">
        <v>0</v>
      </c>
      <c r="H23" s="203">
        <v>0</v>
      </c>
      <c r="I23" s="203">
        <v>0</v>
      </c>
      <c r="J23" s="203">
        <v>0</v>
      </c>
      <c r="K23" s="203">
        <v>0</v>
      </c>
      <c r="L23" s="203">
        <v>0</v>
      </c>
      <c r="M23" s="203">
        <v>0</v>
      </c>
      <c r="N23" s="203">
        <v>0</v>
      </c>
      <c r="O23" s="203">
        <v>0</v>
      </c>
      <c r="P23" s="203">
        <v>0</v>
      </c>
      <c r="Q23" s="209">
        <v>0</v>
      </c>
    </row>
    <row r="24" spans="2:19" ht="18.75" customHeight="1" x14ac:dyDescent="0.3">
      <c r="B24" s="210" t="s">
        <v>56</v>
      </c>
      <c r="C24" s="212">
        <v>6843761</v>
      </c>
      <c r="D24" s="203">
        <v>465324</v>
      </c>
      <c r="E24" s="203">
        <v>465324</v>
      </c>
      <c r="F24" s="203">
        <v>0</v>
      </c>
      <c r="G24" s="203">
        <v>750646</v>
      </c>
      <c r="H24" s="203">
        <v>1101468</v>
      </c>
      <c r="I24" s="203">
        <v>0</v>
      </c>
      <c r="J24" s="203">
        <v>0</v>
      </c>
      <c r="K24" s="203">
        <v>0</v>
      </c>
      <c r="L24" s="203">
        <v>2463</v>
      </c>
      <c r="M24" s="203">
        <v>0</v>
      </c>
      <c r="N24" s="203">
        <v>60921</v>
      </c>
      <c r="O24" s="203">
        <v>0</v>
      </c>
      <c r="P24" s="203">
        <v>0</v>
      </c>
      <c r="Q24" s="209">
        <v>6266074</v>
      </c>
    </row>
    <row r="25" spans="2:19" ht="18.75" customHeight="1" x14ac:dyDescent="0.3">
      <c r="B25" s="210" t="s">
        <v>57</v>
      </c>
      <c r="C25" s="212">
        <v>1448031</v>
      </c>
      <c r="D25" s="203">
        <v>208047</v>
      </c>
      <c r="E25" s="203">
        <v>208047</v>
      </c>
      <c r="F25" s="203">
        <v>0</v>
      </c>
      <c r="G25" s="203">
        <v>145236</v>
      </c>
      <c r="H25" s="203">
        <v>72304</v>
      </c>
      <c r="I25" s="203">
        <v>0</v>
      </c>
      <c r="J25" s="203">
        <v>0</v>
      </c>
      <c r="K25" s="203">
        <v>0</v>
      </c>
      <c r="L25" s="203">
        <v>0</v>
      </c>
      <c r="M25" s="203">
        <v>0</v>
      </c>
      <c r="N25" s="203">
        <v>0</v>
      </c>
      <c r="O25" s="203">
        <v>0</v>
      </c>
      <c r="P25" s="203">
        <v>0</v>
      </c>
      <c r="Q25" s="209">
        <v>1583774</v>
      </c>
    </row>
    <row r="26" spans="2:19" ht="18.75" customHeight="1" x14ac:dyDescent="0.3">
      <c r="B26" s="210" t="s">
        <v>119</v>
      </c>
      <c r="C26" s="212">
        <v>656399</v>
      </c>
      <c r="D26" s="203">
        <v>490583</v>
      </c>
      <c r="E26" s="203">
        <v>490583</v>
      </c>
      <c r="F26" s="203">
        <v>0</v>
      </c>
      <c r="G26" s="203">
        <v>0</v>
      </c>
      <c r="H26" s="203">
        <v>0</v>
      </c>
      <c r="I26" s="203">
        <v>0</v>
      </c>
      <c r="J26" s="203">
        <v>0</v>
      </c>
      <c r="K26" s="203">
        <v>0</v>
      </c>
      <c r="L26" s="203">
        <v>0</v>
      </c>
      <c r="M26" s="203">
        <v>54588</v>
      </c>
      <c r="N26" s="203">
        <v>83606</v>
      </c>
      <c r="O26" s="203">
        <v>0</v>
      </c>
      <c r="P26" s="203">
        <v>0</v>
      </c>
      <c r="Q26" s="209">
        <v>1176000</v>
      </c>
    </row>
    <row r="27" spans="2:19" ht="18.75" customHeight="1" x14ac:dyDescent="0.3">
      <c r="B27" s="210" t="s">
        <v>130</v>
      </c>
      <c r="C27" s="212">
        <v>3368093</v>
      </c>
      <c r="D27" s="203">
        <v>758572</v>
      </c>
      <c r="E27" s="203">
        <v>758572</v>
      </c>
      <c r="F27" s="203">
        <v>0</v>
      </c>
      <c r="G27" s="203">
        <v>886762</v>
      </c>
      <c r="H27" s="203">
        <v>886762</v>
      </c>
      <c r="I27" s="203">
        <v>0</v>
      </c>
      <c r="J27" s="203">
        <v>0</v>
      </c>
      <c r="K27" s="203">
        <v>0</v>
      </c>
      <c r="L27" s="203">
        <v>10931</v>
      </c>
      <c r="M27" s="203">
        <v>46264</v>
      </c>
      <c r="N27" s="203">
        <v>-77453</v>
      </c>
      <c r="O27" s="203">
        <v>0</v>
      </c>
      <c r="P27" s="203">
        <v>0</v>
      </c>
      <c r="Q27" s="209">
        <v>3105254</v>
      </c>
    </row>
    <row r="28" spans="2:19" ht="18.75" customHeight="1" x14ac:dyDescent="0.3">
      <c r="B28" s="210" t="s">
        <v>221</v>
      </c>
      <c r="C28" s="212">
        <v>0</v>
      </c>
      <c r="D28" s="203">
        <v>0</v>
      </c>
      <c r="E28" s="203">
        <v>0</v>
      </c>
      <c r="F28" s="203">
        <v>0</v>
      </c>
      <c r="G28" s="203">
        <v>0</v>
      </c>
      <c r="H28" s="203">
        <v>0</v>
      </c>
      <c r="I28" s="203">
        <v>0</v>
      </c>
      <c r="J28" s="203">
        <v>0</v>
      </c>
      <c r="K28" s="203">
        <v>0</v>
      </c>
      <c r="L28" s="203">
        <v>0</v>
      </c>
      <c r="M28" s="203">
        <v>0</v>
      </c>
      <c r="N28" s="203">
        <v>0</v>
      </c>
      <c r="O28" s="203">
        <v>0</v>
      </c>
      <c r="P28" s="203">
        <v>0</v>
      </c>
      <c r="Q28" s="209">
        <v>0</v>
      </c>
    </row>
    <row r="29" spans="2:19" ht="18.75" customHeight="1" x14ac:dyDescent="0.3">
      <c r="B29" s="210" t="s">
        <v>58</v>
      </c>
      <c r="C29" s="212">
        <v>1876999</v>
      </c>
      <c r="D29" s="203">
        <v>643878</v>
      </c>
      <c r="E29" s="203">
        <v>643878</v>
      </c>
      <c r="F29" s="203">
        <v>0</v>
      </c>
      <c r="G29" s="203">
        <v>203533</v>
      </c>
      <c r="H29" s="203">
        <v>203533</v>
      </c>
      <c r="I29" s="203">
        <v>0</v>
      </c>
      <c r="J29" s="203">
        <v>0</v>
      </c>
      <c r="K29" s="203">
        <v>0</v>
      </c>
      <c r="L29" s="203">
        <v>5182</v>
      </c>
      <c r="M29" s="203">
        <v>54957</v>
      </c>
      <c r="N29" s="203">
        <v>59062</v>
      </c>
      <c r="O29" s="203">
        <v>0</v>
      </c>
      <c r="P29" s="203">
        <v>235143</v>
      </c>
      <c r="Q29" s="209">
        <v>2081125</v>
      </c>
    </row>
    <row r="30" spans="2:19" ht="18.75" customHeight="1" x14ac:dyDescent="0.3">
      <c r="B30" s="210" t="s">
        <v>59</v>
      </c>
      <c r="C30" s="212">
        <v>0</v>
      </c>
      <c r="D30" s="203">
        <v>0</v>
      </c>
      <c r="E30" s="203">
        <v>0</v>
      </c>
      <c r="F30" s="203">
        <v>0</v>
      </c>
      <c r="G30" s="203">
        <v>0</v>
      </c>
      <c r="H30" s="203">
        <v>0</v>
      </c>
      <c r="I30" s="203">
        <v>0</v>
      </c>
      <c r="J30" s="203">
        <v>0</v>
      </c>
      <c r="K30" s="203">
        <v>0</v>
      </c>
      <c r="L30" s="203">
        <v>0</v>
      </c>
      <c r="M30" s="203">
        <v>0</v>
      </c>
      <c r="N30" s="203">
        <v>0</v>
      </c>
      <c r="O30" s="203">
        <v>0</v>
      </c>
      <c r="P30" s="203">
        <v>0</v>
      </c>
      <c r="Q30" s="209">
        <v>0</v>
      </c>
    </row>
    <row r="31" spans="2:19" ht="18.75" customHeight="1" x14ac:dyDescent="0.3">
      <c r="B31" s="42" t="s">
        <v>43</v>
      </c>
      <c r="C31" s="214">
        <f>SUM(C6:C30)</f>
        <v>295228124</v>
      </c>
      <c r="D31" s="214">
        <f t="shared" ref="D31:Q31" si="0">SUM(D6:D30)</f>
        <v>38543914</v>
      </c>
      <c r="E31" s="214">
        <f t="shared" si="0"/>
        <v>38543914</v>
      </c>
      <c r="F31" s="214">
        <f t="shared" si="0"/>
        <v>1758</v>
      </c>
      <c r="G31" s="214">
        <f t="shared" si="0"/>
        <v>22846623</v>
      </c>
      <c r="H31" s="214">
        <f t="shared" si="0"/>
        <v>28144162</v>
      </c>
      <c r="I31" s="214">
        <f t="shared" si="0"/>
        <v>259048</v>
      </c>
      <c r="J31" s="214">
        <f t="shared" si="0"/>
        <v>0</v>
      </c>
      <c r="K31" s="214">
        <f t="shared" si="0"/>
        <v>0</v>
      </c>
      <c r="L31" s="214">
        <f t="shared" si="0"/>
        <v>531469</v>
      </c>
      <c r="M31" s="214">
        <f t="shared" si="0"/>
        <v>1783235</v>
      </c>
      <c r="N31" s="214">
        <f t="shared" si="0"/>
        <v>21066288</v>
      </c>
      <c r="O31" s="214">
        <f t="shared" si="0"/>
        <v>226674</v>
      </c>
      <c r="P31" s="214">
        <f t="shared" si="0"/>
        <v>1957837</v>
      </c>
      <c r="Q31" s="214">
        <f t="shared" si="0"/>
        <v>321937658</v>
      </c>
      <c r="R31" s="201"/>
      <c r="S31" s="201"/>
    </row>
    <row r="32" spans="2:19" ht="18.75" customHeight="1" x14ac:dyDescent="0.3">
      <c r="B32" s="305" t="s">
        <v>44</v>
      </c>
      <c r="C32" s="306"/>
      <c r="D32" s="306"/>
      <c r="E32" s="306"/>
      <c r="F32" s="306"/>
      <c r="G32" s="306"/>
      <c r="H32" s="306"/>
      <c r="I32" s="306"/>
      <c r="J32" s="306"/>
      <c r="K32" s="306"/>
      <c r="L32" s="306"/>
      <c r="M32" s="306"/>
      <c r="N32" s="306"/>
      <c r="O32" s="306"/>
      <c r="P32" s="306"/>
      <c r="Q32" s="307"/>
    </row>
    <row r="33" spans="2:17" ht="18.75" customHeight="1" x14ac:dyDescent="0.3">
      <c r="B33" s="210" t="s">
        <v>45</v>
      </c>
      <c r="C33" s="203">
        <v>0</v>
      </c>
      <c r="D33" s="203">
        <v>0</v>
      </c>
      <c r="E33" s="203">
        <v>0</v>
      </c>
      <c r="F33" s="203">
        <v>0</v>
      </c>
      <c r="G33" s="203">
        <v>0</v>
      </c>
      <c r="H33" s="203">
        <v>0</v>
      </c>
      <c r="I33" s="203">
        <v>0</v>
      </c>
      <c r="J33" s="203">
        <v>0</v>
      </c>
      <c r="K33" s="203">
        <v>0</v>
      </c>
      <c r="L33" s="203">
        <v>0</v>
      </c>
      <c r="M33" s="203">
        <v>0</v>
      </c>
      <c r="N33" s="203">
        <v>0</v>
      </c>
      <c r="O33" s="203">
        <v>0</v>
      </c>
      <c r="P33" s="203">
        <v>0</v>
      </c>
      <c r="Q33" s="209">
        <v>0</v>
      </c>
    </row>
    <row r="34" spans="2:17" ht="18.75" customHeight="1" x14ac:dyDescent="0.3">
      <c r="B34" s="210" t="s">
        <v>74</v>
      </c>
      <c r="C34" s="203">
        <v>0</v>
      </c>
      <c r="D34" s="203">
        <v>0</v>
      </c>
      <c r="E34" s="203">
        <v>0</v>
      </c>
      <c r="F34" s="203">
        <v>0</v>
      </c>
      <c r="G34" s="203">
        <v>0</v>
      </c>
      <c r="H34" s="203">
        <v>0</v>
      </c>
      <c r="I34" s="203">
        <v>0</v>
      </c>
      <c r="J34" s="203">
        <v>0</v>
      </c>
      <c r="K34" s="203">
        <v>0</v>
      </c>
      <c r="L34" s="203">
        <v>0</v>
      </c>
      <c r="M34" s="203">
        <v>0</v>
      </c>
      <c r="N34" s="203">
        <v>0</v>
      </c>
      <c r="O34" s="203">
        <v>0</v>
      </c>
      <c r="P34" s="203">
        <v>0</v>
      </c>
      <c r="Q34" s="209">
        <v>0</v>
      </c>
    </row>
    <row r="35" spans="2:17" ht="18.75" customHeight="1" x14ac:dyDescent="0.3">
      <c r="B35" s="210" t="s">
        <v>46</v>
      </c>
      <c r="C35" s="203">
        <v>0</v>
      </c>
      <c r="D35" s="203">
        <v>0</v>
      </c>
      <c r="E35" s="203">
        <v>0</v>
      </c>
      <c r="F35" s="203">
        <v>0</v>
      </c>
      <c r="G35" s="203">
        <v>0</v>
      </c>
      <c r="H35" s="203">
        <v>0</v>
      </c>
      <c r="I35" s="203">
        <v>0</v>
      </c>
      <c r="J35" s="203">
        <v>0</v>
      </c>
      <c r="K35" s="203">
        <v>0</v>
      </c>
      <c r="L35" s="203">
        <v>0</v>
      </c>
      <c r="M35" s="203">
        <v>0</v>
      </c>
      <c r="N35" s="203">
        <v>0</v>
      </c>
      <c r="O35" s="203">
        <v>0</v>
      </c>
      <c r="P35" s="203">
        <v>0</v>
      </c>
      <c r="Q35" s="209">
        <v>0</v>
      </c>
    </row>
    <row r="36" spans="2:17" ht="18.75" customHeight="1" x14ac:dyDescent="0.3">
      <c r="B36" s="42" t="s">
        <v>43</v>
      </c>
      <c r="C36" s="213">
        <f>SUM(C33:C35)</f>
        <v>0</v>
      </c>
      <c r="D36" s="213">
        <f t="shared" ref="D36:Q36" si="1">SUM(D33:D35)</f>
        <v>0</v>
      </c>
      <c r="E36" s="213">
        <f t="shared" si="1"/>
        <v>0</v>
      </c>
      <c r="F36" s="213">
        <f t="shared" si="1"/>
        <v>0</v>
      </c>
      <c r="G36" s="213">
        <f t="shared" si="1"/>
        <v>0</v>
      </c>
      <c r="H36" s="213">
        <f t="shared" si="1"/>
        <v>0</v>
      </c>
      <c r="I36" s="213">
        <f t="shared" si="1"/>
        <v>0</v>
      </c>
      <c r="J36" s="213">
        <f t="shared" si="1"/>
        <v>0</v>
      </c>
      <c r="K36" s="213">
        <f t="shared" si="1"/>
        <v>0</v>
      </c>
      <c r="L36" s="213">
        <f t="shared" si="1"/>
        <v>0</v>
      </c>
      <c r="M36" s="213">
        <f t="shared" si="1"/>
        <v>0</v>
      </c>
      <c r="N36" s="213">
        <f t="shared" si="1"/>
        <v>0</v>
      </c>
      <c r="O36" s="213">
        <f t="shared" si="1"/>
        <v>0</v>
      </c>
      <c r="P36" s="213">
        <f t="shared" si="1"/>
        <v>0</v>
      </c>
      <c r="Q36" s="213">
        <f t="shared" si="1"/>
        <v>0</v>
      </c>
    </row>
    <row r="37" spans="2:17" ht="18.75" customHeight="1" x14ac:dyDescent="0.3">
      <c r="B37" s="318" t="s">
        <v>48</v>
      </c>
      <c r="C37" s="318"/>
      <c r="D37" s="318"/>
      <c r="E37" s="318"/>
      <c r="F37" s="318"/>
      <c r="G37" s="318"/>
      <c r="H37" s="318"/>
      <c r="I37" s="318"/>
      <c r="J37" s="318"/>
      <c r="K37" s="318"/>
      <c r="L37" s="318"/>
      <c r="M37" s="318"/>
      <c r="N37" s="318"/>
      <c r="O37" s="318"/>
      <c r="P37" s="318"/>
      <c r="Q37" s="318"/>
    </row>
    <row r="38" spans="2:17" ht="21.75" customHeight="1" x14ac:dyDescent="0.3">
      <c r="C38" s="200"/>
      <c r="D38" s="200"/>
      <c r="E38" s="200"/>
      <c r="F38" s="200"/>
      <c r="G38" s="200"/>
      <c r="H38" s="200"/>
      <c r="I38" s="200"/>
      <c r="J38" s="200"/>
      <c r="K38" s="200"/>
      <c r="L38" s="200"/>
      <c r="M38" s="200"/>
      <c r="N38" s="200"/>
      <c r="O38" s="200"/>
      <c r="P38" s="200"/>
      <c r="Q38" s="200"/>
    </row>
    <row r="39" spans="2:17" ht="21.75" customHeight="1" x14ac:dyDescent="0.3">
      <c r="C39" s="201"/>
      <c r="D39" s="201"/>
      <c r="E39" s="201"/>
      <c r="F39" s="201"/>
      <c r="G39" s="201"/>
      <c r="H39" s="201"/>
      <c r="I39" s="201"/>
      <c r="J39" s="201"/>
      <c r="K39" s="201"/>
      <c r="L39" s="201"/>
      <c r="M39" s="201"/>
      <c r="N39" s="201"/>
      <c r="O39" s="201"/>
      <c r="P39" s="201"/>
      <c r="Q39" s="201"/>
    </row>
  </sheetData>
  <sheetProtection algorithmName="SHA-512" hashValue="IlTpl+7NXdFjobDjubOK2it3Mf75XKIlLw7svBEdTEOHTdnNkCbr1DNbgttCxxhInLY6ofWpkucOBD56ObP42w==" saltValue="cLq5BJM8iTs88uiHBsKA5w==" spinCount="100000" sheet="1" objects="1" scenarios="1"/>
  <mergeCells count="4">
    <mergeCell ref="B3:Q3"/>
    <mergeCell ref="B5:Q5"/>
    <mergeCell ref="B32:Q32"/>
    <mergeCell ref="B37:Q3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4"/>
  <sheetViews>
    <sheetView showGridLines="0" zoomScale="80" zoomScaleNormal="80" workbookViewId="0">
      <selection activeCell="C6" sqref="C6"/>
    </sheetView>
  </sheetViews>
  <sheetFormatPr defaultColWidth="16.54296875" defaultRowHeight="18" customHeight="1" x14ac:dyDescent="0.35"/>
  <cols>
    <col min="2" max="2" width="45.453125" bestFit="1" customWidth="1"/>
    <col min="3" max="3" width="18.54296875" customWidth="1"/>
    <col min="4" max="4" width="21" customWidth="1"/>
    <col min="5" max="16" width="18.54296875" customWidth="1"/>
    <col min="17" max="17" width="18.54296875" style="1" customWidth="1"/>
  </cols>
  <sheetData>
    <row r="2" spans="1:17" ht="18" customHeight="1" x14ac:dyDescent="0.35">
      <c r="B2" s="2"/>
      <c r="C2" s="2"/>
      <c r="D2" s="2"/>
      <c r="E2" s="2"/>
      <c r="F2" s="2"/>
      <c r="G2" s="2"/>
      <c r="H2" s="2"/>
      <c r="I2" s="2"/>
      <c r="J2" s="2"/>
      <c r="K2" s="2"/>
      <c r="L2" s="2"/>
      <c r="M2" s="2"/>
      <c r="N2" s="2"/>
      <c r="O2" s="2"/>
      <c r="P2" s="2"/>
      <c r="Q2" s="6"/>
    </row>
    <row r="3" spans="1:17" ht="25.5" customHeight="1" x14ac:dyDescent="0.35">
      <c r="B3" s="312" t="s">
        <v>258</v>
      </c>
      <c r="C3" s="312"/>
      <c r="D3" s="312"/>
      <c r="E3" s="312"/>
      <c r="F3" s="312"/>
      <c r="G3" s="312"/>
      <c r="H3" s="312"/>
      <c r="I3" s="312"/>
      <c r="J3" s="312"/>
      <c r="K3" s="312"/>
      <c r="L3" s="312"/>
      <c r="M3" s="312"/>
      <c r="N3" s="312"/>
      <c r="O3" s="312"/>
      <c r="P3" s="312"/>
      <c r="Q3" s="312"/>
    </row>
    <row r="4" spans="1:17" s="89" customFormat="1" ht="28.5" x14ac:dyDescent="0.35">
      <c r="B4" s="48" t="s">
        <v>0</v>
      </c>
      <c r="C4" s="50" t="s">
        <v>61</v>
      </c>
      <c r="D4" s="50" t="s">
        <v>62</v>
      </c>
      <c r="E4" s="50" t="s">
        <v>63</v>
      </c>
      <c r="F4" s="50" t="s">
        <v>64</v>
      </c>
      <c r="G4" s="50" t="s">
        <v>65</v>
      </c>
      <c r="H4" s="50" t="s">
        <v>81</v>
      </c>
      <c r="I4" s="90" t="s">
        <v>66</v>
      </c>
      <c r="J4" s="50" t="s">
        <v>67</v>
      </c>
      <c r="K4" s="50" t="s">
        <v>68</v>
      </c>
      <c r="L4" s="50" t="s">
        <v>69</v>
      </c>
      <c r="M4" s="50" t="s">
        <v>70</v>
      </c>
      <c r="N4" s="50" t="s">
        <v>2</v>
      </c>
      <c r="O4" s="50" t="s">
        <v>71</v>
      </c>
      <c r="P4" s="50" t="s">
        <v>72</v>
      </c>
      <c r="Q4" s="50" t="s">
        <v>73</v>
      </c>
    </row>
    <row r="5" spans="1:17" ht="29.25" customHeight="1" x14ac:dyDescent="0.35">
      <c r="A5" s="89"/>
      <c r="B5" s="305" t="s">
        <v>16</v>
      </c>
      <c r="C5" s="306"/>
      <c r="D5" s="306"/>
      <c r="E5" s="306"/>
      <c r="F5" s="306"/>
      <c r="G5" s="306"/>
      <c r="H5" s="306"/>
      <c r="I5" s="306"/>
      <c r="J5" s="306"/>
      <c r="K5" s="306"/>
      <c r="L5" s="306"/>
      <c r="M5" s="306"/>
      <c r="N5" s="306"/>
      <c r="O5" s="306"/>
      <c r="P5" s="306"/>
      <c r="Q5" s="307"/>
    </row>
    <row r="6" spans="1:17" ht="29.25" customHeight="1" x14ac:dyDescent="0.35">
      <c r="A6" s="89"/>
      <c r="B6" s="7" t="s">
        <v>205</v>
      </c>
      <c r="C6" s="91">
        <f>'APPENDIX 5'!C6+'APPENDIX 6'!C6+'APPENDIX 7'!C6+'APPENDIX 8'!C6+'APPENDIX 9'!C6+'APPENDIX 10'!C6+PENSIONS!C6</f>
        <v>7190642</v>
      </c>
      <c r="D6" s="91">
        <f>'APPENDIX 5'!D6+'APPENDIX 6'!D6+'APPENDIX 7'!D6+'APPENDIX 8'!D6+'APPENDIX 9'!D6+'APPENDIX 10'!D6+PENSIONS!D6</f>
        <v>5836011</v>
      </c>
      <c r="E6" s="91">
        <f>'APPENDIX 5'!E6+'APPENDIX 6'!E6+'APPENDIX 7'!E6+'APPENDIX 8'!E6+'APPENDIX 9'!E6+'APPENDIX 10'!E6+PENSIONS!E6</f>
        <v>4560548</v>
      </c>
      <c r="F6" s="91">
        <f>'APPENDIX 5'!F6+'APPENDIX 6'!F6+'APPENDIX 7'!F6+'APPENDIX 8'!F6+'APPENDIX 9'!F6+'APPENDIX 10'!F6+PENSIONS!F6</f>
        <v>0</v>
      </c>
      <c r="G6" s="91">
        <f>'APPENDIX 5'!G6+'APPENDIX 6'!G6+'APPENDIX 7'!G6+'APPENDIX 8'!G6+'APPENDIX 9'!G6+'APPENDIX 10'!G6+PENSIONS!G6</f>
        <v>2864294</v>
      </c>
      <c r="H6" s="91">
        <f>'APPENDIX 5'!H6+'APPENDIX 6'!H6+'APPENDIX 7'!H6+'APPENDIX 8'!H6+'APPENDIX 9'!H6+'APPENDIX 10'!H6+PENSIONS!H6</f>
        <v>1618911</v>
      </c>
      <c r="I6" s="91">
        <f>'APPENDIX 5'!I6+'APPENDIX 6'!I6+'APPENDIX 7'!I6+'APPENDIX 8'!I6+'APPENDIX 9'!I6+'APPENDIX 10'!I6+PENSIONS!I6</f>
        <v>0</v>
      </c>
      <c r="J6" s="91">
        <f>'APPENDIX 5'!J6+'APPENDIX 6'!J6+'APPENDIX 7'!J6+'APPENDIX 8'!J6+'APPENDIX 9'!J6+'APPENDIX 10'!J6+PENSIONS!J6</f>
        <v>0</v>
      </c>
      <c r="K6" s="91">
        <f>'APPENDIX 5'!K6+'APPENDIX 6'!K6+'APPENDIX 7'!K6+'APPENDIX 8'!K6+'APPENDIX 9'!K6+'APPENDIX 10'!K6+PENSIONS!K6</f>
        <v>0</v>
      </c>
      <c r="L6" s="91">
        <f>'APPENDIX 5'!L6+'APPENDIX 6'!L6+'APPENDIX 7'!L6+'APPENDIX 8'!L6+'APPENDIX 9'!L6+'APPENDIX 10'!L6+PENSIONS!L6</f>
        <v>972920</v>
      </c>
      <c r="M6" s="91">
        <f>'APPENDIX 5'!M6+'APPENDIX 6'!M6+'APPENDIX 7'!M6+'APPENDIX 8'!M6+'APPENDIX 9'!M6+'APPENDIX 10'!M6+PENSIONS!M6</f>
        <v>773766</v>
      </c>
      <c r="N6" s="91">
        <f>'APPENDIX 5'!N6+'APPENDIX 6'!N6+'APPENDIX 7'!N6+'APPENDIX 8'!N6+'APPENDIX 9'!N6+'APPENDIX 10'!N6+PENSIONS!N6</f>
        <v>828744</v>
      </c>
      <c r="O6" s="91">
        <f>'APPENDIX 5'!O6+'APPENDIX 6'!O6+'APPENDIX 7'!O6+'APPENDIX 8'!O6+'APPENDIX 9'!O6+'APPENDIX 10'!O6+PENSIONS!O6</f>
        <v>0</v>
      </c>
      <c r="P6" s="91">
        <f>'APPENDIX 5'!P6+'APPENDIX 6'!P6+'APPENDIX 7'!P6+'APPENDIX 8'!P6+'APPENDIX 9'!P6+'APPENDIX 10'!P6+PENSIONS!P6</f>
        <v>0</v>
      </c>
      <c r="Q6" s="92">
        <f>'APPENDIX 5'!Q6+'APPENDIX 6'!Q6+'APPENDIX 7'!Q6+'APPENDIX 8'!Q6+'APPENDIX 9'!Q6+'APPENDIX 10'!Q6+PENSIONS!Q6</f>
        <v>9214336</v>
      </c>
    </row>
    <row r="7" spans="1:17" ht="29.25" customHeight="1" x14ac:dyDescent="0.35">
      <c r="A7" s="89"/>
      <c r="B7" s="4" t="s">
        <v>49</v>
      </c>
      <c r="C7" s="91">
        <f>'APPENDIX 5'!C7+'APPENDIX 6'!C7+'APPENDIX 7'!C7+'APPENDIX 8'!C7+'APPENDIX 9'!C7+'APPENDIX 10'!C7+PENSIONS!C7</f>
        <v>9838363</v>
      </c>
      <c r="D7" s="91">
        <f>'APPENDIX 5'!D7+'APPENDIX 6'!D7+'APPENDIX 7'!D7+'APPENDIX 8'!D7+'APPENDIX 9'!D7+'APPENDIX 10'!D7+PENSIONS!D7</f>
        <v>3757197</v>
      </c>
      <c r="E7" s="91">
        <f>'APPENDIX 5'!E7+'APPENDIX 6'!E7+'APPENDIX 7'!E7+'APPENDIX 8'!E7+'APPENDIX 9'!E7+'APPENDIX 10'!E7+PENSIONS!E7</f>
        <v>2673320</v>
      </c>
      <c r="F7" s="91">
        <f>'APPENDIX 5'!F7+'APPENDIX 6'!F7+'APPENDIX 7'!F7+'APPENDIX 8'!F7+'APPENDIX 9'!F7+'APPENDIX 10'!F7+PENSIONS!F7</f>
        <v>0</v>
      </c>
      <c r="G7" s="91">
        <f>'APPENDIX 5'!G7+'APPENDIX 6'!G7+'APPENDIX 7'!G7+'APPENDIX 8'!G7+'APPENDIX 9'!G7+'APPENDIX 10'!G7+PENSIONS!G7</f>
        <v>1681555</v>
      </c>
      <c r="H7" s="91">
        <f>'APPENDIX 5'!H7+'APPENDIX 6'!H7+'APPENDIX 7'!H7+'APPENDIX 8'!H7+'APPENDIX 9'!H7+'APPENDIX 10'!H7+PENSIONS!H7</f>
        <v>1692024</v>
      </c>
      <c r="I7" s="91">
        <f>'APPENDIX 5'!I7+'APPENDIX 6'!I7+'APPENDIX 7'!I7+'APPENDIX 8'!I7+'APPENDIX 9'!I7+'APPENDIX 10'!I7+PENSIONS!I7</f>
        <v>0</v>
      </c>
      <c r="J7" s="91">
        <f>'APPENDIX 5'!J7+'APPENDIX 6'!J7+'APPENDIX 7'!J7+'APPENDIX 8'!J7+'APPENDIX 9'!J7+'APPENDIX 10'!J7+PENSIONS!J7</f>
        <v>0</v>
      </c>
      <c r="K7" s="91">
        <f>'APPENDIX 5'!K7+'APPENDIX 6'!K7+'APPENDIX 7'!K7+'APPENDIX 8'!K7+'APPENDIX 9'!K7+'APPENDIX 10'!K7+PENSIONS!K7</f>
        <v>0</v>
      </c>
      <c r="L7" s="91">
        <f>'APPENDIX 5'!L7+'APPENDIX 6'!L7+'APPENDIX 7'!L7+'APPENDIX 8'!L7+'APPENDIX 9'!L7+'APPENDIX 10'!L7+PENSIONS!L7</f>
        <v>204759</v>
      </c>
      <c r="M7" s="91">
        <f>'APPENDIX 5'!M7+'APPENDIX 6'!M7+'APPENDIX 7'!M7+'APPENDIX 8'!M7+'APPENDIX 9'!M7+'APPENDIX 10'!M7+PENSIONS!M7</f>
        <v>291946</v>
      </c>
      <c r="N7" s="91">
        <f>'APPENDIX 5'!N7+'APPENDIX 6'!N7+'APPENDIX 7'!N7+'APPENDIX 8'!N7+'APPENDIX 9'!N7+'APPENDIX 10'!N7+PENSIONS!N7</f>
        <v>886815</v>
      </c>
      <c r="O7" s="91">
        <f>'APPENDIX 5'!O7+'APPENDIX 6'!O7+'APPENDIX 7'!O7+'APPENDIX 8'!O7+'APPENDIX 9'!O7+'APPENDIX 10'!O7+PENSIONS!O7</f>
        <v>25174</v>
      </c>
      <c r="P7" s="91">
        <f>'APPENDIX 5'!P7+'APPENDIX 6'!P7+'APPENDIX 7'!P7+'APPENDIX 8'!P7+'APPENDIX 9'!P7+'APPENDIX 10'!P7+PENSIONS!P7</f>
        <v>34102</v>
      </c>
      <c r="Q7" s="92">
        <f>'APPENDIX 5'!Q7+'APPENDIX 6'!Q7+'APPENDIX 7'!Q7+'APPENDIX 8'!Q7+'APPENDIX 9'!Q7+'APPENDIX 10'!Q7+PENSIONS!Q7</f>
        <v>11150492</v>
      </c>
    </row>
    <row r="8" spans="1:17" ht="29.25" customHeight="1" x14ac:dyDescent="0.35">
      <c r="A8" s="89"/>
      <c r="B8" s="4" t="s">
        <v>129</v>
      </c>
      <c r="C8" s="91">
        <f>'APPENDIX 5'!C8+'APPENDIX 6'!C8+'APPENDIX 7'!C8+'APPENDIX 8'!C8+'APPENDIX 9'!C8+'APPENDIX 10'!C8+PENSIONS!C8</f>
        <v>110711972</v>
      </c>
      <c r="D8" s="91">
        <f>'APPENDIX 5'!D8+'APPENDIX 6'!D8+'APPENDIX 7'!D8+'APPENDIX 8'!D8+'APPENDIX 9'!D8+'APPENDIX 10'!D8+PENSIONS!D8</f>
        <v>25010918</v>
      </c>
      <c r="E8" s="91">
        <f>'APPENDIX 5'!E8+'APPENDIX 6'!E8+'APPENDIX 7'!E8+'APPENDIX 8'!E8+'APPENDIX 9'!E8+'APPENDIX 10'!E8+PENSIONS!E8</f>
        <v>22293779</v>
      </c>
      <c r="F8" s="91">
        <f>'APPENDIX 5'!F8+'APPENDIX 6'!F8+'APPENDIX 7'!F8+'APPENDIX 8'!F8+'APPENDIX 9'!F8+'APPENDIX 10'!F8+PENSIONS!F8</f>
        <v>2355</v>
      </c>
      <c r="G8" s="91">
        <f>'APPENDIX 5'!G8+'APPENDIX 6'!G8+'APPENDIX 7'!G8+'APPENDIX 8'!G8+'APPENDIX 9'!G8+'APPENDIX 10'!G8+PENSIONS!G8</f>
        <v>14518472</v>
      </c>
      <c r="H8" s="91">
        <f>'APPENDIX 5'!H8+'APPENDIX 6'!H8+'APPENDIX 7'!H8+'APPENDIX 8'!H8+'APPENDIX 9'!H8+'APPENDIX 10'!H8+PENSIONS!H8</f>
        <v>9361583</v>
      </c>
      <c r="I8" s="91">
        <f>'APPENDIX 5'!I8+'APPENDIX 6'!I8+'APPENDIX 7'!I8+'APPENDIX 8'!I8+'APPENDIX 9'!I8+'APPENDIX 10'!I8+PENSIONS!I8</f>
        <v>2172269</v>
      </c>
      <c r="J8" s="91">
        <f>'APPENDIX 5'!J8+'APPENDIX 6'!J8+'APPENDIX 7'!J8+'APPENDIX 8'!J8+'APPENDIX 9'!J8+'APPENDIX 10'!J8+PENSIONS!J8</f>
        <v>1646978</v>
      </c>
      <c r="K8" s="91">
        <f>'APPENDIX 5'!K8+'APPENDIX 6'!K8+'APPENDIX 7'!K8+'APPENDIX 8'!K8+'APPENDIX 9'!K8+'APPENDIX 10'!K8+PENSIONS!K8</f>
        <v>1358861</v>
      </c>
      <c r="L8" s="91">
        <f>'APPENDIX 5'!L8+'APPENDIX 6'!L8+'APPENDIX 7'!L8+'APPENDIX 8'!L8+'APPENDIX 9'!L8+'APPENDIX 10'!L8+PENSIONS!L8</f>
        <v>1065069</v>
      </c>
      <c r="M8" s="91">
        <f>'APPENDIX 5'!M8+'APPENDIX 6'!M8+'APPENDIX 7'!M8+'APPENDIX 8'!M8+'APPENDIX 9'!M8+'APPENDIX 10'!M8+PENSIONS!M8</f>
        <v>2255346</v>
      </c>
      <c r="N8" s="91">
        <f>'APPENDIX 5'!N8+'APPENDIX 6'!N8+'APPENDIX 7'!N8+'APPENDIX 8'!N8+'APPENDIX 9'!N8+'APPENDIX 10'!N8+PENSIONS!N8</f>
        <v>5410974</v>
      </c>
      <c r="O8" s="91">
        <f>'APPENDIX 5'!O8+'APPENDIX 6'!O8+'APPENDIX 7'!O8+'APPENDIX 8'!O8+'APPENDIX 9'!O8+'APPENDIX 10'!O8+PENSIONS!O8</f>
        <v>159814</v>
      </c>
      <c r="P8" s="91">
        <f>'APPENDIX 5'!P8+'APPENDIX 6'!P8+'APPENDIX 7'!P8+'APPENDIX 8'!P8+'APPENDIX 9'!P8+'APPENDIX 10'!P8+PENSIONS!P8</f>
        <v>2284406</v>
      </c>
      <c r="Q8" s="92">
        <f>'APPENDIX 5'!Q8+'APPENDIX 6'!Q8+'APPENDIX 7'!Q8+'APPENDIX 8'!Q8+'APPENDIX 9'!Q8+'APPENDIX 10'!Q8+PENSIONS!Q8</f>
        <v>118114753</v>
      </c>
    </row>
    <row r="9" spans="1:17" ht="29.25" customHeight="1" x14ac:dyDescent="0.35">
      <c r="A9" s="89"/>
      <c r="B9" s="4" t="s">
        <v>223</v>
      </c>
      <c r="C9" s="91">
        <f>'APPENDIX 5'!C9+'APPENDIX 6'!C9+'APPENDIX 7'!C9+'APPENDIX 8'!C9+'APPENDIX 9'!C9+'APPENDIX 10'!C9+PENSIONS!C9</f>
        <v>1017801</v>
      </c>
      <c r="D9" s="91">
        <f>'APPENDIX 5'!D9+'APPENDIX 6'!D9+'APPENDIX 7'!D9+'APPENDIX 8'!D9+'APPENDIX 9'!D9+'APPENDIX 10'!D9+PENSIONS!D9</f>
        <v>260149</v>
      </c>
      <c r="E9" s="91">
        <f>'APPENDIX 5'!E9+'APPENDIX 6'!E9+'APPENDIX 7'!E9+'APPENDIX 8'!E9+'APPENDIX 9'!E9+'APPENDIX 10'!E9+PENSIONS!E9</f>
        <v>157707</v>
      </c>
      <c r="F9" s="91">
        <f>'APPENDIX 5'!F9+'APPENDIX 6'!F9+'APPENDIX 7'!F9+'APPENDIX 8'!F9+'APPENDIX 9'!F9+'APPENDIX 10'!F9+PENSIONS!F9</f>
        <v>6664</v>
      </c>
      <c r="G9" s="91">
        <f>'APPENDIX 5'!G9+'APPENDIX 6'!G9+'APPENDIX 7'!G9+'APPENDIX 8'!G9+'APPENDIX 9'!G9+'APPENDIX 10'!G9+PENSIONS!G9</f>
        <v>68826</v>
      </c>
      <c r="H9" s="91">
        <f>'APPENDIX 5'!H9+'APPENDIX 6'!H9+'APPENDIX 7'!H9+'APPENDIX 8'!H9+'APPENDIX 9'!H9+'APPENDIX 10'!H9+PENSIONS!H9</f>
        <v>68826</v>
      </c>
      <c r="I9" s="91">
        <f>'APPENDIX 5'!I9+'APPENDIX 6'!I9+'APPENDIX 7'!I9+'APPENDIX 8'!I9+'APPENDIX 9'!I9+'APPENDIX 10'!I9+PENSIONS!I9</f>
        <v>58326</v>
      </c>
      <c r="J9" s="91">
        <f>'APPENDIX 5'!J9+'APPENDIX 6'!J9+'APPENDIX 7'!J9+'APPENDIX 8'!J9+'APPENDIX 9'!J9+'APPENDIX 10'!J9+PENSIONS!J9</f>
        <v>0</v>
      </c>
      <c r="K9" s="91">
        <f>'APPENDIX 5'!K9+'APPENDIX 6'!K9+'APPENDIX 7'!K9+'APPENDIX 8'!K9+'APPENDIX 9'!K9+'APPENDIX 10'!K9+PENSIONS!K9</f>
        <v>0</v>
      </c>
      <c r="L9" s="91">
        <f>'APPENDIX 5'!L9+'APPENDIX 6'!L9+'APPENDIX 7'!L9+'APPENDIX 8'!L9+'APPENDIX 9'!L9+'APPENDIX 10'!L9+PENSIONS!L9</f>
        <v>-5666</v>
      </c>
      <c r="M9" s="91">
        <f>'APPENDIX 5'!M9+'APPENDIX 6'!M9+'APPENDIX 7'!M9+'APPENDIX 8'!M9+'APPENDIX 9'!M9+'APPENDIX 10'!M9+PENSIONS!M9</f>
        <v>142892</v>
      </c>
      <c r="N9" s="91">
        <f>'APPENDIX 5'!N9+'APPENDIX 6'!N9+'APPENDIX 7'!N9+'APPENDIX 8'!N9+'APPENDIX 9'!N9+'APPENDIX 10'!N9+PENSIONS!N9</f>
        <v>17163</v>
      </c>
      <c r="O9" s="91">
        <f>'APPENDIX 5'!O9+'APPENDIX 6'!O9+'APPENDIX 7'!O9+'APPENDIX 8'!O9+'APPENDIX 9'!O9+'APPENDIX 10'!O9+PENSIONS!O9</f>
        <v>0</v>
      </c>
      <c r="P9" s="91">
        <f>'APPENDIX 5'!P9+'APPENDIX 6'!P9+'APPENDIX 7'!P9+'APPENDIX 8'!P9+'APPENDIX 9'!P9+'APPENDIX 10'!P9+PENSIONS!P9</f>
        <v>15398</v>
      </c>
      <c r="Q9" s="92">
        <f>'APPENDIX 5'!Q9+'APPENDIX 6'!Q9+'APPENDIX 7'!Q9+'APPENDIX 8'!Q9+'APPENDIX 9'!Q9+'APPENDIX 10'!Q9+PENSIONS!Q9</f>
        <v>919560</v>
      </c>
    </row>
    <row r="10" spans="1:17" ht="29.25" customHeight="1" x14ac:dyDescent="0.35">
      <c r="A10" s="89"/>
      <c r="B10" s="4" t="s">
        <v>50</v>
      </c>
      <c r="C10" s="91">
        <f>'APPENDIX 5'!C10+'APPENDIX 6'!C10+'APPENDIX 7'!C10+'APPENDIX 8'!C10+'APPENDIX 9'!C10+'APPENDIX 10'!C10+PENSIONS!C10</f>
        <v>910739</v>
      </c>
      <c r="D10" s="91">
        <f>'APPENDIX 5'!D10+'APPENDIX 6'!D10+'APPENDIX 7'!D10+'APPENDIX 8'!D10+'APPENDIX 9'!D10+'APPENDIX 10'!D10+PENSIONS!D10</f>
        <v>916615</v>
      </c>
      <c r="E10" s="91">
        <f>'APPENDIX 5'!E10+'APPENDIX 6'!E10+'APPENDIX 7'!E10+'APPENDIX 8'!E10+'APPENDIX 9'!E10+'APPENDIX 10'!E10+PENSIONS!E10</f>
        <v>762046</v>
      </c>
      <c r="F10" s="91">
        <f>'APPENDIX 5'!F10+'APPENDIX 6'!F10+'APPENDIX 7'!F10+'APPENDIX 8'!F10+'APPENDIX 9'!F10+'APPENDIX 10'!F10+PENSIONS!F10</f>
        <v>0</v>
      </c>
      <c r="G10" s="91">
        <f>'APPENDIX 5'!G10+'APPENDIX 6'!G10+'APPENDIX 7'!G10+'APPENDIX 8'!G10+'APPENDIX 9'!G10+'APPENDIX 10'!G10+PENSIONS!G10</f>
        <v>371079</v>
      </c>
      <c r="H10" s="91">
        <f>'APPENDIX 5'!H10+'APPENDIX 6'!H10+'APPENDIX 7'!H10+'APPENDIX 8'!H10+'APPENDIX 9'!H10+'APPENDIX 10'!H10+PENSIONS!H10</f>
        <v>121765</v>
      </c>
      <c r="I10" s="91">
        <f>'APPENDIX 5'!I10+'APPENDIX 6'!I10+'APPENDIX 7'!I10+'APPENDIX 8'!I10+'APPENDIX 9'!I10+'APPENDIX 10'!I10+PENSIONS!I10</f>
        <v>697</v>
      </c>
      <c r="J10" s="91">
        <f>'APPENDIX 5'!J10+'APPENDIX 6'!J10+'APPENDIX 7'!J10+'APPENDIX 8'!J10+'APPENDIX 9'!J10+'APPENDIX 10'!J10+PENSIONS!J10</f>
        <v>0</v>
      </c>
      <c r="K10" s="91">
        <f>'APPENDIX 5'!K10+'APPENDIX 6'!K10+'APPENDIX 7'!K10+'APPENDIX 8'!K10+'APPENDIX 9'!K10+'APPENDIX 10'!K10+PENSIONS!K10</f>
        <v>221522</v>
      </c>
      <c r="L10" s="91">
        <f>'APPENDIX 5'!L10+'APPENDIX 6'!L10+'APPENDIX 7'!L10+'APPENDIX 8'!L10+'APPENDIX 9'!L10+'APPENDIX 10'!L10+PENSIONS!L10</f>
        <v>40334</v>
      </c>
      <c r="M10" s="91">
        <f>'APPENDIX 5'!M10+'APPENDIX 6'!M10+'APPENDIX 7'!M10+'APPENDIX 8'!M10+'APPENDIX 9'!M10+'APPENDIX 10'!M10+PENSIONS!M10</f>
        <v>215592</v>
      </c>
      <c r="N10" s="91">
        <f>'APPENDIX 5'!N10+'APPENDIX 6'!N10+'APPENDIX 7'!N10+'APPENDIX 8'!N10+'APPENDIX 9'!N10+'APPENDIX 10'!N10+PENSIONS!N10</f>
        <v>35993</v>
      </c>
      <c r="O10" s="91">
        <f>'APPENDIX 5'!O10+'APPENDIX 6'!O10+'APPENDIX 7'!O10+'APPENDIX 8'!O10+'APPENDIX 9'!O10+'APPENDIX 10'!O10+PENSIONS!O10</f>
        <v>0</v>
      </c>
      <c r="P10" s="91">
        <f>'APPENDIX 5'!P10+'APPENDIX 6'!P10+'APPENDIX 7'!P10+'APPENDIX 8'!P10+'APPENDIX 9'!P10+'APPENDIX 10'!P10+PENSIONS!P10</f>
        <v>0</v>
      </c>
      <c r="Q10" s="92">
        <f>'APPENDIX 5'!Q10+'APPENDIX 6'!Q10+'APPENDIX 7'!Q10+'APPENDIX 8'!Q10+'APPENDIX 9'!Q10+'APPENDIX 10'!Q10+PENSIONS!Q10</f>
        <v>1108867</v>
      </c>
    </row>
    <row r="11" spans="1:17" ht="29.25" customHeight="1" x14ac:dyDescent="0.35">
      <c r="A11" s="89"/>
      <c r="B11" s="4" t="s">
        <v>51</v>
      </c>
      <c r="C11" s="91">
        <f>'APPENDIX 5'!C11+'APPENDIX 6'!C11+'APPENDIX 7'!C11+'APPENDIX 8'!C11+'APPENDIX 9'!C11+'APPENDIX 10'!C11+PENSIONS!C11</f>
        <v>17650638</v>
      </c>
      <c r="D11" s="91">
        <f>'APPENDIX 5'!D11+'APPENDIX 6'!D11+'APPENDIX 7'!D11+'APPENDIX 8'!D11+'APPENDIX 9'!D11+'APPENDIX 10'!D11+PENSIONS!D11</f>
        <v>7825214</v>
      </c>
      <c r="E11" s="91">
        <f>'APPENDIX 5'!E11+'APPENDIX 6'!E11+'APPENDIX 7'!E11+'APPENDIX 8'!E11+'APPENDIX 9'!E11+'APPENDIX 10'!E11+PENSIONS!E11</f>
        <v>6284873</v>
      </c>
      <c r="F11" s="91">
        <f>'APPENDIX 5'!F11+'APPENDIX 6'!F11+'APPENDIX 7'!F11+'APPENDIX 8'!F11+'APPENDIX 9'!F11+'APPENDIX 10'!F11+PENSIONS!F11</f>
        <v>0</v>
      </c>
      <c r="G11" s="91">
        <f>'APPENDIX 5'!G11+'APPENDIX 6'!G11+'APPENDIX 7'!G11+'APPENDIX 8'!G11+'APPENDIX 9'!G11+'APPENDIX 10'!G11+PENSIONS!G11</f>
        <v>3259571</v>
      </c>
      <c r="H11" s="91">
        <f>'APPENDIX 5'!H11+'APPENDIX 6'!H11+'APPENDIX 7'!H11+'APPENDIX 8'!H11+'APPENDIX 9'!H11+'APPENDIX 10'!H11+PENSIONS!H11</f>
        <v>3509257</v>
      </c>
      <c r="I11" s="91">
        <f>'APPENDIX 5'!I11+'APPENDIX 6'!I11+'APPENDIX 7'!I11+'APPENDIX 8'!I11+'APPENDIX 9'!I11+'APPENDIX 10'!I11+PENSIONS!I11</f>
        <v>0</v>
      </c>
      <c r="J11" s="91">
        <f>'APPENDIX 5'!J11+'APPENDIX 6'!J11+'APPENDIX 7'!J11+'APPENDIX 8'!J11+'APPENDIX 9'!J11+'APPENDIX 10'!J11+PENSIONS!J11</f>
        <v>0</v>
      </c>
      <c r="K11" s="91">
        <f>'APPENDIX 5'!K11+'APPENDIX 6'!K11+'APPENDIX 7'!K11+'APPENDIX 8'!K11+'APPENDIX 9'!K11+'APPENDIX 10'!K11+PENSIONS!K11</f>
        <v>0</v>
      </c>
      <c r="L11" s="91">
        <f>'APPENDIX 5'!L11+'APPENDIX 6'!L11+'APPENDIX 7'!L11+'APPENDIX 8'!L11+'APPENDIX 9'!L11+'APPENDIX 10'!L11+PENSIONS!L11</f>
        <v>133170</v>
      </c>
      <c r="M11" s="91">
        <f>'APPENDIX 5'!M11+'APPENDIX 6'!M11+'APPENDIX 7'!M11+'APPENDIX 8'!M11+'APPENDIX 9'!M11+'APPENDIX 10'!M11+PENSIONS!M11</f>
        <v>1230923</v>
      </c>
      <c r="N11" s="91">
        <f>'APPENDIX 5'!N11+'APPENDIX 6'!N11+'APPENDIX 7'!N11+'APPENDIX 8'!N11+'APPENDIX 9'!N11+'APPENDIX 10'!N11+PENSIONS!N11</f>
        <v>964180</v>
      </c>
      <c r="O11" s="91">
        <f>'APPENDIX 5'!O11+'APPENDIX 6'!O11+'APPENDIX 7'!O11+'APPENDIX 8'!O11+'APPENDIX 9'!O11+'APPENDIX 10'!O11+PENSIONS!O11</f>
        <v>0</v>
      </c>
      <c r="P11" s="91">
        <f>'APPENDIX 5'!P11+'APPENDIX 6'!P11+'APPENDIX 7'!P11+'APPENDIX 8'!P11+'APPENDIX 9'!P11+'APPENDIX 10'!P11+PENSIONS!P11</f>
        <v>0</v>
      </c>
      <c r="Q11" s="92">
        <f>'APPENDIX 5'!Q11+'APPENDIX 6'!Q11+'APPENDIX 7'!Q11+'APPENDIX 8'!Q11+'APPENDIX 9'!Q11+'APPENDIX 10'!Q11+PENSIONS!Q11</f>
        <v>20026342</v>
      </c>
    </row>
    <row r="12" spans="1:17" ht="29.25" customHeight="1" x14ac:dyDescent="0.35">
      <c r="A12" s="89"/>
      <c r="B12" s="4" t="s">
        <v>22</v>
      </c>
      <c r="C12" s="91">
        <f>'APPENDIX 5'!C12+'APPENDIX 6'!C12+'APPENDIX 7'!C12+'APPENDIX 8'!C12+'APPENDIX 9'!C12+'APPENDIX 10'!C12+PENSIONS!C12</f>
        <v>215190</v>
      </c>
      <c r="D12" s="91">
        <f>'APPENDIX 5'!D12+'APPENDIX 6'!D12+'APPENDIX 7'!D12+'APPENDIX 8'!D12+'APPENDIX 9'!D12+'APPENDIX 10'!D12+PENSIONS!D12</f>
        <v>71735</v>
      </c>
      <c r="E12" s="91">
        <f>'APPENDIX 5'!E12+'APPENDIX 6'!E12+'APPENDIX 7'!E12+'APPENDIX 8'!E12+'APPENDIX 9'!E12+'APPENDIX 10'!E12+PENSIONS!E12</f>
        <v>71735</v>
      </c>
      <c r="F12" s="91">
        <f>'APPENDIX 5'!F12+'APPENDIX 6'!F12+'APPENDIX 7'!F12+'APPENDIX 8'!F12+'APPENDIX 9'!F12+'APPENDIX 10'!F12+PENSIONS!F12</f>
        <v>0</v>
      </c>
      <c r="G12" s="91">
        <f>'APPENDIX 5'!G12+'APPENDIX 6'!G12+'APPENDIX 7'!G12+'APPENDIX 8'!G12+'APPENDIX 9'!G12+'APPENDIX 10'!G12+PENSIONS!G12</f>
        <v>0</v>
      </c>
      <c r="H12" s="91">
        <f>'APPENDIX 5'!H12+'APPENDIX 6'!H12+'APPENDIX 7'!H12+'APPENDIX 8'!H12+'APPENDIX 9'!H12+'APPENDIX 10'!H12+PENSIONS!H12</f>
        <v>112972</v>
      </c>
      <c r="I12" s="91">
        <f>'APPENDIX 5'!I12+'APPENDIX 6'!I12+'APPENDIX 7'!I12+'APPENDIX 8'!I12+'APPENDIX 9'!I12+'APPENDIX 10'!I12+PENSIONS!I12</f>
        <v>0</v>
      </c>
      <c r="J12" s="91">
        <f>'APPENDIX 5'!J12+'APPENDIX 6'!J12+'APPENDIX 7'!J12+'APPENDIX 8'!J12+'APPENDIX 9'!J12+'APPENDIX 10'!J12+PENSIONS!J12</f>
        <v>0</v>
      </c>
      <c r="K12" s="91">
        <f>'APPENDIX 5'!K12+'APPENDIX 6'!K12+'APPENDIX 7'!K12+'APPENDIX 8'!K12+'APPENDIX 9'!K12+'APPENDIX 10'!K12+PENSIONS!K12</f>
        <v>0</v>
      </c>
      <c r="L12" s="91">
        <f>'APPENDIX 5'!L12+'APPENDIX 6'!L12+'APPENDIX 7'!L12+'APPENDIX 8'!L12+'APPENDIX 9'!L12+'APPENDIX 10'!L12+PENSIONS!L12</f>
        <v>0</v>
      </c>
      <c r="M12" s="91">
        <f>'APPENDIX 5'!M12+'APPENDIX 6'!M12+'APPENDIX 7'!M12+'APPENDIX 8'!M12+'APPENDIX 9'!M12+'APPENDIX 10'!M12+PENSIONS!M12</f>
        <v>9175</v>
      </c>
      <c r="N12" s="91">
        <f>'APPENDIX 5'!N12+'APPENDIX 6'!N12+'APPENDIX 7'!N12+'APPENDIX 8'!N12+'APPENDIX 9'!N12+'APPENDIX 10'!N12+PENSIONS!N12</f>
        <v>14224</v>
      </c>
      <c r="O12" s="91">
        <f>'APPENDIX 5'!O12+'APPENDIX 6'!O12+'APPENDIX 7'!O12+'APPENDIX 8'!O12+'APPENDIX 9'!O12+'APPENDIX 10'!O12+PENSIONS!O12</f>
        <v>0</v>
      </c>
      <c r="P12" s="91">
        <f>'APPENDIX 5'!P12+'APPENDIX 6'!P12+'APPENDIX 7'!P12+'APPENDIX 8'!P12+'APPENDIX 9'!P12+'APPENDIX 10'!P12+PENSIONS!P12</f>
        <v>34752</v>
      </c>
      <c r="Q12" s="92">
        <f>'APPENDIX 5'!Q12+'APPENDIX 6'!Q12+'APPENDIX 7'!Q12+'APPENDIX 8'!Q12+'APPENDIX 9'!Q12+'APPENDIX 10'!Q12+PENSIONS!Q12</f>
        <v>144250</v>
      </c>
    </row>
    <row r="13" spans="1:17" ht="29.25" customHeight="1" x14ac:dyDescent="0.35">
      <c r="A13" s="89"/>
      <c r="B13" s="4" t="s">
        <v>218</v>
      </c>
      <c r="C13" s="91">
        <f>'APPENDIX 5'!C13+'APPENDIX 6'!C13+'APPENDIX 7'!C13+'APPENDIX 8'!C13+'APPENDIX 9'!C13+'APPENDIX 10'!C13+PENSIONS!C13</f>
        <v>2475213</v>
      </c>
      <c r="D13" s="91">
        <f>'APPENDIX 5'!D13+'APPENDIX 6'!D13+'APPENDIX 7'!D13+'APPENDIX 8'!D13+'APPENDIX 9'!D13+'APPENDIX 10'!D13+PENSIONS!D13</f>
        <v>2142168</v>
      </c>
      <c r="E13" s="91">
        <f>'APPENDIX 5'!E13+'APPENDIX 6'!E13+'APPENDIX 7'!E13+'APPENDIX 8'!E13+'APPENDIX 9'!E13+'APPENDIX 10'!E13+PENSIONS!E13</f>
        <v>1601060</v>
      </c>
      <c r="F13" s="91">
        <f>'APPENDIX 5'!F13+'APPENDIX 6'!F13+'APPENDIX 7'!F13+'APPENDIX 8'!F13+'APPENDIX 9'!F13+'APPENDIX 10'!F13+PENSIONS!F13</f>
        <v>13827</v>
      </c>
      <c r="G13" s="91">
        <f>'APPENDIX 5'!G13+'APPENDIX 6'!G13+'APPENDIX 7'!G13+'APPENDIX 8'!G13+'APPENDIX 9'!G13+'APPENDIX 10'!G13+PENSIONS!G13</f>
        <v>206386</v>
      </c>
      <c r="H13" s="91">
        <f>'APPENDIX 5'!H13+'APPENDIX 6'!H13+'APPENDIX 7'!H13+'APPENDIX 8'!H13+'APPENDIX 9'!H13+'APPENDIX 10'!H13+PENSIONS!H13</f>
        <v>134732</v>
      </c>
      <c r="I13" s="91">
        <f>'APPENDIX 5'!I13+'APPENDIX 6'!I13+'APPENDIX 7'!I13+'APPENDIX 8'!I13+'APPENDIX 9'!I13+'APPENDIX 10'!I13+PENSIONS!I13</f>
        <v>0</v>
      </c>
      <c r="J13" s="91">
        <f>'APPENDIX 5'!J13+'APPENDIX 6'!J13+'APPENDIX 7'!J13+'APPENDIX 8'!J13+'APPENDIX 9'!J13+'APPENDIX 10'!J13+PENSIONS!J13</f>
        <v>0</v>
      </c>
      <c r="K13" s="91">
        <f>'APPENDIX 5'!K13+'APPENDIX 6'!K13+'APPENDIX 7'!K13+'APPENDIX 8'!K13+'APPENDIX 9'!K13+'APPENDIX 10'!K13+PENSIONS!K13</f>
        <v>0</v>
      </c>
      <c r="L13" s="91">
        <f>'APPENDIX 5'!L13+'APPENDIX 6'!L13+'APPENDIX 7'!L13+'APPENDIX 8'!L13+'APPENDIX 9'!L13+'APPENDIX 10'!L13+PENSIONS!L13</f>
        <v>-22293</v>
      </c>
      <c r="M13" s="91">
        <f>'APPENDIX 5'!M13+'APPENDIX 6'!M13+'APPENDIX 7'!M13+'APPENDIX 8'!M13+'APPENDIX 9'!M13+'APPENDIX 10'!M13+PENSIONS!M13</f>
        <v>314995</v>
      </c>
      <c r="N13" s="91">
        <f>'APPENDIX 5'!N13+'APPENDIX 6'!N13+'APPENDIX 7'!N13+'APPENDIX 8'!N13+'APPENDIX 9'!N13+'APPENDIX 10'!N13+PENSIONS!N13</f>
        <v>330320</v>
      </c>
      <c r="O13" s="91">
        <f>'APPENDIX 5'!O13+'APPENDIX 6'!O13+'APPENDIX 7'!O13+'APPENDIX 8'!O13+'APPENDIX 9'!O13+'APPENDIX 10'!O13+PENSIONS!O13</f>
        <v>0</v>
      </c>
      <c r="P13" s="91">
        <f>'APPENDIX 5'!P13+'APPENDIX 6'!P13+'APPENDIX 7'!P13+'APPENDIX 8'!P13+'APPENDIX 9'!P13+'APPENDIX 10'!P13+PENSIONS!P13</f>
        <v>488387</v>
      </c>
      <c r="Q13" s="92">
        <f>'APPENDIX 5'!Q13+'APPENDIX 6'!Q13+'APPENDIX 7'!Q13+'APPENDIX 8'!Q13+'APPENDIX 9'!Q13+'APPENDIX 10'!Q13+PENSIONS!Q13</f>
        <v>3504599</v>
      </c>
    </row>
    <row r="14" spans="1:17" ht="29.25" customHeight="1" x14ac:dyDescent="0.35">
      <c r="A14" s="89"/>
      <c r="B14" s="4" t="s">
        <v>52</v>
      </c>
      <c r="C14" s="91">
        <f>'APPENDIX 5'!C14+'APPENDIX 6'!C14+'APPENDIX 7'!C14+'APPENDIX 8'!C14+'APPENDIX 9'!C14+'APPENDIX 10'!C14+PENSIONS!C14</f>
        <v>28538157</v>
      </c>
      <c r="D14" s="91">
        <f>'APPENDIX 5'!D14+'APPENDIX 6'!D14+'APPENDIX 7'!D14+'APPENDIX 8'!D14+'APPENDIX 9'!D14+'APPENDIX 10'!D14+PENSIONS!D14</f>
        <v>5154888</v>
      </c>
      <c r="E14" s="91">
        <f>'APPENDIX 5'!E14+'APPENDIX 6'!E14+'APPENDIX 7'!E14+'APPENDIX 8'!E14+'APPENDIX 9'!E14+'APPENDIX 10'!E14+PENSIONS!E14</f>
        <v>5067927</v>
      </c>
      <c r="F14" s="91">
        <f>'APPENDIX 5'!F14+'APPENDIX 6'!F14+'APPENDIX 7'!F14+'APPENDIX 8'!F14+'APPENDIX 9'!F14+'APPENDIX 10'!F14+PENSIONS!F14</f>
        <v>0</v>
      </c>
      <c r="G14" s="91">
        <f>'APPENDIX 5'!G14+'APPENDIX 6'!G14+'APPENDIX 7'!G14+'APPENDIX 8'!G14+'APPENDIX 9'!G14+'APPENDIX 10'!G14+PENSIONS!G14</f>
        <v>2393154</v>
      </c>
      <c r="H14" s="91">
        <f>'APPENDIX 5'!H14+'APPENDIX 6'!H14+'APPENDIX 7'!H14+'APPENDIX 8'!H14+'APPENDIX 9'!H14+'APPENDIX 10'!H14+PENSIONS!H14</f>
        <v>2394150</v>
      </c>
      <c r="I14" s="91">
        <f>'APPENDIX 5'!I14+'APPENDIX 6'!I14+'APPENDIX 7'!I14+'APPENDIX 8'!I14+'APPENDIX 9'!I14+'APPENDIX 10'!I14+PENSIONS!I14</f>
        <v>0</v>
      </c>
      <c r="J14" s="91">
        <f>'APPENDIX 5'!J14+'APPENDIX 6'!J14+'APPENDIX 7'!J14+'APPENDIX 8'!J14+'APPENDIX 9'!J14+'APPENDIX 10'!J14+PENSIONS!J14</f>
        <v>0</v>
      </c>
      <c r="K14" s="91">
        <f>'APPENDIX 5'!K14+'APPENDIX 6'!K14+'APPENDIX 7'!K14+'APPENDIX 8'!K14+'APPENDIX 9'!K14+'APPENDIX 10'!K14+PENSIONS!K14</f>
        <v>0</v>
      </c>
      <c r="L14" s="91">
        <f>'APPENDIX 5'!L14+'APPENDIX 6'!L14+'APPENDIX 7'!L14+'APPENDIX 8'!L14+'APPENDIX 9'!L14+'APPENDIX 10'!L14+PENSIONS!L14</f>
        <v>22387</v>
      </c>
      <c r="M14" s="91">
        <f>'APPENDIX 5'!M14+'APPENDIX 6'!M14+'APPENDIX 7'!M14+'APPENDIX 8'!M14+'APPENDIX 9'!M14+'APPENDIX 10'!M14+PENSIONS!M14</f>
        <v>89324</v>
      </c>
      <c r="N14" s="91">
        <f>'APPENDIX 5'!N14+'APPENDIX 6'!N14+'APPENDIX 7'!N14+'APPENDIX 8'!N14+'APPENDIX 9'!N14+'APPENDIX 10'!N14+PENSIONS!N14</f>
        <v>2676874</v>
      </c>
      <c r="O14" s="91">
        <f>'APPENDIX 5'!O14+'APPENDIX 6'!O14+'APPENDIX 7'!O14+'APPENDIX 8'!O14+'APPENDIX 9'!O14+'APPENDIX 10'!O14+PENSIONS!O14</f>
        <v>0</v>
      </c>
      <c r="P14" s="91">
        <f>'APPENDIX 5'!P14+'APPENDIX 6'!P14+'APPENDIX 7'!P14+'APPENDIX 8'!P14+'APPENDIX 9'!P14+'APPENDIX 10'!P14+PENSIONS!P14</f>
        <v>0</v>
      </c>
      <c r="Q14" s="92">
        <f>'APPENDIX 5'!Q14+'APPENDIX 6'!Q14+'APPENDIX 7'!Q14+'APPENDIX 8'!Q14+'APPENDIX 9'!Q14+'APPENDIX 10'!Q14+PENSIONS!Q14</f>
        <v>33777098</v>
      </c>
    </row>
    <row r="15" spans="1:17" ht="29.25" customHeight="1" x14ac:dyDescent="0.35">
      <c r="A15" s="89"/>
      <c r="B15" s="4" t="s">
        <v>207</v>
      </c>
      <c r="C15" s="91">
        <f>'APPENDIX 5'!C15+'APPENDIX 6'!C15+'APPENDIX 7'!C15+'APPENDIX 8'!C15+'APPENDIX 9'!C15+'APPENDIX 10'!C15+PENSIONS!C15</f>
        <v>1589070</v>
      </c>
      <c r="D15" s="51">
        <f>'APPENDIX 5'!D15+'APPENDIX 6'!D15+'APPENDIX 7'!D15+'APPENDIX 8'!D15+'APPENDIX 9'!D15+'APPENDIX 10'!D15+PENSIONS!D15</f>
        <v>658252</v>
      </c>
      <c r="E15" s="91">
        <f>'APPENDIX 5'!E15+'APPENDIX 6'!E15+'APPENDIX 7'!E15+'APPENDIX 8'!E15+'APPENDIX 9'!E15+'APPENDIX 10'!E15+PENSIONS!E15</f>
        <v>455399</v>
      </c>
      <c r="F15" s="91">
        <f>'APPENDIX 5'!F15+'APPENDIX 6'!F15+'APPENDIX 7'!F15+'APPENDIX 8'!F15+'APPENDIX 9'!F15+'APPENDIX 10'!F15+PENSIONS!F15</f>
        <v>0</v>
      </c>
      <c r="G15" s="91">
        <f>'APPENDIX 5'!G15+'APPENDIX 6'!G15+'APPENDIX 7'!G15+'APPENDIX 8'!G15+'APPENDIX 9'!G15+'APPENDIX 10'!G15+PENSIONS!G15</f>
        <v>722740</v>
      </c>
      <c r="H15" s="91">
        <f>'APPENDIX 5'!H15+'APPENDIX 6'!H15+'APPENDIX 7'!H15+'APPENDIX 8'!H15+'APPENDIX 9'!H15+'APPENDIX 10'!H15+PENSIONS!H15</f>
        <v>277407</v>
      </c>
      <c r="I15" s="91">
        <f>'APPENDIX 5'!I15+'APPENDIX 6'!I15+'APPENDIX 7'!I15+'APPENDIX 8'!I15+'APPENDIX 9'!I15+'APPENDIX 10'!I15+PENSIONS!I15</f>
        <v>4439</v>
      </c>
      <c r="J15" s="91">
        <f>'APPENDIX 5'!J15+'APPENDIX 6'!J15+'APPENDIX 7'!J15+'APPENDIX 8'!J15+'APPENDIX 9'!J15+'APPENDIX 10'!J15+PENSIONS!J15</f>
        <v>0</v>
      </c>
      <c r="K15" s="91">
        <f>'APPENDIX 5'!K15+'APPENDIX 6'!K15+'APPENDIX 7'!K15+'APPENDIX 8'!K15+'APPENDIX 9'!K15+'APPENDIX 10'!K15+PENSIONS!K15</f>
        <v>0</v>
      </c>
      <c r="L15" s="91">
        <f>'APPENDIX 5'!L15+'APPENDIX 6'!L15+'APPENDIX 7'!L15+'APPENDIX 8'!L15+'APPENDIX 9'!L15+'APPENDIX 10'!L15+PENSIONS!L15</f>
        <v>55702</v>
      </c>
      <c r="M15" s="91">
        <f>'APPENDIX 5'!M15+'APPENDIX 6'!M15+'APPENDIX 7'!M15+'APPENDIX 8'!M15+'APPENDIX 9'!M15+'APPENDIX 10'!M15+PENSIONS!M15</f>
        <v>161994</v>
      </c>
      <c r="N15" s="91">
        <f>'APPENDIX 5'!N15+'APPENDIX 6'!N15+'APPENDIX 7'!N15+'APPENDIX 8'!N15+'APPENDIX 9'!N15+'APPENDIX 10'!N15+PENSIONS!N15</f>
        <v>151284</v>
      </c>
      <c r="O15" s="91">
        <f>'APPENDIX 5'!O15+'APPENDIX 6'!O15+'APPENDIX 7'!O15+'APPENDIX 8'!O15+'APPENDIX 9'!O15+'APPENDIX 10'!O15+PENSIONS!O15</f>
        <v>38398</v>
      </c>
      <c r="P15" s="91">
        <f>'APPENDIX 5'!P15+'APPENDIX 6'!P15+'APPENDIX 7'!P15+'APPENDIX 8'!P15+'APPENDIX 9'!P15+'APPENDIX 10'!P15+PENSIONS!P15</f>
        <v>42488</v>
      </c>
      <c r="Q15" s="92">
        <f>'APPENDIX 5'!Q15+'APPENDIX 6'!Q15+'APPENDIX 7'!Q15+'APPENDIX 8'!Q15+'APPENDIX 9'!Q15+'APPENDIX 10'!Q15+PENSIONS!Q15</f>
        <v>1615325</v>
      </c>
    </row>
    <row r="16" spans="1:17" ht="29.25" customHeight="1" x14ac:dyDescent="0.35">
      <c r="A16" s="89"/>
      <c r="B16" s="4" t="s">
        <v>53</v>
      </c>
      <c r="C16" s="91">
        <f>'APPENDIX 5'!C16+'APPENDIX 6'!C16+'APPENDIX 7'!C16+'APPENDIX 8'!C16+'APPENDIX 9'!C16+'APPENDIX 10'!C16+PENSIONS!C16</f>
        <v>126887124</v>
      </c>
      <c r="D16" s="51">
        <f>'APPENDIX 5'!D16+'APPENDIX 6'!D16+'APPENDIX 7'!D16+'APPENDIX 8'!D16+'APPENDIX 9'!D16+'APPENDIX 10'!D16+PENSIONS!D16</f>
        <v>20549127</v>
      </c>
      <c r="E16" s="91">
        <f>'APPENDIX 5'!E16+'APPENDIX 6'!E16+'APPENDIX 7'!E16+'APPENDIX 8'!E16+'APPENDIX 9'!E16+'APPENDIX 10'!E16+PENSIONS!E16</f>
        <v>20197968</v>
      </c>
      <c r="F16" s="91">
        <f>'APPENDIX 5'!F16+'APPENDIX 6'!F16+'APPENDIX 7'!F16+'APPENDIX 8'!F16+'APPENDIX 9'!F16+'APPENDIX 10'!F16+PENSIONS!F16</f>
        <v>0</v>
      </c>
      <c r="G16" s="91">
        <f>'APPENDIX 5'!G16+'APPENDIX 6'!G16+'APPENDIX 7'!G16+'APPENDIX 8'!G16+'APPENDIX 9'!G16+'APPENDIX 10'!G16+PENSIONS!G16</f>
        <v>278008</v>
      </c>
      <c r="H16" s="91">
        <f>'APPENDIX 5'!H16+'APPENDIX 6'!H16+'APPENDIX 7'!H16+'APPENDIX 8'!H16+'APPENDIX 9'!H16+'APPENDIX 10'!H16+PENSIONS!H16</f>
        <v>8750403</v>
      </c>
      <c r="I16" s="91">
        <f>'APPENDIX 5'!I16+'APPENDIX 6'!I16+'APPENDIX 7'!I16+'APPENDIX 8'!I16+'APPENDIX 9'!I16+'APPENDIX 10'!I16+PENSIONS!I16</f>
        <v>310145</v>
      </c>
      <c r="J16" s="91">
        <f>'APPENDIX 5'!J16+'APPENDIX 6'!J16+'APPENDIX 7'!J16+'APPENDIX 8'!J16+'APPENDIX 9'!J16+'APPENDIX 10'!J16+PENSIONS!J16</f>
        <v>0</v>
      </c>
      <c r="K16" s="91">
        <f>'APPENDIX 5'!K16+'APPENDIX 6'!K16+'APPENDIX 7'!K16+'APPENDIX 8'!K16+'APPENDIX 9'!K16+'APPENDIX 10'!K16+PENSIONS!K16</f>
        <v>1537828</v>
      </c>
      <c r="L16" s="91">
        <f>'APPENDIX 5'!L16+'APPENDIX 6'!L16+'APPENDIX 7'!L16+'APPENDIX 8'!L16+'APPENDIX 9'!L16+'APPENDIX 10'!L16+PENSIONS!L16</f>
        <v>1027177</v>
      </c>
      <c r="M16" s="91">
        <f>'APPENDIX 5'!M16+'APPENDIX 6'!M16+'APPENDIX 7'!M16+'APPENDIX 8'!M16+'APPENDIX 9'!M16+'APPENDIX 10'!M16+PENSIONS!M16</f>
        <v>1598558</v>
      </c>
      <c r="N16" s="91">
        <f>'APPENDIX 5'!N16+'APPENDIX 6'!N16+'APPENDIX 7'!N16+'APPENDIX 8'!N16+'APPENDIX 9'!N16+'APPENDIX 10'!N16+PENSIONS!N16</f>
        <v>7140334</v>
      </c>
      <c r="O16" s="91">
        <f>'APPENDIX 5'!O16+'APPENDIX 6'!O16+'APPENDIX 7'!O16+'APPENDIX 8'!O16+'APPENDIX 9'!O16+'APPENDIX 10'!O16+PENSIONS!O16</f>
        <v>0</v>
      </c>
      <c r="P16" s="91">
        <f>'APPENDIX 5'!P16+'APPENDIX 6'!P16+'APPENDIX 7'!P16+'APPENDIX 8'!P16+'APPENDIX 9'!P16+'APPENDIX 10'!P16+PENSIONS!P16</f>
        <v>900000</v>
      </c>
      <c r="Q16" s="92">
        <f>'APPENDIX 5'!Q16+'APPENDIX 6'!Q16+'APPENDIX 7'!Q16+'APPENDIX 8'!Q16+'APPENDIX 9'!Q16+'APPENDIX 10'!Q16+PENSIONS!Q16</f>
        <v>140101311</v>
      </c>
    </row>
    <row r="17" spans="1:19" ht="29.25" customHeight="1" x14ac:dyDescent="0.35">
      <c r="A17" s="89"/>
      <c r="B17" s="4" t="s">
        <v>54</v>
      </c>
      <c r="C17" s="91">
        <f>'APPENDIX 5'!C17+'APPENDIX 6'!C17+'APPENDIX 7'!C17+'APPENDIX 8'!C17+'APPENDIX 9'!C17+'APPENDIX 10'!C17+PENSIONS!C17</f>
        <v>99929788</v>
      </c>
      <c r="D17" s="51">
        <f>'APPENDIX 5'!D17+'APPENDIX 6'!D17+'APPENDIX 7'!D17+'APPENDIX 8'!D17+'APPENDIX 9'!D17+'APPENDIX 10'!D17+PENSIONS!D17</f>
        <v>12907569</v>
      </c>
      <c r="E17" s="91">
        <f>'APPENDIX 5'!E17+'APPENDIX 6'!E17+'APPENDIX 7'!E17+'APPENDIX 8'!E17+'APPENDIX 9'!E17+'APPENDIX 10'!E17+PENSIONS!E17</f>
        <v>12299515</v>
      </c>
      <c r="F17" s="91">
        <f>'APPENDIX 5'!F17+'APPENDIX 6'!F17+'APPENDIX 7'!F17+'APPENDIX 8'!F17+'APPENDIX 9'!F17+'APPENDIX 10'!F17+PENSIONS!F17</f>
        <v>0</v>
      </c>
      <c r="G17" s="91">
        <f>'APPENDIX 5'!G17+'APPENDIX 6'!G17+'APPENDIX 7'!G17+'APPENDIX 8'!G17+'APPENDIX 9'!G17+'APPENDIX 10'!G17+PENSIONS!G17</f>
        <v>10995348</v>
      </c>
      <c r="H17" s="91">
        <f>'APPENDIX 5'!H17+'APPENDIX 6'!H17+'APPENDIX 7'!H17+'APPENDIX 8'!H17+'APPENDIX 9'!H17+'APPENDIX 10'!H17+PENSIONS!H17</f>
        <v>9485589</v>
      </c>
      <c r="I17" s="91">
        <f>'APPENDIX 5'!I17+'APPENDIX 6'!I17+'APPENDIX 7'!I17+'APPENDIX 8'!I17+'APPENDIX 9'!I17+'APPENDIX 10'!I17+PENSIONS!I17</f>
        <v>455033</v>
      </c>
      <c r="J17" s="91">
        <f>'APPENDIX 5'!J17+'APPENDIX 6'!J17+'APPENDIX 7'!J17+'APPENDIX 8'!J17+'APPENDIX 9'!J17+'APPENDIX 10'!J17+PENSIONS!J17</f>
        <v>0</v>
      </c>
      <c r="K17" s="91">
        <f>'APPENDIX 5'!K17+'APPENDIX 6'!K17+'APPENDIX 7'!K17+'APPENDIX 8'!K17+'APPENDIX 9'!K17+'APPENDIX 10'!K17+PENSIONS!K17</f>
        <v>1128525</v>
      </c>
      <c r="L17" s="91">
        <f>'APPENDIX 5'!L17+'APPENDIX 6'!L17+'APPENDIX 7'!L17+'APPENDIX 8'!L17+'APPENDIX 9'!L17+'APPENDIX 10'!L17+PENSIONS!L17</f>
        <v>779642</v>
      </c>
      <c r="M17" s="51">
        <f>'APPENDIX 5'!M17+'APPENDIX 6'!M17+'APPENDIX 7'!M17+'APPENDIX 8'!M17+'APPENDIX 9'!M17+'APPENDIX 10'!M17+PENSIONS!M17</f>
        <v>956024</v>
      </c>
      <c r="N17" s="51">
        <f>'APPENDIX 5'!N17+'APPENDIX 6'!N17+'APPENDIX 7'!N17+'APPENDIX 8'!N17+'APPENDIX 9'!N17+'APPENDIX 10'!N17+PENSIONS!N17</f>
        <v>6934693</v>
      </c>
      <c r="O17" s="91">
        <f>'APPENDIX 5'!O17+'APPENDIX 6'!O17+'APPENDIX 7'!O17+'APPENDIX 8'!O17+'APPENDIX 9'!O17+'APPENDIX 10'!O17+PENSIONS!O17</f>
        <v>78351</v>
      </c>
      <c r="P17" s="91">
        <f>'APPENDIX 5'!P17+'APPENDIX 6'!P17+'APPENDIX 7'!P17+'APPENDIX 8'!P17+'APPENDIX 9'!P17+'APPENDIX 10'!P17+PENSIONS!P17</f>
        <v>1038040</v>
      </c>
      <c r="Q17" s="92">
        <f>'APPENDIX 5'!Q17+'APPENDIX 6'!Q17+'APPENDIX 7'!Q17+'APPENDIX 8'!Q17+'APPENDIX 9'!Q17+'APPENDIX 10'!Q17+PENSIONS!Q17</f>
        <v>105242789</v>
      </c>
    </row>
    <row r="18" spans="1:19" ht="29.25" customHeight="1" x14ac:dyDescent="0.35">
      <c r="A18" s="89"/>
      <c r="B18" s="4" t="s">
        <v>55</v>
      </c>
      <c r="C18" s="91">
        <f>'APPENDIX 5'!C18+'APPENDIX 6'!C18+'APPENDIX 7'!C18+'APPENDIX 8'!C18+'APPENDIX 9'!C18+'APPENDIX 10'!C18+PENSIONS!C18</f>
        <v>64573644</v>
      </c>
      <c r="D18" s="51">
        <f>'APPENDIX 5'!D18+'APPENDIX 6'!D18+'APPENDIX 7'!D18+'APPENDIX 8'!D18+'APPENDIX 9'!D18+'APPENDIX 10'!D18+PENSIONS!D18</f>
        <v>7065301</v>
      </c>
      <c r="E18" s="91">
        <f>'APPENDIX 5'!E18+'APPENDIX 6'!E18+'APPENDIX 7'!E18+'APPENDIX 8'!E18+'APPENDIX 9'!E18+'APPENDIX 10'!E18+PENSIONS!E18</f>
        <v>7008212</v>
      </c>
      <c r="F18" s="91">
        <f>'APPENDIX 5'!F18+'APPENDIX 6'!F18+'APPENDIX 7'!F18+'APPENDIX 8'!F18+'APPENDIX 9'!F18+'APPENDIX 10'!F18+PENSIONS!F18</f>
        <v>0</v>
      </c>
      <c r="G18" s="91">
        <f>'APPENDIX 5'!G18+'APPENDIX 6'!G18+'APPENDIX 7'!G18+'APPENDIX 8'!G18+'APPENDIX 9'!G18+'APPENDIX 10'!G18+PENSIONS!G18</f>
        <v>5507486</v>
      </c>
      <c r="H18" s="91">
        <f>'APPENDIX 5'!H18+'APPENDIX 6'!H18+'APPENDIX 7'!H18+'APPENDIX 8'!H18+'APPENDIX 9'!H18+'APPENDIX 10'!H18+PENSIONS!H18</f>
        <v>5282743</v>
      </c>
      <c r="I18" s="91">
        <f>'APPENDIX 5'!I18+'APPENDIX 6'!I18+'APPENDIX 7'!I18+'APPENDIX 8'!I18+'APPENDIX 9'!I18+'APPENDIX 10'!I18+PENSIONS!I18</f>
        <v>0</v>
      </c>
      <c r="J18" s="91">
        <f>'APPENDIX 5'!J18+'APPENDIX 6'!J18+'APPENDIX 7'!J18+'APPENDIX 8'!J18+'APPENDIX 9'!J18+'APPENDIX 10'!J18+PENSIONS!J18</f>
        <v>0</v>
      </c>
      <c r="K18" s="91">
        <f>'APPENDIX 5'!K18+'APPENDIX 6'!K18+'APPENDIX 7'!K18+'APPENDIX 8'!K18+'APPENDIX 9'!K18+'APPENDIX 10'!K18+PENSIONS!K18</f>
        <v>286333</v>
      </c>
      <c r="L18" s="91">
        <f>'APPENDIX 5'!L18+'APPENDIX 6'!L18+'APPENDIX 7'!L18+'APPENDIX 8'!L18+'APPENDIX 9'!L18+'APPENDIX 10'!L18+PENSIONS!L18</f>
        <v>177057</v>
      </c>
      <c r="M18" s="91">
        <f>'APPENDIX 5'!M18+'APPENDIX 6'!M18+'APPENDIX 7'!M18+'APPENDIX 8'!M18+'APPENDIX 9'!M18+'APPENDIX 10'!M18+PENSIONS!M18</f>
        <v>421119</v>
      </c>
      <c r="N18" s="91">
        <f>'APPENDIX 5'!N18+'APPENDIX 6'!N18+'APPENDIX 7'!N18+'APPENDIX 8'!N18+'APPENDIX 9'!N18+'APPENDIX 10'!N18+PENSIONS!N18</f>
        <v>6713658</v>
      </c>
      <c r="O18" s="91">
        <f>'APPENDIX 5'!O18+'APPENDIX 6'!O18+'APPENDIX 7'!O18+'APPENDIX 8'!O18+'APPENDIX 9'!O18+'APPENDIX 10'!O18+PENSIONS!O18</f>
        <v>0</v>
      </c>
      <c r="P18" s="91">
        <f>'APPENDIX 5'!P18+'APPENDIX 6'!P18+'APPENDIX 7'!P18+'APPENDIX 8'!P18+'APPENDIX 9'!P18+'APPENDIX 10'!P18+PENSIONS!P18</f>
        <v>377250</v>
      </c>
      <c r="Q18" s="92">
        <f>'APPENDIX 5'!Q18+'APPENDIX 6'!Q18+'APPENDIX 7'!Q18+'APPENDIX 8'!Q18+'APPENDIX 9'!Q18+'APPENDIX 10'!Q18+PENSIONS!Q18</f>
        <v>71751014</v>
      </c>
    </row>
    <row r="19" spans="1:19" ht="29.25" customHeight="1" x14ac:dyDescent="0.35">
      <c r="A19" s="89"/>
      <c r="B19" s="4" t="s">
        <v>117</v>
      </c>
      <c r="C19" s="91">
        <f>'APPENDIX 5'!C19+'APPENDIX 6'!C19+'APPENDIX 7'!C19+'APPENDIX 8'!C19+'APPENDIX 9'!C19+'APPENDIX 10'!C19+PENSIONS!C19</f>
        <v>3184844</v>
      </c>
      <c r="D19" s="51">
        <f>'APPENDIX 5'!D19+'APPENDIX 6'!D19+'APPENDIX 7'!D19+'APPENDIX 8'!D19+'APPENDIX 9'!D19+'APPENDIX 10'!D19+PENSIONS!D19</f>
        <v>805499</v>
      </c>
      <c r="E19" s="91">
        <f>'APPENDIX 5'!E19+'APPENDIX 6'!E19+'APPENDIX 7'!E19+'APPENDIX 8'!E19+'APPENDIX 9'!E19+'APPENDIX 10'!E19+PENSIONS!E19</f>
        <v>765817</v>
      </c>
      <c r="F19" s="91">
        <f>'APPENDIX 5'!F19+'APPENDIX 6'!F19+'APPENDIX 7'!F19+'APPENDIX 8'!F19+'APPENDIX 9'!F19+'APPENDIX 10'!F19+PENSIONS!F19</f>
        <v>0</v>
      </c>
      <c r="G19" s="91">
        <f>'APPENDIX 5'!G19+'APPENDIX 6'!G19+'APPENDIX 7'!G19+'APPENDIX 8'!G19+'APPENDIX 9'!G19+'APPENDIX 10'!G19+PENSIONS!G19</f>
        <v>452794</v>
      </c>
      <c r="H19" s="91">
        <f>'APPENDIX 5'!H19+'APPENDIX 6'!H19+'APPENDIX 7'!H19+'APPENDIX 8'!H19+'APPENDIX 9'!H19+'APPENDIX 10'!H19+PENSIONS!H19</f>
        <v>249097</v>
      </c>
      <c r="I19" s="91">
        <f>'APPENDIX 5'!I19+'APPENDIX 6'!I19+'APPENDIX 7'!I19+'APPENDIX 8'!I19+'APPENDIX 9'!I19+'APPENDIX 10'!I19+PENSIONS!I19</f>
        <v>752</v>
      </c>
      <c r="J19" s="91">
        <f>'APPENDIX 5'!J19+'APPENDIX 6'!J19+'APPENDIX 7'!J19+'APPENDIX 8'!J19+'APPENDIX 9'!J19+'APPENDIX 10'!J19+PENSIONS!J19</f>
        <v>0</v>
      </c>
      <c r="K19" s="91">
        <f>'APPENDIX 5'!K19+'APPENDIX 6'!K19+'APPENDIX 7'!K19+'APPENDIX 8'!K19+'APPENDIX 9'!K19+'APPENDIX 10'!K19+PENSIONS!K19</f>
        <v>110952</v>
      </c>
      <c r="L19" s="91">
        <f>'APPENDIX 5'!L19+'APPENDIX 6'!L19+'APPENDIX 7'!L19+'APPENDIX 8'!L19+'APPENDIX 9'!L19+'APPENDIX 10'!L19+PENSIONS!L19</f>
        <v>41568</v>
      </c>
      <c r="M19" s="91">
        <f>'APPENDIX 5'!M19+'APPENDIX 6'!M19+'APPENDIX 7'!M19+'APPENDIX 8'!M19+'APPENDIX 9'!M19+'APPENDIX 10'!M19+PENSIONS!M19</f>
        <v>229512</v>
      </c>
      <c r="N19" s="91">
        <f>'APPENDIX 5'!N19+'APPENDIX 6'!N19+'APPENDIX 7'!N19+'APPENDIX 8'!N19+'APPENDIX 9'!N19+'APPENDIX 10'!N19+PENSIONS!N19</f>
        <v>288508</v>
      </c>
      <c r="O19" s="91">
        <f>'APPENDIX 5'!O19+'APPENDIX 6'!O19+'APPENDIX 7'!O19+'APPENDIX 8'!O19+'APPENDIX 9'!O19+'APPENDIX 10'!O19+PENSIONS!O19</f>
        <v>0</v>
      </c>
      <c r="P19" s="91">
        <f>'APPENDIX 5'!P19+'APPENDIX 6'!P19+'APPENDIX 7'!P19+'APPENDIX 8'!P19+'APPENDIX 9'!P19+'APPENDIX 10'!P19+PENSIONS!P19</f>
        <v>0</v>
      </c>
      <c r="Q19" s="92">
        <f>'APPENDIX 5'!Q19+'APPENDIX 6'!Q19+'APPENDIX 7'!Q19+'APPENDIX 8'!Q19+'APPENDIX 9'!Q19+'APPENDIX 10'!Q19+PENSIONS!Q19</f>
        <v>3607289</v>
      </c>
    </row>
    <row r="20" spans="1:19" ht="29.25" customHeight="1" x14ac:dyDescent="0.35">
      <c r="A20" s="89"/>
      <c r="B20" s="4" t="s">
        <v>202</v>
      </c>
      <c r="C20" s="91">
        <f>'APPENDIX 5'!C20+'APPENDIX 6'!C20+'APPENDIX 7'!C20+'APPENDIX 8'!C20+'APPENDIX 9'!C20+'APPENDIX 10'!C20+PENSIONS!C20</f>
        <v>201171</v>
      </c>
      <c r="D20" s="51">
        <f>'APPENDIX 5'!D20+'APPENDIX 6'!D20+'APPENDIX 7'!D20+'APPENDIX 8'!D20+'APPENDIX 9'!D20+'APPENDIX 10'!D20+PENSIONS!D20</f>
        <v>1313522</v>
      </c>
      <c r="E20" s="91">
        <f>'APPENDIX 5'!E20+'APPENDIX 6'!E20+'APPENDIX 7'!E20+'APPENDIX 8'!E20+'APPENDIX 9'!E20+'APPENDIX 10'!E20+PENSIONS!E20</f>
        <v>985142</v>
      </c>
      <c r="F20" s="91">
        <f>'APPENDIX 5'!F20+'APPENDIX 6'!F20+'APPENDIX 7'!F20+'APPENDIX 8'!F20+'APPENDIX 9'!F20+'APPENDIX 10'!F20+PENSIONS!F20</f>
        <v>0</v>
      </c>
      <c r="G20" s="91">
        <f>'APPENDIX 5'!G20+'APPENDIX 6'!G20+'APPENDIX 7'!G20+'APPENDIX 8'!G20+'APPENDIX 9'!G20+'APPENDIX 10'!G20+PENSIONS!G20</f>
        <v>842467</v>
      </c>
      <c r="H20" s="91">
        <f>'APPENDIX 5'!H20+'APPENDIX 6'!H20+'APPENDIX 7'!H20+'APPENDIX 8'!H20+'APPENDIX 9'!H20+'APPENDIX 10'!H20+PENSIONS!H20</f>
        <v>658843</v>
      </c>
      <c r="I20" s="91">
        <f>'APPENDIX 5'!I20+'APPENDIX 6'!I20+'APPENDIX 7'!I20+'APPENDIX 8'!I20+'APPENDIX 9'!I20+'APPENDIX 10'!I20+PENSIONS!I20</f>
        <v>0</v>
      </c>
      <c r="J20" s="91">
        <f>'APPENDIX 5'!J20+'APPENDIX 6'!J20+'APPENDIX 7'!J20+'APPENDIX 8'!J20+'APPENDIX 9'!J20+'APPENDIX 10'!J20+PENSIONS!J20</f>
        <v>0</v>
      </c>
      <c r="K20" s="91">
        <f>'APPENDIX 5'!K20+'APPENDIX 6'!K20+'APPENDIX 7'!K20+'APPENDIX 8'!K20+'APPENDIX 9'!K20+'APPENDIX 10'!K20+PENSIONS!K20</f>
        <v>0</v>
      </c>
      <c r="L20" s="91">
        <f>'APPENDIX 5'!L20+'APPENDIX 6'!L20+'APPENDIX 7'!L20+'APPENDIX 8'!L20+'APPENDIX 9'!L20+'APPENDIX 10'!L20+PENSIONS!L20</f>
        <v>65676</v>
      </c>
      <c r="M20" s="91">
        <f>'APPENDIX 5'!M20+'APPENDIX 6'!M20+'APPENDIX 7'!M20+'APPENDIX 8'!M20+'APPENDIX 9'!M20+'APPENDIX 10'!M20+PENSIONS!M20</f>
        <v>264817</v>
      </c>
      <c r="N20" s="91">
        <f>'APPENDIX 5'!N20+'APPENDIX 6'!N20+'APPENDIX 7'!N20+'APPENDIX 8'!N20+'APPENDIX 9'!N20+'APPENDIX 10'!N20+PENSIONS!N20</f>
        <v>14692</v>
      </c>
      <c r="O20" s="91">
        <f>'APPENDIX 5'!O20+'APPENDIX 6'!O20+'APPENDIX 7'!O20+'APPENDIX 8'!O20+'APPENDIX 9'!O20+'APPENDIX 10'!O20+PENSIONS!O20</f>
        <v>0</v>
      </c>
      <c r="P20" s="91">
        <f>'APPENDIX 5'!P20+'APPENDIX 6'!P20+'APPENDIX 7'!P20+'APPENDIX 8'!P20+'APPENDIX 9'!P20+'APPENDIX 10'!P20+PENSIONS!P20</f>
        <v>0</v>
      </c>
      <c r="Q20" s="92">
        <f>'APPENDIX 5'!Q20+'APPENDIX 6'!Q20+'APPENDIX 7'!Q20+'APPENDIX 8'!Q20+'APPENDIX 9'!Q20+'APPENDIX 10'!Q20+PENSIONS!Q20</f>
        <v>211668</v>
      </c>
    </row>
    <row r="21" spans="1:19" ht="29.25" customHeight="1" x14ac:dyDescent="0.35">
      <c r="A21" s="89"/>
      <c r="B21" s="4" t="s">
        <v>120</v>
      </c>
      <c r="C21" s="91">
        <f>'APPENDIX 5'!C21+'APPENDIX 6'!C21+'APPENDIX 7'!C21+'APPENDIX 8'!C21+'APPENDIX 9'!C21+'APPENDIX 10'!C21+PENSIONS!C21</f>
        <v>22389061</v>
      </c>
      <c r="D21" s="51">
        <f>'APPENDIX 5'!D21+'APPENDIX 6'!D21+'APPENDIX 7'!D21+'APPENDIX 8'!D21+'APPENDIX 9'!D21+'APPENDIX 10'!D21+PENSIONS!D21</f>
        <v>4265486</v>
      </c>
      <c r="E21" s="91">
        <f>'APPENDIX 5'!E21+'APPENDIX 6'!E21+'APPENDIX 7'!E21+'APPENDIX 8'!E21+'APPENDIX 9'!E21+'APPENDIX 10'!E21+PENSIONS!E21</f>
        <v>4076818</v>
      </c>
      <c r="F21" s="91">
        <f>'APPENDIX 5'!F21+'APPENDIX 6'!F21+'APPENDIX 7'!F21+'APPENDIX 8'!F21+'APPENDIX 9'!F21+'APPENDIX 10'!F21+PENSIONS!F21</f>
        <v>-126724</v>
      </c>
      <c r="G21" s="91">
        <f>'APPENDIX 5'!G21+'APPENDIX 6'!G21+'APPENDIX 7'!G21+'APPENDIX 8'!G21+'APPENDIX 9'!G21+'APPENDIX 10'!G21+PENSIONS!G21</f>
        <v>3425285</v>
      </c>
      <c r="H21" s="91">
        <f>'APPENDIX 5'!H21+'APPENDIX 6'!H21+'APPENDIX 7'!H21+'APPENDIX 8'!H21+'APPENDIX 9'!H21+'APPENDIX 10'!H21+PENSIONS!H21</f>
        <v>3257670</v>
      </c>
      <c r="I21" s="91">
        <f>'APPENDIX 5'!I21+'APPENDIX 6'!I21+'APPENDIX 7'!I21+'APPENDIX 8'!I21+'APPENDIX 9'!I21+'APPENDIX 10'!I21+PENSIONS!I21</f>
        <v>0</v>
      </c>
      <c r="J21" s="91">
        <f>'APPENDIX 5'!J21+'APPENDIX 6'!J21+'APPENDIX 7'!J21+'APPENDIX 8'!J21+'APPENDIX 9'!J21+'APPENDIX 10'!J21+PENSIONS!J21</f>
        <v>0</v>
      </c>
      <c r="K21" s="91">
        <f>'APPENDIX 5'!K21+'APPENDIX 6'!K21+'APPENDIX 7'!K21+'APPENDIX 8'!K21+'APPENDIX 9'!K21+'APPENDIX 10'!K21+PENSIONS!K21</f>
        <v>0</v>
      </c>
      <c r="L21" s="91">
        <f>'APPENDIX 5'!L21+'APPENDIX 6'!L21+'APPENDIX 7'!L21+'APPENDIX 8'!L21+'APPENDIX 9'!L21+'APPENDIX 10'!L21+PENSIONS!L21</f>
        <v>317413</v>
      </c>
      <c r="M21" s="91">
        <f>'APPENDIX 5'!M21+'APPENDIX 6'!M21+'APPENDIX 7'!M21+'APPENDIX 8'!M21+'APPENDIX 9'!M21+'APPENDIX 10'!M21+PENSIONS!M21</f>
        <v>1140435</v>
      </c>
      <c r="N21" s="91">
        <f>'APPENDIX 5'!N21+'APPENDIX 6'!N21+'APPENDIX 7'!N21+'APPENDIX 8'!N21+'APPENDIX 9'!N21+'APPENDIX 10'!N21+PENSIONS!N21</f>
        <v>614558</v>
      </c>
      <c r="O21" s="91">
        <f>'APPENDIX 5'!O21+'APPENDIX 6'!O21+'APPENDIX 7'!O21+'APPENDIX 8'!O21+'APPENDIX 9'!O21+'APPENDIX 10'!O21+PENSIONS!O21</f>
        <v>119959</v>
      </c>
      <c r="P21" s="91">
        <f>'APPENDIX 5'!P21+'APPENDIX 6'!P21+'APPENDIX 7'!P21+'APPENDIX 8'!P21+'APPENDIX 9'!P21+'APPENDIX 10'!P21+PENSIONS!P21</f>
        <v>0</v>
      </c>
      <c r="Q21" s="92">
        <f>'APPENDIX 5'!Q21+'APPENDIX 6'!Q21+'APPENDIX 7'!Q21+'APPENDIX 8'!Q21+'APPENDIX 9'!Q21+'APPENDIX 10'!Q21+PENSIONS!Q21</f>
        <v>22118236</v>
      </c>
    </row>
    <row r="22" spans="1:19" ht="29.25" customHeight="1" x14ac:dyDescent="0.35">
      <c r="A22" s="89"/>
      <c r="B22" s="85" t="s">
        <v>34</v>
      </c>
      <c r="C22" s="91">
        <f>'APPENDIX 5'!C22+'APPENDIX 6'!C22+'APPENDIX 7'!C22+'APPENDIX 8'!C22+'APPENDIX 9'!C22+'APPENDIX 10'!C22+PENSIONS!C22</f>
        <v>15375127</v>
      </c>
      <c r="D22" s="51">
        <f>'APPENDIX 5'!D22+'APPENDIX 6'!D22+'APPENDIX 7'!D22+'APPENDIX 8'!D22+'APPENDIX 9'!D22+'APPENDIX 10'!D22+PENSIONS!D22</f>
        <v>2655943</v>
      </c>
      <c r="E22" s="91">
        <f>'APPENDIX 5'!E22+'APPENDIX 6'!E22+'APPENDIX 7'!E22+'APPENDIX 8'!E22+'APPENDIX 9'!E22+'APPENDIX 10'!E22+PENSIONS!E22</f>
        <v>2486009</v>
      </c>
      <c r="F22" s="91">
        <f>'APPENDIX 5'!F22+'APPENDIX 6'!F22+'APPENDIX 7'!F22+'APPENDIX 8'!F22+'APPENDIX 9'!F22+'APPENDIX 10'!F22+PENSIONS!F22</f>
        <v>0</v>
      </c>
      <c r="G22" s="91">
        <f>'APPENDIX 5'!G22+'APPENDIX 6'!G22+'APPENDIX 7'!G22+'APPENDIX 8'!G22+'APPENDIX 9'!G22+'APPENDIX 10'!G22+PENSIONS!G22</f>
        <v>2256016</v>
      </c>
      <c r="H22" s="91">
        <f>'APPENDIX 5'!H22+'APPENDIX 6'!H22+'APPENDIX 7'!H22+'APPENDIX 8'!H22+'APPENDIX 9'!H22+'APPENDIX 10'!H22+PENSIONS!H22</f>
        <v>972306</v>
      </c>
      <c r="I22" s="91">
        <f>'APPENDIX 5'!I22+'APPENDIX 6'!I22+'APPENDIX 7'!I22+'APPENDIX 8'!I22+'APPENDIX 9'!I22+'APPENDIX 10'!I22+PENSIONS!I22</f>
        <v>479379</v>
      </c>
      <c r="J22" s="91">
        <f>'APPENDIX 5'!J22+'APPENDIX 6'!J22+'APPENDIX 7'!J22+'APPENDIX 8'!J22+'APPENDIX 9'!J22+'APPENDIX 10'!J22+PENSIONS!J22</f>
        <v>0</v>
      </c>
      <c r="K22" s="91">
        <f>'APPENDIX 5'!K22+'APPENDIX 6'!K22+'APPENDIX 7'!K22+'APPENDIX 8'!K22+'APPENDIX 9'!K22+'APPENDIX 10'!K22+PENSIONS!K22</f>
        <v>804331</v>
      </c>
      <c r="L22" s="91">
        <f>'APPENDIX 5'!L22+'APPENDIX 6'!L22+'APPENDIX 7'!L22+'APPENDIX 8'!L22+'APPENDIX 9'!L22+'APPENDIX 10'!L22+PENSIONS!L22</f>
        <v>233741</v>
      </c>
      <c r="M22" s="91">
        <f>'APPENDIX 5'!M22+'APPENDIX 6'!M22+'APPENDIX 7'!M22+'APPENDIX 8'!M22+'APPENDIX 9'!M22+'APPENDIX 10'!M22+PENSIONS!M22</f>
        <v>866157</v>
      </c>
      <c r="N22" s="91">
        <f>'APPENDIX 5'!N22+'APPENDIX 6'!N22+'APPENDIX 7'!N22+'APPENDIX 8'!N22+'APPENDIX 9'!N22+'APPENDIX 10'!N22+PENSIONS!N22</f>
        <v>533067</v>
      </c>
      <c r="O22" s="91">
        <f>'APPENDIX 5'!O22+'APPENDIX 6'!O22+'APPENDIX 7'!O22+'APPENDIX 8'!O22+'APPENDIX 9'!O22+'APPENDIX 10'!O22+PENSIONS!O22</f>
        <v>0</v>
      </c>
      <c r="P22" s="91">
        <f>'APPENDIX 5'!P22+'APPENDIX 6'!P22+'APPENDIX 7'!P22+'APPENDIX 8'!P22+'APPENDIX 9'!P22+'APPENDIX 10'!P22+PENSIONS!P22</f>
        <v>0</v>
      </c>
      <c r="Q22" s="92">
        <f>'APPENDIX 5'!Q22+'APPENDIX 6'!Q22+'APPENDIX 7'!Q22+'APPENDIX 8'!Q22+'APPENDIX 9'!Q22+'APPENDIX 10'!Q22+PENSIONS!Q22</f>
        <v>15038290</v>
      </c>
    </row>
    <row r="23" spans="1:19" ht="29.25" customHeight="1" x14ac:dyDescent="0.35">
      <c r="A23" s="89"/>
      <c r="B23" s="85" t="s">
        <v>219</v>
      </c>
      <c r="C23" s="91">
        <f>'APPENDIX 5'!C23+'APPENDIX 6'!C23+'APPENDIX 7'!C23+'APPENDIX 8'!C23+'APPENDIX 9'!C23+'APPENDIX 10'!C23+PENSIONS!C23</f>
        <v>10197434</v>
      </c>
      <c r="D23" s="51">
        <f>'APPENDIX 5'!D23+'APPENDIX 6'!D23+'APPENDIX 7'!D23+'APPENDIX 8'!D23+'APPENDIX 9'!D23+'APPENDIX 10'!D23+PENSIONS!D23</f>
        <v>1045180</v>
      </c>
      <c r="E23" s="91">
        <f>'APPENDIX 5'!E23+'APPENDIX 6'!E23+'APPENDIX 7'!E23+'APPENDIX 8'!E23+'APPENDIX 9'!E23+'APPENDIX 10'!E23+PENSIONS!E23</f>
        <v>987394</v>
      </c>
      <c r="F23" s="91">
        <f>'APPENDIX 5'!F23+'APPENDIX 6'!F23+'APPENDIX 7'!F23+'APPENDIX 8'!F23+'APPENDIX 9'!F23+'APPENDIX 10'!F23+PENSIONS!F23</f>
        <v>197382</v>
      </c>
      <c r="G23" s="91">
        <f>'APPENDIX 5'!G23+'APPENDIX 6'!G23+'APPENDIX 7'!G23+'APPENDIX 8'!G23+'APPENDIX 9'!G23+'APPENDIX 10'!G23+PENSIONS!G23</f>
        <v>1862388</v>
      </c>
      <c r="H23" s="91">
        <f>'APPENDIX 5'!H23+'APPENDIX 6'!H23+'APPENDIX 7'!H23+'APPENDIX 8'!H23+'APPENDIX 9'!H23+'APPENDIX 10'!H23+PENSIONS!H23</f>
        <v>762649</v>
      </c>
      <c r="I23" s="91">
        <f>'APPENDIX 5'!I23+'APPENDIX 6'!I23+'APPENDIX 7'!I23+'APPENDIX 8'!I23+'APPENDIX 9'!I23+'APPENDIX 10'!I23+PENSIONS!I23</f>
        <v>972185</v>
      </c>
      <c r="J23" s="91">
        <f>'APPENDIX 5'!J23+'APPENDIX 6'!J23+'APPENDIX 7'!J23+'APPENDIX 8'!J23+'APPENDIX 9'!J23+'APPENDIX 10'!J23+PENSIONS!J23</f>
        <v>0</v>
      </c>
      <c r="K23" s="91">
        <f>'APPENDIX 5'!K23+'APPENDIX 6'!K23+'APPENDIX 7'!K23+'APPENDIX 8'!K23+'APPENDIX 9'!K23+'APPENDIX 10'!K23+PENSIONS!K23</f>
        <v>723</v>
      </c>
      <c r="L23" s="91">
        <f>'APPENDIX 5'!L23+'APPENDIX 6'!L23+'APPENDIX 7'!L23+'APPENDIX 8'!L23+'APPENDIX 9'!L23+'APPENDIX 10'!L23+PENSIONS!L23</f>
        <v>30277</v>
      </c>
      <c r="M23" s="91">
        <f>'APPENDIX 5'!M23+'APPENDIX 6'!M23+'APPENDIX 7'!M23+'APPENDIX 8'!M23+'APPENDIX 9'!M23+'APPENDIX 10'!M23+PENSIONS!M23</f>
        <v>205625</v>
      </c>
      <c r="N23" s="91">
        <f>'APPENDIX 5'!N23+'APPENDIX 6'!N23+'APPENDIX 7'!N23+'APPENDIX 8'!N23+'APPENDIX 9'!N23+'APPENDIX 10'!N23+PENSIONS!N23</f>
        <v>265937</v>
      </c>
      <c r="O23" s="91">
        <f>'APPENDIX 5'!O23+'APPENDIX 6'!O23+'APPENDIX 7'!O23+'APPENDIX 8'!O23+'APPENDIX 9'!O23+'APPENDIX 10'!O23+PENSIONS!O23</f>
        <v>24909</v>
      </c>
      <c r="P23" s="91">
        <f>'APPENDIX 5'!P23+'APPENDIX 6'!P23+'APPENDIX 7'!P23+'APPENDIX 8'!P23+'APPENDIX 9'!P23+'APPENDIX 10'!P23+PENSIONS!P23</f>
        <v>-199</v>
      </c>
      <c r="Q23" s="92">
        <f>'APPENDIX 5'!Q23+'APPENDIX 6'!Q23+'APPENDIX 7'!Q23+'APPENDIX 8'!Q23+'APPENDIX 9'!Q23+'APPENDIX 10'!Q23+PENSIONS!Q23</f>
        <v>9651976</v>
      </c>
    </row>
    <row r="24" spans="1:19" ht="29.25" customHeight="1" x14ac:dyDescent="0.35">
      <c r="A24" s="89"/>
      <c r="B24" s="4" t="s">
        <v>56</v>
      </c>
      <c r="C24" s="91">
        <f>'APPENDIX 5'!C24+'APPENDIX 6'!C24+'APPENDIX 7'!C24+'APPENDIX 8'!C24+'APPENDIX 9'!C24+'APPENDIX 10'!C24+PENSIONS!C24</f>
        <v>12069663</v>
      </c>
      <c r="D24" s="51">
        <f>'APPENDIX 5'!D24+'APPENDIX 6'!D24+'APPENDIX 7'!D24+'APPENDIX 8'!D24+'APPENDIX 9'!D24+'APPENDIX 10'!D24+PENSIONS!D24</f>
        <v>3867070</v>
      </c>
      <c r="E24" s="91">
        <f>'APPENDIX 5'!E24+'APPENDIX 6'!E24+'APPENDIX 7'!E24+'APPENDIX 8'!E24+'APPENDIX 9'!E24+'APPENDIX 10'!E24+PENSIONS!E24</f>
        <v>2937991</v>
      </c>
      <c r="F24" s="91">
        <f>'APPENDIX 5'!F24+'APPENDIX 6'!F24+'APPENDIX 7'!F24+'APPENDIX 8'!F24+'APPENDIX 9'!F24+'APPENDIX 10'!F24+PENSIONS!F24</f>
        <v>0</v>
      </c>
      <c r="G24" s="91">
        <f>'APPENDIX 5'!G24+'APPENDIX 6'!G24+'APPENDIX 7'!G24+'APPENDIX 8'!G24+'APPENDIX 9'!G24+'APPENDIX 10'!G24+PENSIONS!G24</f>
        <v>2551208</v>
      </c>
      <c r="H24" s="91">
        <f>'APPENDIX 5'!H24+'APPENDIX 6'!H24+'APPENDIX 7'!H24+'APPENDIX 8'!H24+'APPENDIX 9'!H24+'APPENDIX 10'!H24+PENSIONS!H24</f>
        <v>1832088</v>
      </c>
      <c r="I24" s="91">
        <f>'APPENDIX 5'!I24+'APPENDIX 6'!I24+'APPENDIX 7'!I24+'APPENDIX 8'!I24+'APPENDIX 9'!I24+'APPENDIX 10'!I24+PENSIONS!I24</f>
        <v>192280</v>
      </c>
      <c r="J24" s="91">
        <f>'APPENDIX 5'!J24+'APPENDIX 6'!J24+'APPENDIX 7'!J24+'APPENDIX 8'!J24+'APPENDIX 9'!J24+'APPENDIX 10'!J24+PENSIONS!J24</f>
        <v>0</v>
      </c>
      <c r="K24" s="91">
        <f>'APPENDIX 5'!K24+'APPENDIX 6'!K24+'APPENDIX 7'!K24+'APPENDIX 8'!K24+'APPENDIX 9'!K24+'APPENDIX 10'!K24+PENSIONS!K24</f>
        <v>107974</v>
      </c>
      <c r="L24" s="91">
        <f>'APPENDIX 5'!L24+'APPENDIX 6'!L24+'APPENDIX 7'!L24+'APPENDIX 8'!L24+'APPENDIX 9'!L24+'APPENDIX 10'!L24+PENSIONS!L24</f>
        <v>130134</v>
      </c>
      <c r="M24" s="91">
        <f>'APPENDIX 5'!M24+'APPENDIX 6'!M24+'APPENDIX 7'!M24+'APPENDIX 8'!M24+'APPENDIX 9'!M24+'APPENDIX 10'!M24+PENSIONS!M24</f>
        <v>750150</v>
      </c>
      <c r="N24" s="91">
        <f>'APPENDIX 5'!N24+'APPENDIX 6'!N24+'APPENDIX 7'!N24+'APPENDIX 8'!N24+'APPENDIX 9'!N24+'APPENDIX 10'!N24+PENSIONS!N24</f>
        <v>183487</v>
      </c>
      <c r="O24" s="91">
        <f>'APPENDIX 5'!O24+'APPENDIX 6'!O24+'APPENDIX 7'!O24+'APPENDIX 8'!O24+'APPENDIX 9'!O24+'APPENDIX 10'!O24+PENSIONS!O24</f>
        <v>0</v>
      </c>
      <c r="P24" s="91">
        <f>'APPENDIX 5'!P24+'APPENDIX 6'!P24+'APPENDIX 7'!P24+'APPENDIX 8'!P24+'APPENDIX 9'!P24+'APPENDIX 10'!P24+PENSIONS!P24</f>
        <v>0</v>
      </c>
      <c r="Q24" s="92">
        <f>'APPENDIX 5'!Q24+'APPENDIX 6'!Q24+'APPENDIX 7'!Q24+'APPENDIX 8'!Q24+'APPENDIX 9'!Q24+'APPENDIX 10'!Q24+PENSIONS!Q24</f>
        <v>12178514</v>
      </c>
    </row>
    <row r="25" spans="1:19" ht="29.25" customHeight="1" x14ac:dyDescent="0.35">
      <c r="A25" s="89"/>
      <c r="B25" s="4" t="s">
        <v>57</v>
      </c>
      <c r="C25" s="91">
        <f>'APPENDIX 5'!C25+'APPENDIX 6'!C25+'APPENDIX 7'!C25+'APPENDIX 8'!C25+'APPENDIX 9'!C25+'APPENDIX 10'!C25+PENSIONS!C25</f>
        <v>5029053</v>
      </c>
      <c r="D25" s="91">
        <f>'APPENDIX 5'!D25+'APPENDIX 6'!D25+'APPENDIX 7'!D25+'APPENDIX 8'!D25+'APPENDIX 9'!D25+'APPENDIX 10'!D25+PENSIONS!D25</f>
        <v>1843544</v>
      </c>
      <c r="E25" s="91">
        <f>'APPENDIX 5'!E25+'APPENDIX 6'!E25+'APPENDIX 7'!E25+'APPENDIX 8'!E25+'APPENDIX 9'!E25+'APPENDIX 10'!E25+PENSIONS!E25</f>
        <v>1645976</v>
      </c>
      <c r="F25" s="91">
        <f>'APPENDIX 5'!F25+'APPENDIX 6'!F25+'APPENDIX 7'!F25+'APPENDIX 8'!F25+'APPENDIX 9'!F25+'APPENDIX 10'!F25+PENSIONS!F25</f>
        <v>0</v>
      </c>
      <c r="G25" s="91">
        <f>'APPENDIX 5'!G25+'APPENDIX 6'!G25+'APPENDIX 7'!G25+'APPENDIX 8'!G25+'APPENDIX 9'!G25+'APPENDIX 10'!G25+PENSIONS!G25</f>
        <v>1573005</v>
      </c>
      <c r="H25" s="91">
        <f>'APPENDIX 5'!H25+'APPENDIX 6'!H25+'APPENDIX 7'!H25+'APPENDIX 8'!H25+'APPENDIX 9'!H25+'APPENDIX 10'!H25+PENSIONS!H25</f>
        <v>1641063</v>
      </c>
      <c r="I25" s="91">
        <f>'APPENDIX 5'!I25+'APPENDIX 6'!I25+'APPENDIX 7'!I25+'APPENDIX 8'!I25+'APPENDIX 9'!I25+'APPENDIX 10'!I25+PENSIONS!I25</f>
        <v>0</v>
      </c>
      <c r="J25" s="91">
        <f>'APPENDIX 5'!J25+'APPENDIX 6'!J25+'APPENDIX 7'!J25+'APPENDIX 8'!J25+'APPENDIX 9'!J25+'APPENDIX 10'!J25+PENSIONS!J25</f>
        <v>0</v>
      </c>
      <c r="K25" s="91">
        <f>'APPENDIX 5'!K25+'APPENDIX 6'!K25+'APPENDIX 7'!K25+'APPENDIX 8'!K25+'APPENDIX 9'!K25+'APPENDIX 10'!K25+PENSIONS!K25</f>
        <v>0</v>
      </c>
      <c r="L25" s="91">
        <f>'APPENDIX 5'!L25+'APPENDIX 6'!L25+'APPENDIX 7'!L25+'APPENDIX 8'!L25+'APPENDIX 9'!L25+'APPENDIX 10'!L25+PENSIONS!L25</f>
        <v>206249</v>
      </c>
      <c r="M25" s="91">
        <f>'APPENDIX 5'!M25+'APPENDIX 6'!M25+'APPENDIX 7'!M25+'APPENDIX 8'!M25+'APPENDIX 9'!M25+'APPENDIX 10'!M25+PENSIONS!M25</f>
        <v>415000</v>
      </c>
      <c r="N25" s="91">
        <f>'APPENDIX 5'!N25+'APPENDIX 6'!N25+'APPENDIX 7'!N25+'APPENDIX 8'!N25+'APPENDIX 9'!N25+'APPENDIX 10'!N25+PENSIONS!N25</f>
        <v>170188</v>
      </c>
      <c r="O25" s="91">
        <f>'APPENDIX 5'!O25+'APPENDIX 6'!O25+'APPENDIX 7'!O25+'APPENDIX 8'!O25+'APPENDIX 9'!O25+'APPENDIX 10'!O25+PENSIONS!O25</f>
        <v>0</v>
      </c>
      <c r="P25" s="91">
        <f>'APPENDIX 5'!P25+'APPENDIX 6'!P25+'APPENDIX 7'!P25+'APPENDIX 8'!P25+'APPENDIX 9'!P25+'APPENDIX 10'!P25+PENSIONS!P25</f>
        <v>-86196</v>
      </c>
      <c r="Q25" s="92">
        <f>'APPENDIX 5'!Q25+'APPENDIX 6'!Q25+'APPENDIX 7'!Q25+'APPENDIX 8'!Q25+'APPENDIX 9'!Q25+'APPENDIX 10'!Q25+PENSIONS!Q25</f>
        <v>4669103</v>
      </c>
    </row>
    <row r="26" spans="1:19" ht="29.25" customHeight="1" x14ac:dyDescent="0.35">
      <c r="A26" s="89"/>
      <c r="B26" s="4" t="s">
        <v>119</v>
      </c>
      <c r="C26" s="91">
        <f>'APPENDIX 5'!C26+'APPENDIX 6'!C26+'APPENDIX 7'!C26+'APPENDIX 8'!C26+'APPENDIX 9'!C26+'APPENDIX 10'!C26+PENSIONS!C26</f>
        <v>1401946</v>
      </c>
      <c r="D26" s="91">
        <f>'APPENDIX 5'!D26+'APPENDIX 6'!D26+'APPENDIX 7'!D26+'APPENDIX 8'!D26+'APPENDIX 9'!D26+'APPENDIX 10'!D26+PENSIONS!D26</f>
        <v>2023907</v>
      </c>
      <c r="E26" s="91">
        <f>'APPENDIX 5'!E26+'APPENDIX 6'!E26+'APPENDIX 7'!E26+'APPENDIX 8'!E26+'APPENDIX 9'!E26+'APPENDIX 10'!E26+PENSIONS!E26</f>
        <v>1681514</v>
      </c>
      <c r="F26" s="91">
        <f>'APPENDIX 5'!F26+'APPENDIX 6'!F26+'APPENDIX 7'!F26+'APPENDIX 8'!F26+'APPENDIX 9'!F26+'APPENDIX 10'!F26+PENSIONS!F26</f>
        <v>9990</v>
      </c>
      <c r="G26" s="91">
        <f>'APPENDIX 5'!G26+'APPENDIX 6'!G26+'APPENDIX 7'!G26+'APPENDIX 8'!G26+'APPENDIX 9'!G26+'APPENDIX 10'!G26+PENSIONS!G26</f>
        <v>535692</v>
      </c>
      <c r="H26" s="91">
        <f>'APPENDIX 5'!H26+'APPENDIX 6'!H26+'APPENDIX 7'!H26+'APPENDIX 8'!H26+'APPENDIX 9'!H26+'APPENDIX 10'!H26+PENSIONS!H26</f>
        <v>512794</v>
      </c>
      <c r="I26" s="91">
        <f>'APPENDIX 5'!I26+'APPENDIX 6'!I26+'APPENDIX 7'!I26+'APPENDIX 8'!I26+'APPENDIX 9'!I26+'APPENDIX 10'!I26+PENSIONS!I26</f>
        <v>19598</v>
      </c>
      <c r="J26" s="91">
        <f>'APPENDIX 5'!J26+'APPENDIX 6'!J26+'APPENDIX 7'!J26+'APPENDIX 8'!J26+'APPENDIX 9'!J26+'APPENDIX 10'!J26+PENSIONS!J26</f>
        <v>0</v>
      </c>
      <c r="K26" s="91">
        <f>'APPENDIX 5'!K26+'APPENDIX 6'!K26+'APPENDIX 7'!K26+'APPENDIX 8'!K26+'APPENDIX 9'!K26+'APPENDIX 10'!K26+PENSIONS!K26</f>
        <v>0</v>
      </c>
      <c r="L26" s="91">
        <f>'APPENDIX 5'!L26+'APPENDIX 6'!L26+'APPENDIX 7'!L26+'APPENDIX 8'!L26+'APPENDIX 9'!L26+'APPENDIX 10'!L26+PENSIONS!L26</f>
        <v>181795</v>
      </c>
      <c r="M26" s="91">
        <f>'APPENDIX 5'!M26+'APPENDIX 6'!M26+'APPENDIX 7'!M26+'APPENDIX 8'!M26+'APPENDIX 9'!M26+'APPENDIX 10'!M26+PENSIONS!M26</f>
        <v>515469</v>
      </c>
      <c r="N26" s="91">
        <f>'APPENDIX 5'!N26+'APPENDIX 6'!N26+'APPENDIX 7'!N26+'APPENDIX 8'!N26+'APPENDIX 9'!N26+'APPENDIX 10'!N26+PENSIONS!N26</f>
        <v>83606</v>
      </c>
      <c r="O26" s="91">
        <f>'APPENDIX 5'!O26+'APPENDIX 6'!O26+'APPENDIX 7'!O26+'APPENDIX 8'!O26+'APPENDIX 9'!O26+'APPENDIX 10'!O26+PENSIONS!O26</f>
        <v>0</v>
      </c>
      <c r="P26" s="91">
        <f>'APPENDIX 5'!P26+'APPENDIX 6'!P26+'APPENDIX 7'!P26+'APPENDIX 8'!P26+'APPENDIX 9'!P26+'APPENDIX 10'!P26+PENSIONS!P26</f>
        <v>0</v>
      </c>
      <c r="Q26" s="92">
        <f>'APPENDIX 5'!Q26+'APPENDIX 6'!Q26+'APPENDIX 7'!Q26+'APPENDIX 8'!Q26+'APPENDIX 9'!Q26+'APPENDIX 10'!Q26+PENSIONS!Q26</f>
        <v>1947399</v>
      </c>
    </row>
    <row r="27" spans="1:19" ht="29.25" customHeight="1" x14ac:dyDescent="0.35">
      <c r="A27" s="89"/>
      <c r="B27" s="4" t="s">
        <v>130</v>
      </c>
      <c r="C27" s="91">
        <f>'APPENDIX 5'!C27+'APPENDIX 6'!C27+'APPENDIX 7'!C27+'APPENDIX 8'!C27+'APPENDIX 9'!C27+'APPENDIX 10'!C27+PENSIONS!C27</f>
        <v>28140749</v>
      </c>
      <c r="D27" s="91">
        <f>'APPENDIX 5'!D27+'APPENDIX 6'!D27+'APPENDIX 7'!D27+'APPENDIX 8'!D27+'APPENDIX 9'!D27+'APPENDIX 10'!D27+PENSIONS!D27</f>
        <v>4355785</v>
      </c>
      <c r="E27" s="91">
        <f>'APPENDIX 5'!E27+'APPENDIX 6'!E27+'APPENDIX 7'!E27+'APPENDIX 8'!E27+'APPENDIX 9'!E27+'APPENDIX 10'!E27+PENSIONS!E27</f>
        <v>3819154</v>
      </c>
      <c r="F27" s="91">
        <f>'APPENDIX 5'!F27+'APPENDIX 6'!F27+'APPENDIX 7'!F27+'APPENDIX 8'!F27+'APPENDIX 9'!F27+'APPENDIX 10'!F27+PENSIONS!F27</f>
        <v>0</v>
      </c>
      <c r="G27" s="91">
        <f>'APPENDIX 5'!G27+'APPENDIX 6'!G27+'APPENDIX 7'!G27+'APPENDIX 8'!G27+'APPENDIX 9'!G27+'APPENDIX 10'!G27+PENSIONS!G27</f>
        <v>4068401</v>
      </c>
      <c r="H27" s="91">
        <f>'APPENDIX 5'!H27+'APPENDIX 6'!H27+'APPENDIX 7'!H27+'APPENDIX 8'!H27+'APPENDIX 9'!H27+'APPENDIX 10'!H27+PENSIONS!H27</f>
        <v>2855696</v>
      </c>
      <c r="I27" s="91">
        <f>'APPENDIX 5'!I27+'APPENDIX 6'!I27+'APPENDIX 7'!I27+'APPENDIX 8'!I27+'APPENDIX 9'!I27+'APPENDIX 10'!I27+PENSIONS!I27</f>
        <v>0</v>
      </c>
      <c r="J27" s="91">
        <f>'APPENDIX 5'!J27+'APPENDIX 6'!J27+'APPENDIX 7'!J27+'APPENDIX 8'!J27+'APPENDIX 9'!J27+'APPENDIX 10'!J27+PENSIONS!J27</f>
        <v>0</v>
      </c>
      <c r="K27" s="91">
        <f>'APPENDIX 5'!K27+'APPENDIX 6'!K27+'APPENDIX 7'!K27+'APPENDIX 8'!K27+'APPENDIX 9'!K27+'APPENDIX 10'!K27+PENSIONS!K27</f>
        <v>1276738</v>
      </c>
      <c r="L27" s="91">
        <f>'APPENDIX 5'!L27+'APPENDIX 6'!L27+'APPENDIX 7'!L27+'APPENDIX 8'!L27+'APPENDIX 9'!L27+'APPENDIX 10'!L27+PENSIONS!L27</f>
        <v>248803</v>
      </c>
      <c r="M27" s="91">
        <f>'APPENDIX 5'!M27+'APPENDIX 6'!M27+'APPENDIX 7'!M27+'APPENDIX 8'!M27+'APPENDIX 9'!M27+'APPENDIX 10'!M27+PENSIONS!M27</f>
        <v>995994</v>
      </c>
      <c r="N27" s="91">
        <f>'APPENDIX 5'!N27+'APPENDIX 6'!N27+'APPENDIX 7'!N27+'APPENDIX 8'!N27+'APPENDIX 9'!N27+'APPENDIX 10'!N27+PENSIONS!N27</f>
        <v>91378</v>
      </c>
      <c r="O27" s="91">
        <f>'APPENDIX 5'!O27+'APPENDIX 6'!O27+'APPENDIX 7'!O27+'APPENDIX 8'!O27+'APPENDIX 9'!O27+'APPENDIX 10'!O27+PENSIONS!O27</f>
        <v>0</v>
      </c>
      <c r="P27" s="91">
        <f>'APPENDIX 5'!P27+'APPENDIX 6'!P27+'APPENDIX 7'!P27+'APPENDIX 8'!P27+'APPENDIX 9'!P27+'APPENDIX 10'!P27+PENSIONS!P27</f>
        <v>575769</v>
      </c>
      <c r="Q27" s="92">
        <f>'APPENDIX 5'!Q27+'APPENDIX 6'!Q27+'APPENDIX 7'!Q27+'APPENDIX 8'!Q27+'APPENDIX 9'!Q27+'APPENDIX 10'!Q27+PENSIONS!Q27</f>
        <v>26098282</v>
      </c>
    </row>
    <row r="28" spans="1:19" ht="29.25" customHeight="1" x14ac:dyDescent="0.35">
      <c r="A28" s="89"/>
      <c r="B28" s="4" t="s">
        <v>221</v>
      </c>
      <c r="C28" s="91">
        <f>'APPENDIX 5'!C28+'APPENDIX 6'!C28+'APPENDIX 7'!C28+'APPENDIX 8'!C28+'APPENDIX 9'!C28+'APPENDIX 10'!C28+PENSIONS!C28</f>
        <v>251597</v>
      </c>
      <c r="D28" s="91">
        <f>'APPENDIX 5'!D28+'APPENDIX 6'!D28+'APPENDIX 7'!D28+'APPENDIX 8'!D28+'APPENDIX 9'!D28+'APPENDIX 10'!D28+PENSIONS!D28</f>
        <v>111254</v>
      </c>
      <c r="E28" s="91">
        <f>'APPENDIX 5'!E28+'APPENDIX 6'!E28+'APPENDIX 7'!E28+'APPENDIX 8'!E28+'APPENDIX 9'!E28+'APPENDIX 10'!E28+PENSIONS!E28</f>
        <v>111254</v>
      </c>
      <c r="F28" s="91">
        <f>'APPENDIX 5'!F28+'APPENDIX 6'!F28+'APPENDIX 7'!F28+'APPENDIX 8'!F28+'APPENDIX 9'!F28+'APPENDIX 10'!F28+PENSIONS!F28</f>
        <v>0</v>
      </c>
      <c r="G28" s="91">
        <f>'APPENDIX 5'!G28+'APPENDIX 6'!G28+'APPENDIX 7'!G28+'APPENDIX 8'!G28+'APPENDIX 9'!G28+'APPENDIX 10'!G28+PENSIONS!G28</f>
        <v>40124</v>
      </c>
      <c r="H28" s="91">
        <f>'APPENDIX 5'!H28+'APPENDIX 6'!H28+'APPENDIX 7'!H28+'APPENDIX 8'!H28+'APPENDIX 9'!H28+'APPENDIX 10'!H28+PENSIONS!H28</f>
        <v>85387</v>
      </c>
      <c r="I28" s="91">
        <f>'APPENDIX 5'!I28+'APPENDIX 6'!I28+'APPENDIX 7'!I28+'APPENDIX 8'!I28+'APPENDIX 9'!I28+'APPENDIX 10'!I28+PENSIONS!I28</f>
        <v>0</v>
      </c>
      <c r="J28" s="91">
        <f>'APPENDIX 5'!J28+'APPENDIX 6'!J28+'APPENDIX 7'!J28+'APPENDIX 8'!J28+'APPENDIX 9'!J28+'APPENDIX 10'!J28+PENSIONS!J28</f>
        <v>0</v>
      </c>
      <c r="K28" s="91">
        <f>'APPENDIX 5'!K28+'APPENDIX 6'!K28+'APPENDIX 7'!K28+'APPENDIX 8'!K28+'APPENDIX 9'!K28+'APPENDIX 10'!K28+PENSIONS!K28</f>
        <v>0</v>
      </c>
      <c r="L28" s="91">
        <f>'APPENDIX 5'!L28+'APPENDIX 6'!L28+'APPENDIX 7'!L28+'APPENDIX 8'!L28+'APPENDIX 9'!L28+'APPENDIX 10'!L28+PENSIONS!L28</f>
        <v>0</v>
      </c>
      <c r="M28" s="91">
        <f>'APPENDIX 5'!M28+'APPENDIX 6'!M28+'APPENDIX 7'!M28+'APPENDIX 8'!M28+'APPENDIX 9'!M28+'APPENDIX 10'!M28+PENSIONS!M28</f>
        <v>35108</v>
      </c>
      <c r="N28" s="91">
        <f>'APPENDIX 5'!N28+'APPENDIX 6'!N28+'APPENDIX 7'!N28+'APPENDIX 8'!N28+'APPENDIX 9'!N28+'APPENDIX 10'!N28+PENSIONS!N28</f>
        <v>24655</v>
      </c>
      <c r="O28" s="91">
        <f>'APPENDIX 5'!O28+'APPENDIX 6'!O28+'APPENDIX 7'!O28+'APPENDIX 8'!O28+'APPENDIX 9'!O28+'APPENDIX 10'!O28+PENSIONS!O28</f>
        <v>0</v>
      </c>
      <c r="P28" s="91">
        <f>'APPENDIX 5'!P28+'APPENDIX 6'!P28+'APPENDIX 7'!P28+'APPENDIX 8'!P28+'APPENDIX 9'!P28+'APPENDIX 10'!P28+PENSIONS!P28</f>
        <v>114956</v>
      </c>
      <c r="Q28" s="92">
        <f>'APPENDIX 5'!Q28+'APPENDIX 6'!Q28+'APPENDIX 7'!Q28+'APPENDIX 8'!Q28+'APPENDIX 9'!Q28+'APPENDIX 10'!Q28+PENSIONS!Q28</f>
        <v>152056</v>
      </c>
    </row>
    <row r="29" spans="1:19" ht="29.25" customHeight="1" x14ac:dyDescent="0.35">
      <c r="A29" s="89"/>
      <c r="B29" s="4" t="s">
        <v>58</v>
      </c>
      <c r="C29" s="91">
        <f>'APPENDIX 5'!C29+'APPENDIX 6'!C29+'APPENDIX 7'!C29+'APPENDIX 8'!C29+'APPENDIX 9'!C29+'APPENDIX 10'!C29+PENSIONS!C29</f>
        <v>4595068</v>
      </c>
      <c r="D29" s="91">
        <f>'APPENDIX 5'!D29+'APPENDIX 6'!D29+'APPENDIX 7'!D29+'APPENDIX 8'!D29+'APPENDIX 9'!D29+'APPENDIX 10'!D29+PENSIONS!D29</f>
        <v>1056087</v>
      </c>
      <c r="E29" s="91">
        <f>'APPENDIX 5'!E29+'APPENDIX 6'!E29+'APPENDIX 7'!E29+'APPENDIX 8'!E29+'APPENDIX 9'!E29+'APPENDIX 10'!E29+PENSIONS!E29</f>
        <v>1033978</v>
      </c>
      <c r="F29" s="91">
        <f>'APPENDIX 5'!F29+'APPENDIX 6'!F29+'APPENDIX 7'!F29+'APPENDIX 8'!F29+'APPENDIX 9'!F29+'APPENDIX 10'!F29+PENSIONS!F29</f>
        <v>0</v>
      </c>
      <c r="G29" s="91">
        <f>'APPENDIX 5'!G29+'APPENDIX 6'!G29+'APPENDIX 7'!G29+'APPENDIX 8'!G29+'APPENDIX 9'!G29+'APPENDIX 10'!G29+PENSIONS!G29</f>
        <v>579041</v>
      </c>
      <c r="H29" s="91">
        <f>'APPENDIX 5'!H29+'APPENDIX 6'!H29+'APPENDIX 7'!H29+'APPENDIX 8'!H29+'APPENDIX 9'!H29+'APPENDIX 10'!H29+PENSIONS!H29</f>
        <v>464896</v>
      </c>
      <c r="I29" s="91">
        <f>'APPENDIX 5'!I29+'APPENDIX 6'!I29+'APPENDIX 7'!I29+'APPENDIX 8'!I29+'APPENDIX 9'!I29+'APPENDIX 10'!I29+PENSIONS!I29</f>
        <v>0</v>
      </c>
      <c r="J29" s="91">
        <f>'APPENDIX 5'!J29+'APPENDIX 6'!J29+'APPENDIX 7'!J29+'APPENDIX 8'!J29+'APPENDIX 9'!J29+'APPENDIX 10'!J29+PENSIONS!J29</f>
        <v>0</v>
      </c>
      <c r="K29" s="91">
        <f>'APPENDIX 5'!K29+'APPENDIX 6'!K29+'APPENDIX 7'!K29+'APPENDIX 8'!K29+'APPENDIX 9'!K29+'APPENDIX 10'!K29+PENSIONS!K29</f>
        <v>107755</v>
      </c>
      <c r="L29" s="91">
        <f>'APPENDIX 5'!L29+'APPENDIX 6'!L29+'APPENDIX 7'!L29+'APPENDIX 8'!L29+'APPENDIX 9'!L29+'APPENDIX 10'!L29+PENSIONS!L29</f>
        <v>11814</v>
      </c>
      <c r="M29" s="91">
        <f>'APPENDIX 5'!M29+'APPENDIX 6'!M29+'APPENDIX 7'!M29+'APPENDIX 8'!M29+'APPENDIX 9'!M29+'APPENDIX 10'!M29+PENSIONS!M29</f>
        <v>88681</v>
      </c>
      <c r="N29" s="91">
        <f>'APPENDIX 5'!N29+'APPENDIX 6'!N29+'APPENDIX 7'!N29+'APPENDIX 8'!N29+'APPENDIX 9'!N29+'APPENDIX 10'!N29+PENSIONS!N29</f>
        <v>96873</v>
      </c>
      <c r="O29" s="91">
        <f>'APPENDIX 5'!O29+'APPENDIX 6'!O29+'APPENDIX 7'!O29+'APPENDIX 8'!O29+'APPENDIX 9'!O29+'APPENDIX 10'!O29+PENSIONS!O29</f>
        <v>0</v>
      </c>
      <c r="P29" s="91">
        <f>'APPENDIX 5'!P29+'APPENDIX 6'!P29+'APPENDIX 7'!P29+'APPENDIX 8'!P29+'APPENDIX 9'!P29+'APPENDIX 10'!P29+PENSIONS!P29</f>
        <v>261661</v>
      </c>
      <c r="Q29" s="92">
        <f>'APPENDIX 5'!Q29+'APPENDIX 6'!Q29+'APPENDIX 7'!Q29+'APPENDIX 8'!Q29+'APPENDIX 9'!Q29+'APPENDIX 10'!Q29+PENSIONS!Q29</f>
        <v>4791113</v>
      </c>
    </row>
    <row r="30" spans="1:19" ht="29.25" customHeight="1" x14ac:dyDescent="0.35">
      <c r="A30" s="89"/>
      <c r="B30" s="4" t="s">
        <v>59</v>
      </c>
      <c r="C30" s="91">
        <f>'APPENDIX 5'!C30+'APPENDIX 6'!C30+'APPENDIX 7'!C30+'APPENDIX 8'!C30+'APPENDIX 9'!C30+'APPENDIX 10'!C30+PENSIONS!C30</f>
        <v>49786</v>
      </c>
      <c r="D30" s="91">
        <f>'APPENDIX 5'!D30+'APPENDIX 6'!D30+'APPENDIX 7'!D30+'APPENDIX 8'!D30+'APPENDIX 9'!D30+'APPENDIX 10'!D30+PENSIONS!D30</f>
        <v>82824</v>
      </c>
      <c r="E30" s="91">
        <f>'APPENDIX 5'!E30+'APPENDIX 6'!E30+'APPENDIX 7'!E30+'APPENDIX 8'!E30+'APPENDIX 9'!E30+'APPENDIX 10'!E30+PENSIONS!E30</f>
        <v>52005</v>
      </c>
      <c r="F30" s="91">
        <f>'APPENDIX 5'!F30+'APPENDIX 6'!F30+'APPENDIX 7'!F30+'APPENDIX 8'!F30+'APPENDIX 9'!F30+'APPENDIX 10'!F30+PENSIONS!F30</f>
        <v>0</v>
      </c>
      <c r="G30" s="91">
        <f>'APPENDIX 5'!G30+'APPENDIX 6'!G30+'APPENDIX 7'!G30+'APPENDIX 8'!G30+'APPENDIX 9'!G30+'APPENDIX 10'!G30+PENSIONS!G30</f>
        <v>18150</v>
      </c>
      <c r="H30" s="91">
        <f>'APPENDIX 5'!H30+'APPENDIX 6'!H30+'APPENDIX 7'!H30+'APPENDIX 8'!H30+'APPENDIX 9'!H30+'APPENDIX 10'!H30+PENSIONS!H30</f>
        <v>29797</v>
      </c>
      <c r="I30" s="91">
        <f>'APPENDIX 5'!I30+'APPENDIX 6'!I30+'APPENDIX 7'!I30+'APPENDIX 8'!I30+'APPENDIX 9'!I30+'APPENDIX 10'!I30+PENSIONS!I30</f>
        <v>0</v>
      </c>
      <c r="J30" s="91">
        <f>'APPENDIX 5'!J30+'APPENDIX 6'!J30+'APPENDIX 7'!J30+'APPENDIX 8'!J30+'APPENDIX 9'!J30+'APPENDIX 10'!J30+PENSIONS!J30</f>
        <v>0</v>
      </c>
      <c r="K30" s="91">
        <f>'APPENDIX 5'!K30+'APPENDIX 6'!K30+'APPENDIX 7'!K30+'APPENDIX 8'!K30+'APPENDIX 9'!K30+'APPENDIX 10'!K30+PENSIONS!K30</f>
        <v>0</v>
      </c>
      <c r="L30" s="91">
        <f>'APPENDIX 5'!L30+'APPENDIX 6'!L30+'APPENDIX 7'!L30+'APPENDIX 8'!L30+'APPENDIX 9'!L30+'APPENDIX 10'!L30+PENSIONS!L30</f>
        <v>-1786</v>
      </c>
      <c r="M30" s="91">
        <f>'APPENDIX 5'!M30+'APPENDIX 6'!M30+'APPENDIX 7'!M30+'APPENDIX 8'!M30+'APPENDIX 9'!M30+'APPENDIX 10'!M30+PENSIONS!M30</f>
        <v>36175</v>
      </c>
      <c r="N30" s="91">
        <f>'APPENDIX 5'!N30+'APPENDIX 6'!N30+'APPENDIX 7'!N30+'APPENDIX 8'!N30+'APPENDIX 9'!N30+'APPENDIX 10'!N30+PENSIONS!N30</f>
        <v>26334</v>
      </c>
      <c r="O30" s="91">
        <f>'APPENDIX 5'!O30+'APPENDIX 6'!O30+'APPENDIX 7'!O30+'APPENDIX 8'!O30+'APPENDIX 9'!O30+'APPENDIX 10'!O30+PENSIONS!O30</f>
        <v>0</v>
      </c>
      <c r="P30" s="91">
        <f>'APPENDIX 5'!P30+'APPENDIX 6'!P30+'APPENDIX 7'!P30+'APPENDIX 8'!P30+'APPENDIX 9'!P30+'APPENDIX 10'!P30+PENSIONS!P30</f>
        <v>0</v>
      </c>
      <c r="Q30" s="92">
        <f>'APPENDIX 5'!Q30+'APPENDIX 6'!Q30+'APPENDIX 7'!Q30+'APPENDIX 8'!Q30+'APPENDIX 9'!Q30+'APPENDIX 10'!Q30+PENSIONS!Q30</f>
        <v>63941</v>
      </c>
    </row>
    <row r="31" spans="1:19" ht="29.25" customHeight="1" x14ac:dyDescent="0.35">
      <c r="A31" s="89"/>
      <c r="B31" s="42" t="s">
        <v>43</v>
      </c>
      <c r="C31" s="93">
        <f t="shared" ref="C31:Q31" si="0">SUM(C6:C30)</f>
        <v>574413840</v>
      </c>
      <c r="D31" s="93">
        <f t="shared" si="0"/>
        <v>115581245</v>
      </c>
      <c r="E31" s="93">
        <f t="shared" si="0"/>
        <v>104017141</v>
      </c>
      <c r="F31" s="93">
        <f t="shared" si="0"/>
        <v>103494</v>
      </c>
      <c r="G31" s="93">
        <f t="shared" si="0"/>
        <v>61071490</v>
      </c>
      <c r="H31" s="93">
        <f t="shared" si="0"/>
        <v>56132648</v>
      </c>
      <c r="I31" s="93">
        <f t="shared" si="0"/>
        <v>4665103</v>
      </c>
      <c r="J31" s="93">
        <f t="shared" si="0"/>
        <v>1646978</v>
      </c>
      <c r="K31" s="93">
        <f t="shared" si="0"/>
        <v>6941542</v>
      </c>
      <c r="L31" s="93">
        <f t="shared" si="0"/>
        <v>5915942</v>
      </c>
      <c r="M31" s="93">
        <f t="shared" si="0"/>
        <v>14004777</v>
      </c>
      <c r="N31" s="93">
        <f t="shared" si="0"/>
        <v>34498539</v>
      </c>
      <c r="O31" s="93">
        <f t="shared" si="0"/>
        <v>446605</v>
      </c>
      <c r="P31" s="93">
        <f t="shared" si="0"/>
        <v>6080814</v>
      </c>
      <c r="Q31" s="93">
        <f t="shared" si="0"/>
        <v>617198603</v>
      </c>
      <c r="S31" s="67"/>
    </row>
    <row r="32" spans="1:19" ht="29.25" customHeight="1" x14ac:dyDescent="0.35">
      <c r="A32" s="89"/>
      <c r="B32" s="305" t="s">
        <v>44</v>
      </c>
      <c r="C32" s="306"/>
      <c r="D32" s="306"/>
      <c r="E32" s="306"/>
      <c r="F32" s="306"/>
      <c r="G32" s="306"/>
      <c r="H32" s="306"/>
      <c r="I32" s="306"/>
      <c r="J32" s="306"/>
      <c r="K32" s="306"/>
      <c r="L32" s="306"/>
      <c r="M32" s="306"/>
      <c r="N32" s="306"/>
      <c r="O32" s="306"/>
      <c r="P32" s="306"/>
      <c r="Q32" s="307"/>
    </row>
    <row r="33" spans="1:19" ht="29.25" customHeight="1" x14ac:dyDescent="0.35">
      <c r="A33" s="89"/>
      <c r="B33" s="4" t="s">
        <v>45</v>
      </c>
      <c r="C33" s="19">
        <f>'APPENDIX 5'!C33+'APPENDIX 6'!C33+'APPENDIX 7'!C33+'APPENDIX 8'!C33+'APPENDIX 9'!C33+'APPENDIX 10'!C33+PENSIONS!C33</f>
        <v>0</v>
      </c>
      <c r="D33" s="19">
        <f>'APPENDIX 5'!D33+'APPENDIX 6'!D33+'APPENDIX 7'!D33+'APPENDIX 8'!D33+'APPENDIX 9'!D33+'APPENDIX 10'!D33+PENSIONS!D33</f>
        <v>4720</v>
      </c>
      <c r="E33" s="19">
        <f>'APPENDIX 5'!E33+'APPENDIX 6'!E33+'APPENDIX 7'!E33+'APPENDIX 8'!E33+'APPENDIX 9'!E33+'APPENDIX 10'!E33+PENSIONS!E33</f>
        <v>-5238</v>
      </c>
      <c r="F33" s="19">
        <f>'APPENDIX 5'!F33+'APPENDIX 6'!F33+'APPENDIX 7'!F33+'APPENDIX 8'!F33+'APPENDIX 9'!F33+'APPENDIX 10'!F33+PENSIONS!F33</f>
        <v>0</v>
      </c>
      <c r="G33" s="19">
        <f>'APPENDIX 5'!G33+'APPENDIX 6'!G33+'APPENDIX 7'!G33+'APPENDIX 8'!G33+'APPENDIX 9'!G33+'APPENDIX 10'!G33+PENSIONS!G33</f>
        <v>65890</v>
      </c>
      <c r="H33" s="19">
        <f>'APPENDIX 5'!H33+'APPENDIX 6'!H33+'APPENDIX 7'!H33+'APPENDIX 8'!H33+'APPENDIX 9'!H33+'APPENDIX 10'!H33+PENSIONS!H33</f>
        <v>40493</v>
      </c>
      <c r="I33" s="19">
        <f>'APPENDIX 5'!I33+'APPENDIX 6'!I33+'APPENDIX 7'!I33+'APPENDIX 8'!I33+'APPENDIX 9'!I33+'APPENDIX 10'!I33+PENSIONS!I33</f>
        <v>0</v>
      </c>
      <c r="J33" s="19">
        <f>'APPENDIX 5'!J33+'APPENDIX 6'!J33+'APPENDIX 7'!J33+'APPENDIX 8'!J33+'APPENDIX 9'!J33+'APPENDIX 10'!J33+PENSIONS!J33</f>
        <v>0</v>
      </c>
      <c r="K33" s="19">
        <f>'APPENDIX 5'!K33+'APPENDIX 6'!K33+'APPENDIX 7'!K33+'APPENDIX 8'!K33+'APPENDIX 9'!K33+'APPENDIX 10'!K33+PENSIONS!K33</f>
        <v>0</v>
      </c>
      <c r="L33" s="19">
        <f>'APPENDIX 5'!L33+'APPENDIX 6'!L33+'APPENDIX 7'!L33+'APPENDIX 8'!L33+'APPENDIX 9'!L33+'APPENDIX 10'!L33+PENSIONS!L33</f>
        <v>4706</v>
      </c>
      <c r="M33" s="19">
        <f>'APPENDIX 5'!M33+'APPENDIX 6'!M33+'APPENDIX 7'!M33+'APPENDIX 8'!M33+'APPENDIX 9'!M33+'APPENDIX 10'!M33+PENSIONS!M33</f>
        <v>12434</v>
      </c>
      <c r="N33" s="19">
        <f>'APPENDIX 5'!N33+'APPENDIX 6'!N33+'APPENDIX 7'!N33+'APPENDIX 8'!N33+'APPENDIX 9'!N33+'APPENDIX 10'!N33+PENSIONS!N33</f>
        <v>126449</v>
      </c>
      <c r="O33" s="19">
        <f>'APPENDIX 5'!O33+'APPENDIX 6'!O33+'APPENDIX 7'!O33+'APPENDIX 8'!O33+'APPENDIX 9'!O33+'APPENDIX 10'!O33+PENSIONS!O33</f>
        <v>12973</v>
      </c>
      <c r="P33" s="19">
        <f>'APPENDIX 5'!P33+'APPENDIX 6'!P33+'APPENDIX 7'!P33+'APPENDIX 8'!P33+'APPENDIX 9'!P33+'APPENDIX 10'!P33+PENSIONS!P33</f>
        <v>0</v>
      </c>
      <c r="Q33" s="20">
        <f>'APPENDIX 5'!Q33+'APPENDIX 6'!Q33+'APPENDIX 7'!Q33+'APPENDIX 8'!Q33+'APPENDIX 9'!Q33+'APPENDIX 10'!Q33+PENSIONS!Q33</f>
        <v>50604</v>
      </c>
    </row>
    <row r="34" spans="1:19" ht="29.25" customHeight="1" x14ac:dyDescent="0.35">
      <c r="B34" s="4" t="s">
        <v>74</v>
      </c>
      <c r="C34" s="19">
        <f>'APPENDIX 5'!C34+'APPENDIX 6'!C34+'APPENDIX 7'!C34+'APPENDIX 8'!C34+'APPENDIX 9'!C34+'APPENDIX 10'!C34+PENSIONS!C34</f>
        <v>644279</v>
      </c>
      <c r="D34" s="19">
        <f>'APPENDIX 5'!D34+'APPENDIX 6'!D34+'APPENDIX 7'!D34+'APPENDIX 8'!D34+'APPENDIX 9'!D34+'APPENDIX 10'!D34+PENSIONS!D34</f>
        <v>863172</v>
      </c>
      <c r="E34" s="19">
        <f>'APPENDIX 5'!E34+'APPENDIX 6'!E34+'APPENDIX 7'!E34+'APPENDIX 8'!E34+'APPENDIX 9'!E34+'APPENDIX 10'!E34+PENSIONS!E34</f>
        <v>687684</v>
      </c>
      <c r="F34" s="19">
        <f>'APPENDIX 5'!F34+'APPENDIX 6'!F34+'APPENDIX 7'!F34+'APPENDIX 8'!F34+'APPENDIX 9'!F34+'APPENDIX 10'!F34+PENSIONS!F34</f>
        <v>-57905</v>
      </c>
      <c r="G34" s="19">
        <f>'APPENDIX 5'!G34+'APPENDIX 6'!G34+'APPENDIX 7'!G34+'APPENDIX 8'!G34+'APPENDIX 9'!G34+'APPENDIX 10'!G34+PENSIONS!G34</f>
        <v>268376</v>
      </c>
      <c r="H34" s="19">
        <f>'APPENDIX 5'!H34+'APPENDIX 6'!H34+'APPENDIX 7'!H34+'APPENDIX 8'!H34+'APPENDIX 9'!H34+'APPENDIX 10'!H34+PENSIONS!H34</f>
        <v>329101</v>
      </c>
      <c r="I34" s="19">
        <f>'APPENDIX 5'!I34+'APPENDIX 6'!I34+'APPENDIX 7'!I34+'APPENDIX 8'!I34+'APPENDIX 9'!I34+'APPENDIX 10'!I34+PENSIONS!I34</f>
        <v>0</v>
      </c>
      <c r="J34" s="19">
        <f>'APPENDIX 5'!J34+'APPENDIX 6'!J34+'APPENDIX 7'!J34+'APPENDIX 8'!J34+'APPENDIX 9'!J34+'APPENDIX 10'!J34+PENSIONS!J34</f>
        <v>0</v>
      </c>
      <c r="K34" s="19">
        <f>'APPENDIX 5'!K34+'APPENDIX 6'!K34+'APPENDIX 7'!K34+'APPENDIX 8'!K34+'APPENDIX 9'!K34+'APPENDIX 10'!K34+PENSIONS!K34</f>
        <v>0</v>
      </c>
      <c r="L34" s="19">
        <f>'APPENDIX 5'!L34+'APPENDIX 6'!L34+'APPENDIX 7'!L34+'APPENDIX 8'!L34+'APPENDIX 9'!L34+'APPENDIX 10'!L34+PENSIONS!L34</f>
        <v>155994</v>
      </c>
      <c r="M34" s="19">
        <f>'APPENDIX 5'!M34+'APPENDIX 6'!M34+'APPENDIX 7'!M34+'APPENDIX 8'!M34+'APPENDIX 9'!M34+'APPENDIX 10'!M34+PENSIONS!M34</f>
        <v>49954</v>
      </c>
      <c r="N34" s="19">
        <f>'APPENDIX 5'!N34+'APPENDIX 6'!N34+'APPENDIX 7'!N34+'APPENDIX 8'!N34+'APPENDIX 9'!N34+'APPENDIX 10'!N34+PENSIONS!N34</f>
        <v>0</v>
      </c>
      <c r="O34" s="19">
        <f>'APPENDIX 5'!O34+'APPENDIX 6'!O34+'APPENDIX 7'!O34+'APPENDIX 8'!O34+'APPENDIX 9'!O34+'APPENDIX 10'!O34+PENSIONS!O34</f>
        <v>0</v>
      </c>
      <c r="P34" s="19">
        <f>'APPENDIX 5'!P34+'APPENDIX 6'!P34+'APPENDIX 7'!P34+'APPENDIX 8'!P34+'APPENDIX 9'!P34+'APPENDIX 10'!P34+PENSIONS!P34</f>
        <v>0</v>
      </c>
      <c r="Q34" s="20">
        <f>'APPENDIX 5'!Q34+'APPENDIX 6'!Q34+'APPENDIX 7'!Q34+'APPENDIX 8'!Q34+'APPENDIX 9'!Q34+'APPENDIX 10'!Q34+PENSIONS!Q34</f>
        <v>739009</v>
      </c>
    </row>
    <row r="35" spans="1:19" ht="29.25" customHeight="1" x14ac:dyDescent="0.35">
      <c r="B35" s="4" t="s">
        <v>46</v>
      </c>
      <c r="C35" s="19">
        <f>'APPENDIX 5'!C35+'APPENDIX 6'!C35+'APPENDIX 7'!C35+'APPENDIX 8'!C35+'APPENDIX 9'!C35+'APPENDIX 10'!C35+PENSIONS!C35</f>
        <v>11969293</v>
      </c>
      <c r="D35" s="19">
        <f>'APPENDIX 5'!D35+'APPENDIX 6'!D35+'APPENDIX 7'!D35+'APPENDIX 8'!D35+'APPENDIX 9'!D35+'APPENDIX 10'!D35+PENSIONS!D35</f>
        <v>1554645</v>
      </c>
      <c r="E35" s="19">
        <f>'APPENDIX 5'!E35+'APPENDIX 6'!E35+'APPENDIX 7'!E35+'APPENDIX 8'!E35+'APPENDIX 9'!E35+'APPENDIX 10'!E35+PENSIONS!E35</f>
        <v>1478126</v>
      </c>
      <c r="F35" s="19">
        <f>'APPENDIX 5'!F35+'APPENDIX 6'!F35+'APPENDIX 7'!F35+'APPENDIX 8'!F35+'APPENDIX 9'!F35+'APPENDIX 10'!F35+PENSIONS!F35</f>
        <v>0</v>
      </c>
      <c r="G35" s="19">
        <f>'APPENDIX 5'!G35+'APPENDIX 6'!G35+'APPENDIX 7'!G35+'APPENDIX 8'!G35+'APPENDIX 9'!G35+'APPENDIX 10'!G35+PENSIONS!G35</f>
        <v>0</v>
      </c>
      <c r="H35" s="19">
        <f>'APPENDIX 5'!H35+'APPENDIX 6'!H35+'APPENDIX 7'!H35+'APPENDIX 8'!H35+'APPENDIX 9'!H35+'APPENDIX 10'!H35+PENSIONS!H35</f>
        <v>1034842</v>
      </c>
      <c r="I35" s="19">
        <f>'APPENDIX 5'!I35+'APPENDIX 6'!I35+'APPENDIX 7'!I35+'APPENDIX 8'!I35+'APPENDIX 9'!I35+'APPENDIX 10'!I35+PENSIONS!I35</f>
        <v>0</v>
      </c>
      <c r="J35" s="19">
        <f>'APPENDIX 5'!J35+'APPENDIX 6'!J35+'APPENDIX 7'!J35+'APPENDIX 8'!J35+'APPENDIX 9'!J35+'APPENDIX 10'!J35+PENSIONS!J35</f>
        <v>0</v>
      </c>
      <c r="K35" s="19">
        <f>'APPENDIX 5'!K35+'APPENDIX 6'!K35+'APPENDIX 7'!K35+'APPENDIX 8'!K35+'APPENDIX 9'!K35+'APPENDIX 10'!K35+PENSIONS!K35</f>
        <v>0</v>
      </c>
      <c r="L35" s="19">
        <f>'APPENDIX 5'!L35+'APPENDIX 6'!L35+'APPENDIX 7'!L35+'APPENDIX 8'!L35+'APPENDIX 9'!L35+'APPENDIX 10'!L35+PENSIONS!L35</f>
        <v>503902</v>
      </c>
      <c r="M35" s="19">
        <f>'APPENDIX 5'!M35+'APPENDIX 6'!M35+'APPENDIX 7'!M35+'APPENDIX 8'!M35+'APPENDIX 9'!M35+'APPENDIX 10'!M35+PENSIONS!M35</f>
        <v>155939</v>
      </c>
      <c r="N35" s="19">
        <f>'APPENDIX 5'!N35+'APPENDIX 6'!N35+'APPENDIX 7'!N35+'APPENDIX 8'!N35+'APPENDIX 9'!N35+'APPENDIX 10'!N35+PENSIONS!N35</f>
        <v>1022787</v>
      </c>
      <c r="O35" s="19">
        <f>'APPENDIX 5'!O35+'APPENDIX 6'!O35+'APPENDIX 7'!O35+'APPENDIX 8'!O35+'APPENDIX 9'!O35+'APPENDIX 10'!O35+PENSIONS!O35</f>
        <v>0</v>
      </c>
      <c r="P35" s="19">
        <f>'APPENDIX 5'!P35+'APPENDIX 6'!P35+'APPENDIX 7'!P35+'APPENDIX 8'!P35+'APPENDIX 9'!P35+'APPENDIX 10'!P35+PENSIONS!P35</f>
        <v>0</v>
      </c>
      <c r="Q35" s="20">
        <f>'APPENDIX 5'!Q35+'APPENDIX 6'!Q35+'APPENDIX 7'!Q35+'APPENDIX 8'!Q35+'APPENDIX 9'!Q35+'APPENDIX 10'!Q35+PENSIONS!Q35</f>
        <v>12775524</v>
      </c>
    </row>
    <row r="36" spans="1:19" ht="29.25" customHeight="1" x14ac:dyDescent="0.35">
      <c r="B36" s="42" t="s">
        <v>43</v>
      </c>
      <c r="C36" s="93">
        <f t="shared" ref="C36:Q36" si="1">SUM(C33:C35)</f>
        <v>12613572</v>
      </c>
      <c r="D36" s="93">
        <f t="shared" si="1"/>
        <v>2422537</v>
      </c>
      <c r="E36" s="93">
        <f t="shared" si="1"/>
        <v>2160572</v>
      </c>
      <c r="F36" s="93">
        <f t="shared" si="1"/>
        <v>-57905</v>
      </c>
      <c r="G36" s="93">
        <f t="shared" si="1"/>
        <v>334266</v>
      </c>
      <c r="H36" s="93">
        <f t="shared" si="1"/>
        <v>1404436</v>
      </c>
      <c r="I36" s="93">
        <f t="shared" si="1"/>
        <v>0</v>
      </c>
      <c r="J36" s="93">
        <f t="shared" si="1"/>
        <v>0</v>
      </c>
      <c r="K36" s="93">
        <f t="shared" si="1"/>
        <v>0</v>
      </c>
      <c r="L36" s="93">
        <f t="shared" si="1"/>
        <v>664602</v>
      </c>
      <c r="M36" s="93">
        <f t="shared" si="1"/>
        <v>218327</v>
      </c>
      <c r="N36" s="93">
        <f t="shared" si="1"/>
        <v>1149236</v>
      </c>
      <c r="O36" s="93">
        <f t="shared" si="1"/>
        <v>12973</v>
      </c>
      <c r="P36" s="93">
        <f t="shared" si="1"/>
        <v>0</v>
      </c>
      <c r="Q36" s="93">
        <f t="shared" si="1"/>
        <v>13565137</v>
      </c>
    </row>
    <row r="37" spans="1:19" ht="18" customHeight="1" x14ac:dyDescent="0.35">
      <c r="B37" s="308" t="s">
        <v>48</v>
      </c>
      <c r="C37" s="308"/>
      <c r="D37" s="308"/>
      <c r="E37" s="308"/>
      <c r="F37" s="308"/>
      <c r="G37" s="308"/>
      <c r="H37" s="308"/>
      <c r="I37" s="308"/>
      <c r="J37" s="308"/>
      <c r="K37" s="308"/>
      <c r="L37" s="308"/>
      <c r="M37" s="308"/>
      <c r="N37" s="308"/>
      <c r="O37" s="308"/>
      <c r="P37" s="308"/>
      <c r="Q37" s="308"/>
    </row>
    <row r="38" spans="1:19" ht="18" customHeight="1" x14ac:dyDescent="0.35">
      <c r="C38" s="94"/>
      <c r="D38" s="94"/>
      <c r="E38" s="94"/>
      <c r="F38" s="94"/>
      <c r="G38" s="94"/>
      <c r="H38" s="94"/>
      <c r="I38" s="94"/>
      <c r="J38" s="94"/>
      <c r="K38" s="94"/>
      <c r="L38" s="94"/>
      <c r="M38" s="94"/>
      <c r="N38" s="94"/>
      <c r="O38" s="94"/>
      <c r="P38" s="94"/>
      <c r="Q38" s="94"/>
      <c r="R38" s="87"/>
      <c r="S38" s="95"/>
    </row>
    <row r="39" spans="1:19" ht="18" hidden="1" customHeight="1" x14ac:dyDescent="0.35">
      <c r="C39" s="94"/>
      <c r="D39" s="94"/>
      <c r="E39" s="94"/>
      <c r="F39" s="94"/>
      <c r="G39" s="94"/>
      <c r="H39" s="94"/>
      <c r="I39" s="94"/>
      <c r="J39" s="94"/>
      <c r="K39" s="94"/>
      <c r="L39" s="94"/>
      <c r="M39" s="94"/>
      <c r="N39" s="94"/>
      <c r="O39" s="94"/>
      <c r="P39" s="94"/>
      <c r="Q39" s="94"/>
    </row>
    <row r="40" spans="1:19" ht="18" customHeight="1" x14ac:dyDescent="0.35">
      <c r="C40" s="94"/>
      <c r="D40" s="94"/>
      <c r="E40" s="94"/>
      <c r="F40" s="94"/>
      <c r="G40" s="94"/>
      <c r="H40" s="94"/>
      <c r="I40" s="94"/>
      <c r="J40" s="94"/>
      <c r="K40" s="94"/>
      <c r="L40" s="94"/>
      <c r="M40" s="94"/>
      <c r="N40" s="94"/>
      <c r="O40" s="94"/>
      <c r="P40" s="94"/>
      <c r="Q40" s="94"/>
    </row>
    <row r="41" spans="1:19" ht="18" customHeight="1" x14ac:dyDescent="0.35">
      <c r="C41" s="94"/>
      <c r="D41" s="94"/>
      <c r="E41" s="94"/>
      <c r="F41" s="94"/>
      <c r="G41" s="94"/>
      <c r="H41" s="94"/>
      <c r="I41" s="94"/>
      <c r="J41" s="94"/>
      <c r="K41" s="94"/>
      <c r="L41" s="94"/>
      <c r="M41" s="94"/>
      <c r="N41" s="94"/>
      <c r="O41" s="94"/>
      <c r="P41" s="94"/>
      <c r="Q41" s="94"/>
    </row>
    <row r="42" spans="1:19" ht="18" customHeight="1" x14ac:dyDescent="0.35">
      <c r="C42" s="94"/>
      <c r="D42" s="94"/>
      <c r="E42" s="94"/>
      <c r="F42" s="94"/>
      <c r="G42" s="94"/>
      <c r="H42" s="94"/>
      <c r="I42" s="94"/>
      <c r="J42" s="94"/>
      <c r="K42" s="94"/>
      <c r="L42" s="94"/>
      <c r="M42" s="94"/>
      <c r="N42" s="94"/>
      <c r="O42" s="94"/>
      <c r="P42" s="94"/>
      <c r="Q42" s="94"/>
    </row>
    <row r="43" spans="1:19" ht="18" customHeight="1" x14ac:dyDescent="0.35">
      <c r="C43" s="94"/>
      <c r="D43" s="94"/>
      <c r="E43" s="94"/>
      <c r="F43" s="94"/>
      <c r="G43" s="94"/>
      <c r="H43" s="94"/>
      <c r="I43" s="94"/>
      <c r="J43" s="94"/>
      <c r="K43" s="94"/>
      <c r="L43" s="94"/>
      <c r="M43" s="94"/>
      <c r="N43" s="94"/>
      <c r="O43" s="94"/>
      <c r="P43" s="94"/>
      <c r="Q43" s="94"/>
    </row>
    <row r="44" spans="1:19" ht="18" customHeight="1" x14ac:dyDescent="0.35">
      <c r="C44" s="94"/>
      <c r="D44" s="94"/>
      <c r="E44" s="94"/>
      <c r="F44" s="94"/>
      <c r="G44" s="94"/>
      <c r="H44" s="94"/>
      <c r="I44" s="94"/>
      <c r="J44" s="94"/>
      <c r="K44" s="94"/>
      <c r="L44" s="94"/>
      <c r="M44" s="94"/>
      <c r="N44" s="94"/>
      <c r="O44" s="94"/>
      <c r="P44" s="94"/>
      <c r="Q44" s="94"/>
    </row>
    <row r="45" spans="1:19" ht="18" customHeight="1" x14ac:dyDescent="0.35">
      <c r="C45" s="94"/>
      <c r="D45" s="94"/>
      <c r="E45" s="94"/>
      <c r="F45" s="94"/>
      <c r="G45" s="94"/>
      <c r="H45" s="94"/>
      <c r="I45" s="94"/>
      <c r="J45" s="94"/>
      <c r="K45" s="94"/>
      <c r="L45" s="94"/>
      <c r="M45" s="94"/>
      <c r="N45" s="94"/>
      <c r="O45" s="94"/>
      <c r="P45" s="94"/>
      <c r="Q45" s="94"/>
    </row>
    <row r="46" spans="1:19" ht="18" customHeight="1" x14ac:dyDescent="0.35">
      <c r="C46" s="94"/>
      <c r="D46" s="94"/>
      <c r="E46" s="94"/>
      <c r="F46" s="94"/>
      <c r="G46" s="94"/>
      <c r="H46" s="94"/>
      <c r="I46" s="94"/>
      <c r="J46" s="94"/>
      <c r="K46" s="94"/>
      <c r="L46" s="94"/>
      <c r="M46" s="94"/>
      <c r="N46" s="94"/>
      <c r="O46" s="94"/>
      <c r="P46" s="94"/>
      <c r="Q46" s="94"/>
    </row>
    <row r="47" spans="1:19" ht="18" customHeight="1" x14ac:dyDescent="0.35">
      <c r="C47" s="94"/>
      <c r="D47" s="94"/>
      <c r="E47" s="94"/>
      <c r="F47" s="94"/>
      <c r="G47" s="94"/>
      <c r="H47" s="94"/>
      <c r="I47" s="94"/>
      <c r="J47" s="94"/>
      <c r="K47" s="94"/>
      <c r="L47" s="94"/>
      <c r="M47" s="94"/>
      <c r="N47" s="94"/>
      <c r="O47" s="94"/>
      <c r="P47" s="94"/>
      <c r="Q47" s="94"/>
    </row>
    <row r="48" spans="1:19" ht="18" customHeight="1" x14ac:dyDescent="0.35">
      <c r="C48" s="94"/>
      <c r="D48" s="94"/>
      <c r="E48" s="94"/>
      <c r="F48" s="94"/>
      <c r="G48" s="94"/>
      <c r="H48" s="94"/>
      <c r="I48" s="94"/>
      <c r="J48" s="94"/>
      <c r="K48" s="94"/>
      <c r="L48" s="94"/>
      <c r="M48" s="94"/>
      <c r="N48" s="94"/>
      <c r="O48" s="94"/>
      <c r="P48" s="94"/>
      <c r="Q48" s="94"/>
    </row>
    <row r="49" spans="3:17" ht="18" customHeight="1" x14ac:dyDescent="0.35">
      <c r="C49" s="94"/>
      <c r="D49" s="94"/>
      <c r="E49" s="94"/>
      <c r="F49" s="94"/>
      <c r="G49" s="94"/>
      <c r="H49" s="94"/>
      <c r="I49" s="94"/>
      <c r="J49" s="94"/>
      <c r="K49" s="94"/>
      <c r="L49" s="94"/>
      <c r="M49" s="94"/>
      <c r="N49" s="94"/>
      <c r="O49" s="94"/>
      <c r="P49" s="94"/>
      <c r="Q49" s="94"/>
    </row>
    <row r="50" spans="3:17" ht="18" customHeight="1" x14ac:dyDescent="0.35">
      <c r="C50" s="94"/>
      <c r="D50" s="94"/>
      <c r="E50" s="94"/>
      <c r="F50" s="94"/>
      <c r="G50" s="94"/>
      <c r="H50" s="94"/>
      <c r="I50" s="94"/>
      <c r="J50" s="94"/>
      <c r="K50" s="94"/>
      <c r="L50" s="94"/>
      <c r="M50" s="94"/>
      <c r="N50" s="94"/>
      <c r="O50" s="94"/>
      <c r="P50" s="94"/>
      <c r="Q50" s="94"/>
    </row>
    <row r="51" spans="3:17" ht="18" customHeight="1" x14ac:dyDescent="0.35">
      <c r="C51" s="94"/>
      <c r="D51" s="94"/>
      <c r="E51" s="94"/>
      <c r="F51" s="94"/>
      <c r="G51" s="94"/>
      <c r="H51" s="94"/>
      <c r="I51" s="94"/>
      <c r="J51" s="94"/>
      <c r="K51" s="94"/>
      <c r="L51" s="94"/>
      <c r="M51" s="94"/>
      <c r="N51" s="94"/>
      <c r="O51" s="94"/>
      <c r="P51" s="94"/>
      <c r="Q51" s="94"/>
    </row>
    <row r="52" spans="3:17" ht="18" customHeight="1" x14ac:dyDescent="0.35">
      <c r="C52" s="94"/>
      <c r="D52" s="94"/>
      <c r="E52" s="94"/>
      <c r="F52" s="94"/>
      <c r="G52" s="94"/>
      <c r="H52" s="94"/>
      <c r="I52" s="94"/>
      <c r="J52" s="94"/>
      <c r="K52" s="94"/>
      <c r="L52" s="94"/>
      <c r="M52" s="94"/>
      <c r="N52" s="94"/>
      <c r="O52" s="94"/>
      <c r="P52" s="94"/>
      <c r="Q52" s="94"/>
    </row>
    <row r="53" spans="3:17" ht="18" customHeight="1" x14ac:dyDescent="0.35">
      <c r="C53" s="94"/>
      <c r="D53" s="94"/>
      <c r="E53" s="94"/>
      <c r="F53" s="94"/>
      <c r="G53" s="94"/>
      <c r="H53" s="94"/>
      <c r="I53" s="94"/>
      <c r="J53" s="94"/>
      <c r="K53" s="94"/>
      <c r="L53" s="94"/>
      <c r="M53" s="94"/>
      <c r="N53" s="94"/>
      <c r="O53" s="94"/>
      <c r="P53" s="94"/>
      <c r="Q53" s="94"/>
    </row>
    <row r="54" spans="3:17" ht="18" customHeight="1" x14ac:dyDescent="0.35">
      <c r="C54" s="94"/>
      <c r="D54" s="94"/>
      <c r="E54" s="94"/>
      <c r="F54" s="94"/>
      <c r="G54" s="94"/>
      <c r="H54" s="94"/>
      <c r="I54" s="94"/>
      <c r="J54" s="94"/>
      <c r="K54" s="94"/>
      <c r="L54" s="94"/>
      <c r="M54" s="94"/>
      <c r="N54" s="94"/>
      <c r="O54" s="94"/>
      <c r="P54" s="94"/>
      <c r="Q54" s="94"/>
    </row>
    <row r="55" spans="3:17" ht="18" customHeight="1" x14ac:dyDescent="0.35">
      <c r="C55" s="94"/>
      <c r="D55" s="94"/>
      <c r="E55" s="94"/>
      <c r="F55" s="94"/>
      <c r="G55" s="94"/>
      <c r="H55" s="94"/>
      <c r="I55" s="94"/>
      <c r="J55" s="94"/>
      <c r="K55" s="94"/>
      <c r="L55" s="94"/>
      <c r="M55" s="94"/>
      <c r="N55" s="94"/>
      <c r="O55" s="94"/>
      <c r="P55" s="94"/>
      <c r="Q55" s="94"/>
    </row>
    <row r="56" spans="3:17" ht="18" customHeight="1" x14ac:dyDescent="0.35">
      <c r="C56" s="94"/>
      <c r="D56" s="94"/>
      <c r="E56" s="94"/>
      <c r="F56" s="94"/>
      <c r="G56" s="94"/>
      <c r="H56" s="94"/>
      <c r="I56" s="94"/>
      <c r="J56" s="94"/>
      <c r="K56" s="94"/>
      <c r="L56" s="94"/>
      <c r="M56" s="94"/>
      <c r="N56" s="94"/>
      <c r="O56" s="94"/>
      <c r="P56" s="94"/>
      <c r="Q56" s="94"/>
    </row>
    <row r="57" spans="3:17" ht="18" customHeight="1" x14ac:dyDescent="0.35">
      <c r="C57" s="94"/>
      <c r="D57" s="94"/>
      <c r="E57" s="94"/>
      <c r="F57" s="94"/>
      <c r="G57" s="94"/>
      <c r="H57" s="94"/>
      <c r="I57" s="94"/>
      <c r="J57" s="94"/>
      <c r="K57" s="94"/>
      <c r="L57" s="94"/>
      <c r="M57" s="94"/>
      <c r="N57" s="94"/>
      <c r="O57" s="94"/>
      <c r="P57" s="94"/>
      <c r="Q57" s="94"/>
    </row>
    <row r="58" spans="3:17" ht="18" customHeight="1" x14ac:dyDescent="0.35">
      <c r="C58" s="94"/>
      <c r="D58" s="94"/>
      <c r="E58" s="94"/>
      <c r="F58" s="94"/>
      <c r="G58" s="94"/>
      <c r="H58" s="94"/>
      <c r="I58" s="94"/>
      <c r="J58" s="94"/>
      <c r="K58" s="94"/>
      <c r="L58" s="94"/>
      <c r="M58" s="94"/>
      <c r="N58" s="94"/>
      <c r="O58" s="94"/>
      <c r="P58" s="94"/>
      <c r="Q58" s="94"/>
    </row>
    <row r="59" spans="3:17" ht="18" customHeight="1" x14ac:dyDescent="0.35">
      <c r="C59" s="94"/>
      <c r="D59" s="94"/>
      <c r="E59" s="94"/>
      <c r="F59" s="94"/>
      <c r="G59" s="94"/>
      <c r="H59" s="94"/>
      <c r="I59" s="94"/>
      <c r="J59" s="94"/>
      <c r="K59" s="94"/>
      <c r="L59" s="94"/>
      <c r="M59" s="94"/>
      <c r="N59" s="94"/>
      <c r="O59" s="94"/>
      <c r="P59" s="94"/>
      <c r="Q59" s="94"/>
    </row>
    <row r="60" spans="3:17" ht="18" customHeight="1" x14ac:dyDescent="0.35">
      <c r="C60" s="94"/>
      <c r="D60" s="94"/>
      <c r="E60" s="94"/>
      <c r="F60" s="94"/>
      <c r="G60" s="94"/>
      <c r="H60" s="94"/>
      <c r="I60" s="94"/>
      <c r="J60" s="94"/>
      <c r="K60" s="94"/>
      <c r="L60" s="94"/>
      <c r="M60" s="94"/>
      <c r="N60" s="94"/>
      <c r="O60" s="94"/>
      <c r="P60" s="94"/>
      <c r="Q60" s="94"/>
    </row>
    <row r="61" spans="3:17" ht="18" customHeight="1" x14ac:dyDescent="0.35">
      <c r="C61" s="94"/>
      <c r="D61" s="94"/>
      <c r="E61" s="94"/>
      <c r="F61" s="94"/>
      <c r="G61" s="94"/>
      <c r="H61" s="94"/>
      <c r="I61" s="94"/>
      <c r="J61" s="94"/>
      <c r="K61" s="94"/>
      <c r="L61" s="94"/>
      <c r="M61" s="94"/>
      <c r="N61" s="94"/>
      <c r="O61" s="94"/>
      <c r="P61" s="94"/>
      <c r="Q61" s="94"/>
    </row>
    <row r="62" spans="3:17" ht="18" customHeight="1" x14ac:dyDescent="0.35">
      <c r="C62" s="94"/>
      <c r="D62" s="94"/>
      <c r="E62" s="94"/>
      <c r="F62" s="94"/>
      <c r="G62" s="94"/>
      <c r="H62" s="94"/>
      <c r="I62" s="94"/>
      <c r="J62" s="94"/>
      <c r="K62" s="94"/>
      <c r="L62" s="94"/>
      <c r="M62" s="94"/>
      <c r="N62" s="94"/>
      <c r="O62" s="94"/>
      <c r="P62" s="94"/>
      <c r="Q62" s="94"/>
    </row>
    <row r="63" spans="3:17" ht="18" customHeight="1" x14ac:dyDescent="0.35">
      <c r="C63" s="94"/>
      <c r="D63" s="94"/>
      <c r="E63" s="94"/>
      <c r="F63" s="94"/>
      <c r="G63" s="94"/>
      <c r="H63" s="94"/>
      <c r="I63" s="94"/>
      <c r="J63" s="94"/>
      <c r="K63" s="94"/>
      <c r="L63" s="94"/>
      <c r="M63" s="94"/>
      <c r="N63" s="94"/>
      <c r="O63" s="94"/>
      <c r="P63" s="94"/>
      <c r="Q63" s="94"/>
    </row>
    <row r="64" spans="3:17" ht="18" customHeight="1" x14ac:dyDescent="0.35">
      <c r="C64" s="94"/>
      <c r="D64" s="94"/>
      <c r="E64" s="94"/>
      <c r="F64" s="94"/>
      <c r="G64" s="94"/>
      <c r="H64" s="94"/>
      <c r="I64" s="94"/>
      <c r="J64" s="94"/>
      <c r="K64" s="94"/>
      <c r="L64" s="94"/>
      <c r="M64" s="94"/>
      <c r="N64" s="94"/>
      <c r="O64" s="94"/>
      <c r="P64" s="94"/>
      <c r="Q64" s="94"/>
    </row>
    <row r="65" spans="3:17" ht="18" customHeight="1" x14ac:dyDescent="0.35">
      <c r="C65" s="94"/>
      <c r="D65" s="94"/>
      <c r="E65" s="94"/>
      <c r="F65" s="94"/>
      <c r="G65" s="94"/>
      <c r="H65" s="94"/>
      <c r="I65" s="94"/>
      <c r="J65" s="94"/>
      <c r="K65" s="94"/>
      <c r="L65" s="94"/>
      <c r="M65" s="94"/>
      <c r="N65" s="94"/>
      <c r="O65" s="94"/>
      <c r="P65" s="94"/>
      <c r="Q65" s="94"/>
    </row>
    <row r="66" spans="3:17" ht="18" customHeight="1" x14ac:dyDescent="0.35">
      <c r="C66" s="94"/>
      <c r="D66" s="94"/>
      <c r="E66" s="94"/>
      <c r="F66" s="94"/>
      <c r="G66" s="94"/>
      <c r="H66" s="94"/>
      <c r="I66" s="94"/>
      <c r="J66" s="94"/>
      <c r="K66" s="94"/>
      <c r="L66" s="94"/>
      <c r="M66" s="94"/>
      <c r="N66" s="94"/>
      <c r="O66" s="94"/>
      <c r="P66" s="94"/>
      <c r="Q66" s="94"/>
    </row>
    <row r="67" spans="3:17" ht="18" customHeight="1" x14ac:dyDescent="0.35">
      <c r="C67" s="94"/>
      <c r="D67" s="94"/>
      <c r="E67" s="94"/>
      <c r="F67" s="94"/>
      <c r="G67" s="94"/>
      <c r="H67" s="94"/>
      <c r="I67" s="94"/>
      <c r="J67" s="94"/>
      <c r="K67" s="94"/>
      <c r="L67" s="94"/>
      <c r="M67" s="94"/>
      <c r="N67" s="94"/>
      <c r="O67" s="94"/>
      <c r="P67" s="94"/>
      <c r="Q67" s="94"/>
    </row>
    <row r="68" spans="3:17" ht="18" customHeight="1" x14ac:dyDescent="0.35">
      <c r="C68" s="94"/>
      <c r="D68" s="94"/>
      <c r="E68" s="94"/>
      <c r="F68" s="94"/>
      <c r="G68" s="94"/>
      <c r="H68" s="94"/>
      <c r="I68" s="94"/>
      <c r="J68" s="94"/>
      <c r="K68" s="94"/>
      <c r="L68" s="94"/>
      <c r="M68" s="94"/>
      <c r="N68" s="94"/>
      <c r="O68" s="94"/>
      <c r="P68" s="94"/>
      <c r="Q68" s="94"/>
    </row>
    <row r="69" spans="3:17" ht="18" customHeight="1" x14ac:dyDescent="0.35">
      <c r="C69" s="94"/>
      <c r="D69" s="94"/>
      <c r="E69" s="94"/>
      <c r="F69" s="94"/>
      <c r="G69" s="94"/>
      <c r="H69" s="94"/>
      <c r="I69" s="94"/>
      <c r="J69" s="94"/>
      <c r="K69" s="94"/>
      <c r="L69" s="94"/>
      <c r="M69" s="94"/>
      <c r="N69" s="94"/>
      <c r="O69" s="94"/>
      <c r="P69" s="94"/>
      <c r="Q69" s="94"/>
    </row>
    <row r="70" spans="3:17" ht="18" customHeight="1" x14ac:dyDescent="0.35">
      <c r="C70" s="94"/>
      <c r="D70" s="94"/>
      <c r="E70" s="94"/>
      <c r="F70" s="94"/>
      <c r="G70" s="94"/>
      <c r="H70" s="94"/>
      <c r="I70" s="94"/>
      <c r="J70" s="94"/>
      <c r="K70" s="94"/>
      <c r="L70" s="94"/>
      <c r="M70" s="94"/>
      <c r="N70" s="94"/>
      <c r="O70" s="94"/>
      <c r="P70" s="94"/>
      <c r="Q70" s="94"/>
    </row>
    <row r="71" spans="3:17" ht="18" customHeight="1" x14ac:dyDescent="0.35">
      <c r="C71" s="94"/>
      <c r="D71" s="94"/>
      <c r="E71" s="94"/>
      <c r="F71" s="94"/>
      <c r="G71" s="94"/>
      <c r="H71" s="94"/>
      <c r="I71" s="94"/>
      <c r="J71" s="94"/>
      <c r="K71" s="94"/>
      <c r="L71" s="94"/>
      <c r="M71" s="94"/>
      <c r="N71" s="94"/>
      <c r="O71" s="94"/>
      <c r="P71" s="94"/>
      <c r="Q71" s="94"/>
    </row>
    <row r="72" spans="3:17" ht="18" customHeight="1" x14ac:dyDescent="0.35">
      <c r="C72" s="94"/>
      <c r="D72" s="94"/>
      <c r="E72" s="94"/>
      <c r="F72" s="94"/>
      <c r="G72" s="94"/>
      <c r="H72" s="94"/>
      <c r="I72" s="94"/>
      <c r="J72" s="94"/>
      <c r="K72" s="94"/>
      <c r="L72" s="94"/>
      <c r="M72" s="94"/>
      <c r="N72" s="94"/>
      <c r="O72" s="94"/>
      <c r="P72" s="94"/>
      <c r="Q72" s="94"/>
    </row>
    <row r="73" spans="3:17" ht="18" customHeight="1" x14ac:dyDescent="0.35">
      <c r="C73" s="94"/>
      <c r="D73" s="94"/>
      <c r="E73" s="94"/>
      <c r="F73" s="94"/>
      <c r="G73" s="94"/>
      <c r="H73" s="94"/>
      <c r="I73" s="94"/>
      <c r="J73" s="94"/>
      <c r="K73" s="94"/>
      <c r="L73" s="94"/>
      <c r="M73" s="94"/>
      <c r="N73" s="94"/>
      <c r="O73" s="94"/>
      <c r="P73" s="94"/>
      <c r="Q73" s="94"/>
    </row>
    <row r="74" spans="3:17" ht="18" customHeight="1" x14ac:dyDescent="0.35">
      <c r="C74" s="94"/>
      <c r="D74" s="94"/>
      <c r="E74" s="94"/>
      <c r="F74" s="94"/>
      <c r="G74" s="94"/>
      <c r="H74" s="94"/>
      <c r="I74" s="94"/>
      <c r="J74" s="94"/>
      <c r="K74" s="94"/>
      <c r="L74" s="94"/>
      <c r="M74" s="94"/>
      <c r="N74" s="94"/>
      <c r="O74" s="94"/>
      <c r="P74" s="94"/>
      <c r="Q74" s="94"/>
    </row>
    <row r="75" spans="3:17" ht="18" customHeight="1" x14ac:dyDescent="0.35">
      <c r="C75" s="94"/>
      <c r="D75" s="94"/>
      <c r="E75" s="94"/>
      <c r="F75" s="94"/>
      <c r="G75" s="94"/>
      <c r="H75" s="94"/>
      <c r="I75" s="94"/>
      <c r="J75" s="94"/>
      <c r="K75" s="94"/>
      <c r="L75" s="94"/>
      <c r="M75" s="94"/>
      <c r="N75" s="94"/>
      <c r="O75" s="94"/>
      <c r="P75" s="94"/>
      <c r="Q75" s="94"/>
    </row>
    <row r="76" spans="3:17" ht="18" customHeight="1" x14ac:dyDescent="0.35">
      <c r="C76" s="94"/>
      <c r="D76" s="94"/>
      <c r="E76" s="94"/>
      <c r="F76" s="94"/>
      <c r="G76" s="94"/>
      <c r="H76" s="94"/>
      <c r="I76" s="94"/>
      <c r="J76" s="94"/>
      <c r="K76" s="94"/>
      <c r="L76" s="94"/>
      <c r="M76" s="94"/>
      <c r="N76" s="94"/>
      <c r="O76" s="94"/>
      <c r="P76" s="94"/>
      <c r="Q76" s="94"/>
    </row>
    <row r="77" spans="3:17" ht="18" customHeight="1" x14ac:dyDescent="0.35">
      <c r="C77" s="94"/>
      <c r="D77" s="94"/>
      <c r="E77" s="94"/>
      <c r="F77" s="94"/>
      <c r="G77" s="94"/>
      <c r="H77" s="94"/>
      <c r="I77" s="94"/>
      <c r="J77" s="94"/>
      <c r="K77" s="94"/>
      <c r="L77" s="94"/>
      <c r="M77" s="94"/>
      <c r="N77" s="94"/>
      <c r="O77" s="94"/>
      <c r="P77" s="94"/>
      <c r="Q77" s="94"/>
    </row>
    <row r="78" spans="3:17" ht="18" customHeight="1" x14ac:dyDescent="0.35">
      <c r="C78" s="94"/>
      <c r="D78" s="94"/>
      <c r="E78" s="94"/>
      <c r="F78" s="94"/>
      <c r="G78" s="94"/>
      <c r="H78" s="94"/>
      <c r="I78" s="94"/>
      <c r="J78" s="94"/>
      <c r="K78" s="94"/>
      <c r="L78" s="94"/>
      <c r="M78" s="94"/>
      <c r="N78" s="94"/>
      <c r="O78" s="94"/>
      <c r="P78" s="94"/>
      <c r="Q78" s="94"/>
    </row>
    <row r="79" spans="3:17" ht="18" customHeight="1" x14ac:dyDescent="0.35">
      <c r="C79" s="94"/>
      <c r="D79" s="94"/>
      <c r="E79" s="94"/>
      <c r="F79" s="94"/>
      <c r="G79" s="94"/>
      <c r="H79" s="94"/>
      <c r="I79" s="94"/>
      <c r="J79" s="94"/>
      <c r="K79" s="94"/>
      <c r="L79" s="94"/>
      <c r="M79" s="94"/>
      <c r="N79" s="94"/>
      <c r="O79" s="94"/>
      <c r="P79" s="94"/>
      <c r="Q79" s="94"/>
    </row>
    <row r="80" spans="3:17" ht="18" customHeight="1" x14ac:dyDescent="0.35">
      <c r="C80" s="94"/>
      <c r="D80" s="94"/>
      <c r="E80" s="94"/>
      <c r="F80" s="94"/>
      <c r="G80" s="94"/>
      <c r="H80" s="94"/>
      <c r="I80" s="94"/>
      <c r="J80" s="94"/>
      <c r="K80" s="94"/>
      <c r="L80" s="94"/>
      <c r="M80" s="94"/>
      <c r="N80" s="94"/>
      <c r="O80" s="94"/>
      <c r="P80" s="94"/>
      <c r="Q80" s="94"/>
    </row>
    <row r="81" spans="3:17" ht="18" customHeight="1" x14ac:dyDescent="0.35">
      <c r="C81" s="94"/>
      <c r="D81" s="94"/>
      <c r="E81" s="94"/>
      <c r="F81" s="94"/>
      <c r="G81" s="94"/>
      <c r="H81" s="94"/>
      <c r="I81" s="94"/>
      <c r="J81" s="94"/>
      <c r="K81" s="94"/>
      <c r="L81" s="94"/>
      <c r="M81" s="94"/>
      <c r="N81" s="94"/>
      <c r="O81" s="94"/>
      <c r="P81" s="94"/>
      <c r="Q81" s="94"/>
    </row>
    <row r="82" spans="3:17" ht="18" customHeight="1" x14ac:dyDescent="0.35">
      <c r="C82" s="94"/>
      <c r="D82" s="94"/>
      <c r="E82" s="94"/>
      <c r="F82" s="94"/>
      <c r="G82" s="94"/>
      <c r="H82" s="94"/>
      <c r="I82" s="94"/>
      <c r="J82" s="94"/>
      <c r="K82" s="94"/>
      <c r="L82" s="94"/>
      <c r="M82" s="94"/>
      <c r="N82" s="94"/>
      <c r="O82" s="94"/>
      <c r="P82" s="94"/>
      <c r="Q82" s="94"/>
    </row>
    <row r="83" spans="3:17" ht="18" customHeight="1" x14ac:dyDescent="0.35">
      <c r="C83" s="94"/>
      <c r="D83" s="94"/>
      <c r="E83" s="94"/>
      <c r="F83" s="94"/>
      <c r="G83" s="94"/>
      <c r="H83" s="94"/>
      <c r="I83" s="94"/>
      <c r="J83" s="94"/>
      <c r="K83" s="94"/>
      <c r="L83" s="94"/>
      <c r="M83" s="94"/>
      <c r="N83" s="94"/>
      <c r="O83" s="94"/>
      <c r="P83" s="94"/>
      <c r="Q83" s="94"/>
    </row>
    <row r="84" spans="3:17" ht="18" customHeight="1" x14ac:dyDescent="0.35">
      <c r="C84" s="94"/>
      <c r="D84" s="94"/>
      <c r="E84" s="94"/>
      <c r="F84" s="94"/>
      <c r="G84" s="94"/>
      <c r="H84" s="94"/>
      <c r="I84" s="94"/>
      <c r="J84" s="94"/>
      <c r="K84" s="94"/>
      <c r="L84" s="94"/>
      <c r="M84" s="94"/>
      <c r="N84" s="94"/>
      <c r="O84" s="94"/>
      <c r="P84" s="94"/>
      <c r="Q84" s="94"/>
    </row>
    <row r="85" spans="3:17" ht="18" customHeight="1" x14ac:dyDescent="0.35">
      <c r="C85" s="94"/>
      <c r="D85" s="94"/>
      <c r="E85" s="94"/>
      <c r="F85" s="94"/>
      <c r="G85" s="94"/>
      <c r="H85" s="94"/>
      <c r="I85" s="94"/>
      <c r="J85" s="94"/>
      <c r="K85" s="94"/>
      <c r="L85" s="94"/>
      <c r="M85" s="94"/>
      <c r="N85" s="94"/>
      <c r="O85" s="94"/>
      <c r="P85" s="94"/>
      <c r="Q85" s="94"/>
    </row>
    <row r="86" spans="3:17" ht="18" customHeight="1" x14ac:dyDescent="0.35">
      <c r="C86" s="94"/>
      <c r="D86" s="94"/>
      <c r="E86" s="94"/>
      <c r="F86" s="94"/>
      <c r="G86" s="94"/>
      <c r="H86" s="94"/>
      <c r="I86" s="94"/>
      <c r="J86" s="94"/>
      <c r="K86" s="94"/>
      <c r="L86" s="94"/>
      <c r="M86" s="94"/>
      <c r="N86" s="94"/>
      <c r="O86" s="94"/>
      <c r="P86" s="94"/>
      <c r="Q86" s="94"/>
    </row>
    <row r="87" spans="3:17" ht="18" customHeight="1" x14ac:dyDescent="0.35">
      <c r="C87" s="94"/>
      <c r="D87" s="94"/>
      <c r="E87" s="94"/>
      <c r="F87" s="94"/>
      <c r="G87" s="94"/>
      <c r="H87" s="94"/>
      <c r="I87" s="94"/>
      <c r="J87" s="94"/>
      <c r="K87" s="94"/>
      <c r="L87" s="94"/>
      <c r="M87" s="94"/>
      <c r="N87" s="94"/>
      <c r="O87" s="94"/>
      <c r="P87" s="94"/>
      <c r="Q87" s="94"/>
    </row>
    <row r="88" spans="3:17" ht="18" customHeight="1" x14ac:dyDescent="0.35">
      <c r="C88" s="94"/>
      <c r="D88" s="94"/>
      <c r="E88" s="94"/>
      <c r="F88" s="94"/>
      <c r="G88" s="94"/>
      <c r="H88" s="94"/>
      <c r="I88" s="94"/>
      <c r="J88" s="94"/>
      <c r="K88" s="94"/>
      <c r="L88" s="94"/>
      <c r="M88" s="94"/>
      <c r="N88" s="94"/>
      <c r="O88" s="94"/>
      <c r="P88" s="94"/>
      <c r="Q88" s="94"/>
    </row>
    <row r="89" spans="3:17" ht="18" customHeight="1" x14ac:dyDescent="0.35">
      <c r="C89" s="94"/>
      <c r="D89" s="94"/>
      <c r="E89" s="94"/>
      <c r="F89" s="94"/>
      <c r="G89" s="94"/>
      <c r="H89" s="94"/>
      <c r="I89" s="94"/>
      <c r="J89" s="94"/>
      <c r="K89" s="94"/>
      <c r="L89" s="94"/>
      <c r="M89" s="94"/>
      <c r="N89" s="94"/>
      <c r="O89" s="94"/>
      <c r="P89" s="94"/>
      <c r="Q89" s="94"/>
    </row>
    <row r="90" spans="3:17" ht="18" customHeight="1" x14ac:dyDescent="0.35">
      <c r="C90" s="94"/>
      <c r="D90" s="94"/>
      <c r="E90" s="94"/>
      <c r="F90" s="94"/>
      <c r="G90" s="94"/>
      <c r="H90" s="94"/>
      <c r="I90" s="94"/>
      <c r="J90" s="94"/>
      <c r="K90" s="94"/>
      <c r="L90" s="94"/>
      <c r="M90" s="94"/>
      <c r="N90" s="94"/>
      <c r="O90" s="94"/>
      <c r="P90" s="94"/>
      <c r="Q90" s="94"/>
    </row>
    <row r="91" spans="3:17" ht="18" customHeight="1" x14ac:dyDescent="0.35">
      <c r="C91" s="94"/>
      <c r="D91" s="94"/>
      <c r="E91" s="94"/>
      <c r="F91" s="94"/>
      <c r="G91" s="94"/>
      <c r="H91" s="94"/>
      <c r="I91" s="94"/>
      <c r="J91" s="94"/>
      <c r="K91" s="94"/>
      <c r="L91" s="94"/>
      <c r="M91" s="94"/>
      <c r="N91" s="94"/>
      <c r="O91" s="94"/>
      <c r="P91" s="94"/>
      <c r="Q91" s="94"/>
    </row>
    <row r="92" spans="3:17" ht="18" customHeight="1" x14ac:dyDescent="0.35">
      <c r="C92" s="94"/>
      <c r="D92" s="94"/>
      <c r="E92" s="94"/>
      <c r="F92" s="94"/>
      <c r="G92" s="94"/>
      <c r="H92" s="94"/>
      <c r="I92" s="94"/>
      <c r="J92" s="94"/>
      <c r="K92" s="94"/>
      <c r="L92" s="94"/>
      <c r="M92" s="94"/>
      <c r="N92" s="94"/>
      <c r="O92" s="94"/>
      <c r="P92" s="94"/>
      <c r="Q92" s="94"/>
    </row>
    <row r="93" spans="3:17" ht="18" customHeight="1" x14ac:dyDescent="0.35">
      <c r="C93" s="94"/>
      <c r="D93" s="94"/>
      <c r="E93" s="94"/>
      <c r="F93" s="94"/>
      <c r="G93" s="94"/>
      <c r="H93" s="94"/>
      <c r="I93" s="94"/>
      <c r="J93" s="94"/>
      <c r="K93" s="94"/>
      <c r="L93" s="94"/>
      <c r="M93" s="94"/>
      <c r="N93" s="94"/>
      <c r="O93" s="94"/>
      <c r="P93" s="94"/>
      <c r="Q93" s="94"/>
    </row>
    <row r="94" spans="3:17" ht="18" customHeight="1" x14ac:dyDescent="0.35">
      <c r="C94" s="94"/>
      <c r="D94" s="94"/>
      <c r="E94" s="94"/>
      <c r="F94" s="94"/>
      <c r="G94" s="94"/>
      <c r="H94" s="94"/>
      <c r="I94" s="94"/>
      <c r="J94" s="94"/>
      <c r="K94" s="94"/>
      <c r="L94" s="94"/>
      <c r="M94" s="94"/>
      <c r="N94" s="94"/>
      <c r="O94" s="94"/>
      <c r="P94" s="94"/>
      <c r="Q94" s="94"/>
    </row>
    <row r="95" spans="3:17" ht="18" customHeight="1" x14ac:dyDescent="0.35">
      <c r="C95" s="94"/>
      <c r="D95" s="94"/>
      <c r="E95" s="94"/>
      <c r="F95" s="94"/>
      <c r="G95" s="94"/>
      <c r="H95" s="94"/>
      <c r="I95" s="94"/>
      <c r="J95" s="94"/>
      <c r="K95" s="94"/>
      <c r="L95" s="94"/>
      <c r="M95" s="94"/>
      <c r="N95" s="94"/>
      <c r="O95" s="94"/>
      <c r="P95" s="94"/>
      <c r="Q95" s="94"/>
    </row>
    <row r="96" spans="3:17" ht="18" customHeight="1" x14ac:dyDescent="0.35">
      <c r="C96" s="94"/>
      <c r="D96" s="94"/>
      <c r="E96" s="94"/>
      <c r="F96" s="94"/>
      <c r="G96" s="94"/>
      <c r="H96" s="94"/>
      <c r="I96" s="94"/>
      <c r="J96" s="94"/>
      <c r="K96" s="94"/>
      <c r="L96" s="94"/>
      <c r="M96" s="94"/>
      <c r="N96" s="94"/>
      <c r="O96" s="94"/>
      <c r="P96" s="94"/>
      <c r="Q96" s="94"/>
    </row>
    <row r="97" spans="3:17" ht="18" customHeight="1" x14ac:dyDescent="0.35">
      <c r="C97" s="94"/>
      <c r="D97" s="94"/>
      <c r="E97" s="94"/>
      <c r="F97" s="94"/>
      <c r="G97" s="94"/>
      <c r="H97" s="94"/>
      <c r="I97" s="94"/>
      <c r="J97" s="94"/>
      <c r="K97" s="94"/>
      <c r="L97" s="94"/>
      <c r="M97" s="94"/>
      <c r="N97" s="94"/>
      <c r="O97" s="94"/>
      <c r="P97" s="94"/>
      <c r="Q97" s="94"/>
    </row>
    <row r="98" spans="3:17" ht="18" customHeight="1" x14ac:dyDescent="0.35">
      <c r="C98" s="94"/>
      <c r="D98" s="94"/>
      <c r="E98" s="94"/>
      <c r="F98" s="94"/>
      <c r="G98" s="94"/>
      <c r="H98" s="94"/>
      <c r="I98" s="94"/>
      <c r="J98" s="94"/>
      <c r="K98" s="94"/>
      <c r="L98" s="94"/>
      <c r="M98" s="94"/>
      <c r="N98" s="94"/>
      <c r="O98" s="94"/>
      <c r="P98" s="94"/>
      <c r="Q98" s="94"/>
    </row>
    <row r="99" spans="3:17" ht="18" customHeight="1" x14ac:dyDescent="0.35">
      <c r="C99" s="94"/>
      <c r="D99" s="94"/>
      <c r="E99" s="94"/>
      <c r="F99" s="94"/>
      <c r="G99" s="94"/>
      <c r="H99" s="94"/>
      <c r="I99" s="94"/>
      <c r="J99" s="94"/>
      <c r="K99" s="94"/>
      <c r="L99" s="94"/>
      <c r="M99" s="94"/>
      <c r="N99" s="94"/>
      <c r="O99" s="94"/>
      <c r="P99" s="94"/>
      <c r="Q99" s="94"/>
    </row>
    <row r="100" spans="3:17" ht="18" customHeight="1" x14ac:dyDescent="0.35">
      <c r="C100" s="94"/>
      <c r="D100" s="94"/>
      <c r="E100" s="94"/>
      <c r="F100" s="94"/>
      <c r="G100" s="94"/>
      <c r="H100" s="94"/>
      <c r="I100" s="94"/>
      <c r="J100" s="94"/>
      <c r="K100" s="94"/>
      <c r="L100" s="94"/>
      <c r="M100" s="94"/>
      <c r="N100" s="94"/>
      <c r="O100" s="94"/>
      <c r="P100" s="94"/>
      <c r="Q100" s="94"/>
    </row>
    <row r="101" spans="3:17" ht="18" customHeight="1" x14ac:dyDescent="0.35">
      <c r="C101" s="94"/>
      <c r="D101" s="94"/>
      <c r="E101" s="94"/>
      <c r="F101" s="94"/>
      <c r="G101" s="94"/>
      <c r="H101" s="94"/>
      <c r="I101" s="94"/>
      <c r="J101" s="94"/>
      <c r="K101" s="94"/>
      <c r="L101" s="94"/>
      <c r="M101" s="94"/>
      <c r="N101" s="94"/>
      <c r="O101" s="94"/>
      <c r="P101" s="94"/>
      <c r="Q101" s="94"/>
    </row>
    <row r="102" spans="3:17" ht="18" customHeight="1" x14ac:dyDescent="0.35">
      <c r="C102" s="94"/>
      <c r="D102" s="94"/>
      <c r="E102" s="94"/>
      <c r="F102" s="94"/>
      <c r="G102" s="94"/>
      <c r="H102" s="94"/>
      <c r="I102" s="94"/>
      <c r="J102" s="94"/>
      <c r="K102" s="94"/>
      <c r="L102" s="94"/>
      <c r="M102" s="94"/>
      <c r="N102" s="94"/>
      <c r="O102" s="94"/>
      <c r="P102" s="94"/>
      <c r="Q102" s="94"/>
    </row>
    <row r="103" spans="3:17" ht="18" customHeight="1" x14ac:dyDescent="0.35">
      <c r="C103" s="94"/>
      <c r="D103" s="94"/>
      <c r="E103" s="94"/>
      <c r="F103" s="94"/>
      <c r="G103" s="94"/>
      <c r="H103" s="94"/>
      <c r="I103" s="94"/>
      <c r="J103" s="94"/>
      <c r="K103" s="94"/>
      <c r="L103" s="94"/>
      <c r="M103" s="94"/>
      <c r="N103" s="94"/>
      <c r="O103" s="94"/>
      <c r="P103" s="94"/>
      <c r="Q103" s="94"/>
    </row>
    <row r="104" spans="3:17" ht="18" customHeight="1" x14ac:dyDescent="0.35">
      <c r="C104" s="94"/>
      <c r="D104" s="94"/>
      <c r="E104" s="94"/>
      <c r="F104" s="94"/>
      <c r="G104" s="94"/>
      <c r="H104" s="94"/>
      <c r="I104" s="94"/>
      <c r="J104" s="94"/>
      <c r="K104" s="94"/>
      <c r="L104" s="94"/>
      <c r="M104" s="94"/>
      <c r="N104" s="94"/>
      <c r="O104" s="94"/>
      <c r="P104" s="94"/>
      <c r="Q104" s="94"/>
    </row>
    <row r="105" spans="3:17" ht="18" customHeight="1" x14ac:dyDescent="0.35">
      <c r="C105" s="94"/>
      <c r="D105" s="94"/>
      <c r="E105" s="94"/>
      <c r="F105" s="94"/>
      <c r="G105" s="94"/>
      <c r="H105" s="94"/>
      <c r="I105" s="94"/>
      <c r="J105" s="94"/>
      <c r="K105" s="94"/>
      <c r="L105" s="94"/>
      <c r="M105" s="94"/>
      <c r="N105" s="94"/>
      <c r="O105" s="94"/>
      <c r="P105" s="94"/>
      <c r="Q105" s="94"/>
    </row>
    <row r="106" spans="3:17" ht="18" customHeight="1" x14ac:dyDescent="0.35">
      <c r="C106" s="94"/>
      <c r="D106" s="94"/>
      <c r="E106" s="94"/>
      <c r="F106" s="94"/>
      <c r="G106" s="94"/>
      <c r="H106" s="94"/>
      <c r="I106" s="94"/>
      <c r="J106" s="94"/>
      <c r="K106" s="94"/>
      <c r="L106" s="94"/>
      <c r="M106" s="94"/>
      <c r="N106" s="94"/>
      <c r="O106" s="94"/>
      <c r="P106" s="94"/>
      <c r="Q106" s="94"/>
    </row>
    <row r="107" spans="3:17" ht="18" customHeight="1" x14ac:dyDescent="0.35">
      <c r="C107" s="94"/>
      <c r="D107" s="94"/>
      <c r="E107" s="94"/>
      <c r="F107" s="94"/>
      <c r="G107" s="94"/>
      <c r="H107" s="94"/>
      <c r="I107" s="94"/>
      <c r="J107" s="94"/>
      <c r="K107" s="94"/>
      <c r="L107" s="94"/>
      <c r="M107" s="94"/>
      <c r="N107" s="94"/>
      <c r="O107" s="94"/>
      <c r="P107" s="94"/>
      <c r="Q107" s="94"/>
    </row>
    <row r="108" spans="3:17" ht="18" customHeight="1" x14ac:dyDescent="0.35">
      <c r="C108" s="94"/>
      <c r="D108" s="94"/>
      <c r="E108" s="94"/>
      <c r="F108" s="94"/>
      <c r="G108" s="94"/>
      <c r="H108" s="94"/>
      <c r="I108" s="94"/>
      <c r="J108" s="94"/>
      <c r="K108" s="94"/>
      <c r="L108" s="94"/>
      <c r="M108" s="94"/>
      <c r="N108" s="94"/>
      <c r="O108" s="94"/>
      <c r="P108" s="94"/>
      <c r="Q108" s="94"/>
    </row>
    <row r="109" spans="3:17" ht="18" customHeight="1" x14ac:dyDescent="0.35">
      <c r="C109" s="94"/>
      <c r="D109" s="94"/>
      <c r="E109" s="94"/>
      <c r="F109" s="94"/>
      <c r="G109" s="94"/>
      <c r="H109" s="94"/>
      <c r="I109" s="94"/>
      <c r="J109" s="94"/>
      <c r="K109" s="94"/>
      <c r="L109" s="94"/>
      <c r="M109" s="94"/>
      <c r="N109" s="94"/>
      <c r="O109" s="94"/>
      <c r="P109" s="94"/>
      <c r="Q109" s="94"/>
    </row>
    <row r="110" spans="3:17" ht="18" customHeight="1" x14ac:dyDescent="0.35">
      <c r="C110" s="94"/>
      <c r="D110" s="94"/>
      <c r="E110" s="94"/>
      <c r="F110" s="94"/>
      <c r="G110" s="94"/>
      <c r="H110" s="94"/>
      <c r="I110" s="94"/>
      <c r="J110" s="94"/>
      <c r="K110" s="94"/>
      <c r="L110" s="94"/>
      <c r="M110" s="94"/>
      <c r="N110" s="94"/>
      <c r="O110" s="94"/>
      <c r="P110" s="94"/>
      <c r="Q110" s="94"/>
    </row>
    <row r="111" spans="3:17" ht="18" customHeight="1" x14ac:dyDescent="0.35">
      <c r="C111" s="94"/>
      <c r="D111" s="94"/>
      <c r="E111" s="94"/>
      <c r="F111" s="94"/>
      <c r="G111" s="94"/>
      <c r="H111" s="94"/>
      <c r="I111" s="94"/>
      <c r="J111" s="94"/>
      <c r="K111" s="94"/>
      <c r="L111" s="94"/>
      <c r="M111" s="94"/>
      <c r="N111" s="94"/>
      <c r="O111" s="94"/>
      <c r="P111" s="94"/>
      <c r="Q111" s="94"/>
    </row>
    <row r="112" spans="3:17" ht="18" customHeight="1" x14ac:dyDescent="0.35">
      <c r="C112" s="94"/>
      <c r="D112" s="94"/>
      <c r="E112" s="94"/>
      <c r="F112" s="94"/>
      <c r="G112" s="94"/>
      <c r="H112" s="94"/>
      <c r="I112" s="94"/>
      <c r="J112" s="94"/>
      <c r="K112" s="94"/>
      <c r="L112" s="94"/>
      <c r="M112" s="94"/>
      <c r="N112" s="94"/>
      <c r="O112" s="94"/>
      <c r="P112" s="94"/>
      <c r="Q112" s="94"/>
    </row>
    <row r="113" spans="3:17" ht="18" customHeight="1" x14ac:dyDescent="0.35">
      <c r="C113" s="94"/>
      <c r="D113" s="94"/>
      <c r="E113" s="94"/>
      <c r="F113" s="94"/>
      <c r="G113" s="94"/>
      <c r="H113" s="94"/>
      <c r="I113" s="94"/>
      <c r="J113" s="94"/>
      <c r="K113" s="94"/>
      <c r="L113" s="94"/>
      <c r="M113" s="94"/>
      <c r="N113" s="94"/>
      <c r="O113" s="94"/>
      <c r="P113" s="94"/>
      <c r="Q113" s="94"/>
    </row>
    <row r="114" spans="3:17" ht="18" customHeight="1" x14ac:dyDescent="0.35">
      <c r="C114" s="94"/>
      <c r="D114" s="94"/>
      <c r="E114" s="94"/>
      <c r="F114" s="94"/>
      <c r="G114" s="94"/>
      <c r="H114" s="94"/>
      <c r="I114" s="94"/>
      <c r="J114" s="94"/>
      <c r="K114" s="94"/>
      <c r="L114" s="94"/>
      <c r="M114" s="94"/>
      <c r="N114" s="94"/>
      <c r="O114" s="94"/>
      <c r="P114" s="94"/>
      <c r="Q114" s="94"/>
    </row>
    <row r="115" spans="3:17" ht="18" customHeight="1" x14ac:dyDescent="0.35">
      <c r="C115" s="94"/>
      <c r="D115" s="94"/>
      <c r="E115" s="94"/>
      <c r="F115" s="94"/>
      <c r="G115" s="94"/>
      <c r="H115" s="94"/>
      <c r="I115" s="94"/>
      <c r="J115" s="94"/>
      <c r="K115" s="94"/>
      <c r="L115" s="94"/>
      <c r="M115" s="94"/>
      <c r="N115" s="94"/>
      <c r="O115" s="94"/>
      <c r="P115" s="94"/>
      <c r="Q115" s="94"/>
    </row>
    <row r="116" spans="3:17" ht="18" customHeight="1" x14ac:dyDescent="0.35">
      <c r="C116" s="94"/>
      <c r="D116" s="94"/>
      <c r="E116" s="94"/>
      <c r="F116" s="94"/>
      <c r="G116" s="94"/>
      <c r="H116" s="94"/>
      <c r="I116" s="94"/>
      <c r="J116" s="94"/>
      <c r="K116" s="94"/>
      <c r="L116" s="94"/>
      <c r="M116" s="94"/>
      <c r="N116" s="94"/>
      <c r="O116" s="94"/>
      <c r="P116" s="94"/>
      <c r="Q116" s="94"/>
    </row>
    <row r="117" spans="3:17" ht="18" customHeight="1" x14ac:dyDescent="0.35">
      <c r="C117" s="94"/>
      <c r="D117" s="94"/>
      <c r="E117" s="94"/>
      <c r="F117" s="94"/>
      <c r="G117" s="94"/>
      <c r="H117" s="94"/>
      <c r="I117" s="94"/>
      <c r="J117" s="94"/>
      <c r="K117" s="94"/>
      <c r="L117" s="94"/>
      <c r="M117" s="94"/>
      <c r="N117" s="94"/>
      <c r="O117" s="94"/>
      <c r="P117" s="94"/>
      <c r="Q117" s="94"/>
    </row>
    <row r="118" spans="3:17" ht="18" customHeight="1" x14ac:dyDescent="0.35">
      <c r="C118" s="94"/>
      <c r="D118" s="94"/>
      <c r="E118" s="94"/>
      <c r="F118" s="94"/>
      <c r="G118" s="94"/>
      <c r="H118" s="94"/>
      <c r="I118" s="94"/>
      <c r="J118" s="94"/>
      <c r="K118" s="94"/>
      <c r="L118" s="94"/>
      <c r="M118" s="94"/>
      <c r="N118" s="94"/>
      <c r="O118" s="94"/>
      <c r="P118" s="94"/>
      <c r="Q118" s="94"/>
    </row>
    <row r="119" spans="3:17" ht="18" customHeight="1" x14ac:dyDescent="0.35">
      <c r="C119" s="94"/>
      <c r="D119" s="94"/>
      <c r="E119" s="94"/>
      <c r="F119" s="94"/>
      <c r="G119" s="94"/>
      <c r="H119" s="94"/>
      <c r="I119" s="94"/>
      <c r="J119" s="94"/>
      <c r="K119" s="94"/>
      <c r="L119" s="94"/>
      <c r="M119" s="94"/>
      <c r="N119" s="94"/>
      <c r="O119" s="94"/>
      <c r="P119" s="94"/>
      <c r="Q119" s="94"/>
    </row>
    <row r="120" spans="3:17" ht="18" customHeight="1" x14ac:dyDescent="0.35">
      <c r="C120" s="94"/>
      <c r="D120" s="94"/>
      <c r="E120" s="94"/>
      <c r="F120" s="94"/>
      <c r="G120" s="94"/>
      <c r="H120" s="94"/>
      <c r="I120" s="94"/>
      <c r="J120" s="94"/>
      <c r="K120" s="94"/>
      <c r="L120" s="94"/>
      <c r="M120" s="94"/>
      <c r="N120" s="94"/>
      <c r="O120" s="94"/>
      <c r="P120" s="94"/>
      <c r="Q120" s="94"/>
    </row>
    <row r="121" spans="3:17" ht="18" customHeight="1" x14ac:dyDescent="0.35">
      <c r="C121" s="94"/>
      <c r="D121" s="94"/>
      <c r="E121" s="94"/>
      <c r="F121" s="94"/>
      <c r="G121" s="94"/>
      <c r="H121" s="94"/>
      <c r="I121" s="94"/>
      <c r="J121" s="94"/>
      <c r="K121" s="94"/>
      <c r="L121" s="94"/>
      <c r="M121" s="94"/>
      <c r="N121" s="94"/>
      <c r="O121" s="94"/>
      <c r="P121" s="94"/>
      <c r="Q121" s="94"/>
    </row>
    <row r="122" spans="3:17" ht="18" customHeight="1" x14ac:dyDescent="0.35">
      <c r="C122" s="94"/>
      <c r="D122" s="94"/>
      <c r="E122" s="94"/>
      <c r="F122" s="94"/>
      <c r="G122" s="94"/>
      <c r="H122" s="94"/>
      <c r="I122" s="94"/>
      <c r="J122" s="94"/>
      <c r="K122" s="94"/>
      <c r="L122" s="94"/>
      <c r="M122" s="94"/>
      <c r="N122" s="94"/>
      <c r="O122" s="94"/>
      <c r="P122" s="94"/>
      <c r="Q122" s="94"/>
    </row>
    <row r="123" spans="3:17" ht="18" customHeight="1" x14ac:dyDescent="0.35">
      <c r="C123" s="94"/>
      <c r="D123" s="94"/>
      <c r="E123" s="94"/>
      <c r="F123" s="94"/>
      <c r="G123" s="94"/>
      <c r="H123" s="94"/>
      <c r="I123" s="94"/>
      <c r="J123" s="94"/>
      <c r="K123" s="94"/>
      <c r="L123" s="94"/>
      <c r="M123" s="94"/>
      <c r="N123" s="94"/>
      <c r="O123" s="94"/>
      <c r="P123" s="94"/>
      <c r="Q123" s="94"/>
    </row>
    <row r="124" spans="3:17" ht="18" customHeight="1" x14ac:dyDescent="0.35">
      <c r="C124" s="94"/>
      <c r="D124" s="94"/>
      <c r="E124" s="94"/>
      <c r="F124" s="94"/>
      <c r="G124" s="94"/>
      <c r="H124" s="94"/>
      <c r="I124" s="94"/>
      <c r="J124" s="94"/>
      <c r="K124" s="94"/>
      <c r="L124" s="94"/>
      <c r="M124" s="94"/>
      <c r="N124" s="94"/>
      <c r="O124" s="94"/>
      <c r="P124" s="94"/>
      <c r="Q124" s="94"/>
    </row>
    <row r="125" spans="3:17" ht="18" customHeight="1" x14ac:dyDescent="0.35">
      <c r="C125" s="94"/>
      <c r="D125" s="94"/>
      <c r="E125" s="94"/>
      <c r="F125" s="94"/>
      <c r="G125" s="94"/>
      <c r="H125" s="94"/>
      <c r="I125" s="94"/>
      <c r="J125" s="94"/>
      <c r="K125" s="94"/>
      <c r="L125" s="94"/>
      <c r="M125" s="94"/>
      <c r="N125" s="94"/>
      <c r="O125" s="94"/>
      <c r="P125" s="94"/>
      <c r="Q125" s="94"/>
    </row>
    <row r="126" spans="3:17" ht="18" customHeight="1" x14ac:dyDescent="0.35">
      <c r="C126" s="94"/>
      <c r="D126" s="94"/>
      <c r="E126" s="94"/>
      <c r="F126" s="94"/>
      <c r="G126" s="94"/>
      <c r="H126" s="94"/>
      <c r="I126" s="94"/>
      <c r="J126" s="94"/>
      <c r="K126" s="94"/>
      <c r="L126" s="94"/>
      <c r="M126" s="94"/>
      <c r="N126" s="94"/>
      <c r="O126" s="94"/>
      <c r="P126" s="94"/>
      <c r="Q126" s="94"/>
    </row>
    <row r="127" spans="3:17" ht="18" customHeight="1" x14ac:dyDescent="0.35">
      <c r="C127" s="94"/>
      <c r="D127" s="94"/>
      <c r="E127" s="94"/>
      <c r="F127" s="94"/>
      <c r="G127" s="94"/>
      <c r="H127" s="94"/>
      <c r="I127" s="94"/>
      <c r="J127" s="94"/>
      <c r="K127" s="94"/>
      <c r="L127" s="94"/>
      <c r="M127" s="94"/>
      <c r="N127" s="94"/>
      <c r="O127" s="94"/>
      <c r="P127" s="94"/>
      <c r="Q127" s="94"/>
    </row>
    <row r="128" spans="3:17" ht="18" customHeight="1" x14ac:dyDescent="0.35">
      <c r="C128" s="94"/>
      <c r="D128" s="94"/>
      <c r="E128" s="94"/>
      <c r="F128" s="94"/>
      <c r="G128" s="94"/>
      <c r="H128" s="94"/>
      <c r="I128" s="94"/>
      <c r="J128" s="94"/>
      <c r="K128" s="94"/>
      <c r="L128" s="94"/>
      <c r="M128" s="94"/>
      <c r="N128" s="94"/>
      <c r="O128" s="94"/>
      <c r="P128" s="94"/>
      <c r="Q128" s="94"/>
    </row>
    <row r="129" spans="3:17" ht="18" customHeight="1" x14ac:dyDescent="0.35">
      <c r="C129" s="94"/>
      <c r="D129" s="94"/>
      <c r="E129" s="94"/>
      <c r="F129" s="94"/>
      <c r="G129" s="94"/>
      <c r="H129" s="94"/>
      <c r="I129" s="94"/>
      <c r="J129" s="94"/>
      <c r="K129" s="94"/>
      <c r="L129" s="94"/>
      <c r="M129" s="94"/>
      <c r="N129" s="94"/>
      <c r="O129" s="94"/>
      <c r="P129" s="94"/>
      <c r="Q129" s="94"/>
    </row>
    <row r="130" spans="3:17" ht="18" customHeight="1" x14ac:dyDescent="0.35">
      <c r="C130" s="94"/>
      <c r="D130" s="94"/>
      <c r="E130" s="94"/>
      <c r="F130" s="94"/>
      <c r="G130" s="94"/>
      <c r="H130" s="94"/>
      <c r="I130" s="94"/>
      <c r="J130" s="94"/>
      <c r="K130" s="94"/>
      <c r="L130" s="94"/>
      <c r="M130" s="94"/>
      <c r="N130" s="94"/>
      <c r="O130" s="94"/>
      <c r="P130" s="94"/>
      <c r="Q130" s="94"/>
    </row>
    <row r="131" spans="3:17" ht="18" customHeight="1" x14ac:dyDescent="0.35">
      <c r="C131" s="94"/>
      <c r="D131" s="94"/>
      <c r="E131" s="94"/>
      <c r="F131" s="94"/>
      <c r="G131" s="94"/>
      <c r="H131" s="94"/>
      <c r="I131" s="94"/>
      <c r="J131" s="94"/>
      <c r="K131" s="94"/>
      <c r="L131" s="94"/>
      <c r="M131" s="94"/>
      <c r="N131" s="94"/>
      <c r="O131" s="94"/>
      <c r="P131" s="94"/>
      <c r="Q131" s="94"/>
    </row>
    <row r="132" spans="3:17" ht="18" customHeight="1" x14ac:dyDescent="0.35">
      <c r="C132" s="94"/>
      <c r="D132" s="94"/>
      <c r="E132" s="94"/>
      <c r="F132" s="94"/>
      <c r="G132" s="94"/>
      <c r="H132" s="94"/>
      <c r="I132" s="94"/>
      <c r="J132" s="94"/>
      <c r="K132" s="94"/>
      <c r="L132" s="94"/>
      <c r="M132" s="94"/>
      <c r="N132" s="94"/>
      <c r="O132" s="94"/>
      <c r="P132" s="94"/>
      <c r="Q132" s="94"/>
    </row>
    <row r="133" spans="3:17" ht="18" customHeight="1" x14ac:dyDescent="0.35">
      <c r="C133" s="94"/>
      <c r="D133" s="94"/>
      <c r="E133" s="94"/>
      <c r="F133" s="94"/>
      <c r="G133" s="94"/>
      <c r="H133" s="94"/>
      <c r="I133" s="94"/>
      <c r="J133" s="94"/>
      <c r="K133" s="94"/>
      <c r="L133" s="94"/>
      <c r="M133" s="94"/>
      <c r="N133" s="94"/>
      <c r="O133" s="94"/>
      <c r="P133" s="94"/>
      <c r="Q133" s="94"/>
    </row>
    <row r="134" spans="3:17" ht="18" customHeight="1" x14ac:dyDescent="0.35">
      <c r="C134" s="94"/>
      <c r="D134" s="94"/>
      <c r="E134" s="94"/>
      <c r="F134" s="94"/>
      <c r="G134" s="94"/>
      <c r="H134" s="94"/>
      <c r="I134" s="94"/>
      <c r="J134" s="94"/>
      <c r="K134" s="94"/>
      <c r="L134" s="94"/>
      <c r="M134" s="94"/>
      <c r="N134" s="94"/>
      <c r="O134" s="94"/>
      <c r="P134" s="94"/>
      <c r="Q134" s="94"/>
    </row>
    <row r="135" spans="3:17" ht="18" customHeight="1" x14ac:dyDescent="0.35">
      <c r="C135" s="94"/>
      <c r="D135" s="94"/>
      <c r="E135" s="94"/>
      <c r="F135" s="94"/>
      <c r="G135" s="94"/>
      <c r="H135" s="94"/>
      <c r="I135" s="94"/>
      <c r="J135" s="94"/>
      <c r="K135" s="94"/>
      <c r="L135" s="94"/>
      <c r="M135" s="94"/>
      <c r="N135" s="94"/>
      <c r="O135" s="94"/>
      <c r="P135" s="94"/>
      <c r="Q135" s="94"/>
    </row>
    <row r="136" spans="3:17" ht="18" customHeight="1" x14ac:dyDescent="0.35">
      <c r="C136" s="94"/>
      <c r="D136" s="94"/>
      <c r="E136" s="94"/>
      <c r="F136" s="94"/>
      <c r="G136" s="94"/>
      <c r="H136" s="94"/>
      <c r="I136" s="94"/>
      <c r="J136" s="94"/>
      <c r="K136" s="94"/>
      <c r="L136" s="94"/>
      <c r="M136" s="94"/>
      <c r="N136" s="94"/>
      <c r="O136" s="94"/>
      <c r="P136" s="94"/>
      <c r="Q136" s="94"/>
    </row>
    <row r="137" spans="3:17" ht="18" customHeight="1" x14ac:dyDescent="0.35">
      <c r="C137" s="94"/>
      <c r="D137" s="94"/>
      <c r="E137" s="94"/>
      <c r="F137" s="94"/>
      <c r="G137" s="94"/>
      <c r="H137" s="94"/>
      <c r="I137" s="94"/>
      <c r="J137" s="94"/>
      <c r="K137" s="94"/>
      <c r="L137" s="94"/>
      <c r="M137" s="94"/>
      <c r="N137" s="94"/>
      <c r="O137" s="94"/>
      <c r="P137" s="94"/>
      <c r="Q137" s="94"/>
    </row>
    <row r="138" spans="3:17" ht="18" customHeight="1" x14ac:dyDescent="0.35">
      <c r="C138" s="94"/>
      <c r="D138" s="94"/>
      <c r="E138" s="94"/>
      <c r="F138" s="94"/>
      <c r="G138" s="94"/>
      <c r="H138" s="94"/>
      <c r="I138" s="94"/>
      <c r="J138" s="94"/>
      <c r="K138" s="94"/>
      <c r="L138" s="94"/>
      <c r="M138" s="94"/>
      <c r="N138" s="94"/>
      <c r="O138" s="94"/>
      <c r="P138" s="94"/>
      <c r="Q138" s="94"/>
    </row>
    <row r="139" spans="3:17" ht="18" customHeight="1" x14ac:dyDescent="0.35">
      <c r="C139" s="94"/>
      <c r="D139" s="94"/>
      <c r="E139" s="94"/>
      <c r="F139" s="94"/>
      <c r="G139" s="94"/>
      <c r="H139" s="94"/>
      <c r="I139" s="94"/>
      <c r="J139" s="94"/>
      <c r="K139" s="94"/>
      <c r="L139" s="94"/>
      <c r="M139" s="94"/>
      <c r="N139" s="94"/>
      <c r="O139" s="94"/>
      <c r="P139" s="94"/>
      <c r="Q139" s="94"/>
    </row>
    <row r="140" spans="3:17" ht="18" customHeight="1" x14ac:dyDescent="0.35">
      <c r="C140" s="94"/>
      <c r="D140" s="94"/>
      <c r="E140" s="94"/>
      <c r="F140" s="94"/>
      <c r="G140" s="94"/>
      <c r="H140" s="94"/>
      <c r="I140" s="94"/>
      <c r="J140" s="94"/>
      <c r="K140" s="94"/>
      <c r="L140" s="94"/>
      <c r="M140" s="94"/>
      <c r="N140" s="94"/>
      <c r="O140" s="94"/>
      <c r="P140" s="94"/>
      <c r="Q140" s="94"/>
    </row>
    <row r="141" spans="3:17" ht="18" customHeight="1" x14ac:dyDescent="0.35">
      <c r="C141" s="94"/>
      <c r="D141" s="94"/>
      <c r="E141" s="94"/>
      <c r="F141" s="94"/>
      <c r="G141" s="94"/>
      <c r="H141" s="94"/>
      <c r="I141" s="94"/>
      <c r="J141" s="94"/>
      <c r="K141" s="94"/>
      <c r="L141" s="94"/>
      <c r="M141" s="94"/>
      <c r="N141" s="94"/>
      <c r="O141" s="94"/>
      <c r="P141" s="94"/>
      <c r="Q141" s="94"/>
    </row>
    <row r="142" spans="3:17" ht="18" customHeight="1" x14ac:dyDescent="0.35">
      <c r="C142" s="94"/>
      <c r="D142" s="94"/>
      <c r="E142" s="94"/>
      <c r="F142" s="94"/>
      <c r="G142" s="94"/>
      <c r="H142" s="94"/>
      <c r="I142" s="94"/>
      <c r="J142" s="94"/>
      <c r="K142" s="94"/>
      <c r="L142" s="94"/>
      <c r="M142" s="94"/>
      <c r="N142" s="94"/>
      <c r="O142" s="94"/>
      <c r="P142" s="94"/>
      <c r="Q142" s="94"/>
    </row>
    <row r="143" spans="3:17" ht="18" customHeight="1" x14ac:dyDescent="0.35">
      <c r="C143" s="94"/>
      <c r="D143" s="94"/>
      <c r="E143" s="94"/>
      <c r="F143" s="94"/>
      <c r="G143" s="94"/>
      <c r="H143" s="94"/>
      <c r="I143" s="94"/>
      <c r="J143" s="94"/>
      <c r="K143" s="94"/>
      <c r="L143" s="94"/>
      <c r="M143" s="94"/>
      <c r="N143" s="94"/>
      <c r="O143" s="94"/>
      <c r="P143" s="94"/>
      <c r="Q143" s="94"/>
    </row>
    <row r="144" spans="3:17" ht="18" customHeight="1" x14ac:dyDescent="0.35">
      <c r="C144" s="94"/>
      <c r="D144" s="94"/>
      <c r="E144" s="94"/>
      <c r="F144" s="94"/>
      <c r="G144" s="94"/>
      <c r="H144" s="94"/>
      <c r="I144" s="94"/>
      <c r="J144" s="94"/>
      <c r="K144" s="94"/>
      <c r="L144" s="94"/>
      <c r="M144" s="94"/>
      <c r="N144" s="94"/>
      <c r="O144" s="94"/>
      <c r="P144" s="94"/>
      <c r="Q144" s="94"/>
    </row>
    <row r="145" spans="3:17" ht="18" customHeight="1" x14ac:dyDescent="0.35">
      <c r="C145" s="94"/>
      <c r="D145" s="94"/>
      <c r="E145" s="94"/>
      <c r="F145" s="94"/>
      <c r="G145" s="94"/>
      <c r="H145" s="94"/>
      <c r="I145" s="94"/>
      <c r="J145" s="94"/>
      <c r="K145" s="94"/>
      <c r="L145" s="94"/>
      <c r="M145" s="94"/>
      <c r="N145" s="94"/>
      <c r="O145" s="94"/>
      <c r="P145" s="94"/>
      <c r="Q145" s="94"/>
    </row>
    <row r="146" spans="3:17" ht="18" customHeight="1" x14ac:dyDescent="0.35">
      <c r="C146" s="94"/>
      <c r="D146" s="94"/>
      <c r="E146" s="94"/>
      <c r="F146" s="94"/>
      <c r="G146" s="94"/>
      <c r="H146" s="94"/>
      <c r="I146" s="94"/>
      <c r="J146" s="94"/>
      <c r="K146" s="94"/>
      <c r="L146" s="94"/>
      <c r="M146" s="94"/>
      <c r="N146" s="94"/>
      <c r="O146" s="94"/>
      <c r="P146" s="94"/>
      <c r="Q146" s="94"/>
    </row>
    <row r="147" spans="3:17" ht="18" customHeight="1" x14ac:dyDescent="0.35">
      <c r="C147" s="94"/>
      <c r="D147" s="94"/>
      <c r="E147" s="94"/>
      <c r="F147" s="94"/>
      <c r="G147" s="94"/>
      <c r="H147" s="94"/>
      <c r="I147" s="94"/>
      <c r="J147" s="94"/>
      <c r="K147" s="94"/>
      <c r="L147" s="94"/>
      <c r="M147" s="94"/>
      <c r="N147" s="94"/>
      <c r="O147" s="94"/>
      <c r="P147" s="94"/>
      <c r="Q147" s="94"/>
    </row>
    <row r="148" spans="3:17" ht="18" customHeight="1" x14ac:dyDescent="0.35">
      <c r="C148" s="94"/>
      <c r="D148" s="94"/>
      <c r="E148" s="94"/>
      <c r="F148" s="94"/>
      <c r="G148" s="94"/>
      <c r="H148" s="94"/>
      <c r="I148" s="94"/>
      <c r="J148" s="94"/>
      <c r="K148" s="94"/>
      <c r="L148" s="94"/>
      <c r="M148" s="94"/>
      <c r="N148" s="94"/>
      <c r="O148" s="94"/>
      <c r="P148" s="94"/>
      <c r="Q148" s="94"/>
    </row>
    <row r="149" spans="3:17" ht="18" customHeight="1" x14ac:dyDescent="0.35">
      <c r="C149" s="94"/>
      <c r="D149" s="94"/>
      <c r="E149" s="94"/>
      <c r="F149" s="94"/>
      <c r="G149" s="94"/>
      <c r="H149" s="94"/>
      <c r="I149" s="94"/>
      <c r="J149" s="94"/>
      <c r="K149" s="94"/>
      <c r="L149" s="94"/>
      <c r="M149" s="94"/>
      <c r="N149" s="94"/>
      <c r="O149" s="94"/>
      <c r="P149" s="94"/>
      <c r="Q149" s="94"/>
    </row>
    <row r="150" spans="3:17" ht="18" customHeight="1" x14ac:dyDescent="0.35">
      <c r="C150" s="94"/>
      <c r="D150" s="94"/>
      <c r="E150" s="94"/>
      <c r="F150" s="94"/>
      <c r="G150" s="94"/>
      <c r="H150" s="94"/>
      <c r="I150" s="94"/>
      <c r="J150" s="94"/>
      <c r="K150" s="94"/>
      <c r="L150" s="94"/>
      <c r="M150" s="94"/>
      <c r="N150" s="94"/>
      <c r="O150" s="94"/>
      <c r="P150" s="94"/>
      <c r="Q150" s="94"/>
    </row>
    <row r="151" spans="3:17" ht="18" customHeight="1" x14ac:dyDescent="0.35">
      <c r="C151" s="94"/>
      <c r="D151" s="94"/>
      <c r="E151" s="94"/>
      <c r="F151" s="94"/>
      <c r="G151" s="94"/>
      <c r="H151" s="94"/>
      <c r="I151" s="94"/>
      <c r="J151" s="94"/>
      <c r="K151" s="94"/>
      <c r="L151" s="94"/>
      <c r="M151" s="94"/>
      <c r="N151" s="94"/>
      <c r="O151" s="94"/>
      <c r="P151" s="94"/>
      <c r="Q151" s="94"/>
    </row>
    <row r="152" spans="3:17" ht="18" customHeight="1" x14ac:dyDescent="0.35">
      <c r="C152" s="94"/>
      <c r="D152" s="94"/>
      <c r="E152" s="94"/>
      <c r="F152" s="94"/>
      <c r="G152" s="94"/>
      <c r="H152" s="94"/>
      <c r="I152" s="94"/>
      <c r="J152" s="94"/>
      <c r="K152" s="94"/>
      <c r="L152" s="94"/>
      <c r="M152" s="94"/>
      <c r="N152" s="94"/>
      <c r="O152" s="94"/>
      <c r="P152" s="94"/>
      <c r="Q152" s="94"/>
    </row>
    <row r="153" spans="3:17" ht="18" customHeight="1" x14ac:dyDescent="0.35">
      <c r="C153" s="94"/>
      <c r="D153" s="94"/>
      <c r="E153" s="94"/>
      <c r="F153" s="94"/>
      <c r="G153" s="94"/>
      <c r="H153" s="94"/>
      <c r="I153" s="94"/>
      <c r="J153" s="94"/>
      <c r="K153" s="94"/>
      <c r="L153" s="94"/>
      <c r="M153" s="94"/>
      <c r="N153" s="94"/>
      <c r="O153" s="94"/>
      <c r="P153" s="94"/>
      <c r="Q153" s="94"/>
    </row>
    <row r="154" spans="3:17" ht="18" customHeight="1" x14ac:dyDescent="0.35">
      <c r="C154" s="94"/>
      <c r="D154" s="94"/>
      <c r="E154" s="94"/>
      <c r="F154" s="94"/>
      <c r="G154" s="94"/>
      <c r="H154" s="94"/>
      <c r="I154" s="94"/>
      <c r="J154" s="94"/>
      <c r="K154" s="94"/>
      <c r="L154" s="94"/>
      <c r="M154" s="94"/>
      <c r="N154" s="94"/>
      <c r="O154" s="94"/>
      <c r="P154" s="94"/>
      <c r="Q154" s="94"/>
    </row>
    <row r="155" spans="3:17" ht="18" customHeight="1" x14ac:dyDescent="0.35">
      <c r="C155" s="94"/>
      <c r="D155" s="94"/>
      <c r="E155" s="94"/>
      <c r="F155" s="94"/>
      <c r="G155" s="94"/>
      <c r="H155" s="94"/>
      <c r="I155" s="94"/>
      <c r="J155" s="94"/>
      <c r="K155" s="94"/>
      <c r="L155" s="94"/>
      <c r="M155" s="94"/>
      <c r="N155" s="94"/>
      <c r="O155" s="94"/>
      <c r="P155" s="94"/>
      <c r="Q155" s="94"/>
    </row>
    <row r="156" spans="3:17" ht="18" customHeight="1" x14ac:dyDescent="0.35">
      <c r="C156" s="94"/>
      <c r="D156" s="94"/>
      <c r="E156" s="94"/>
      <c r="F156" s="94"/>
      <c r="G156" s="94"/>
      <c r="H156" s="94"/>
      <c r="I156" s="94"/>
      <c r="J156" s="94"/>
      <c r="K156" s="94"/>
      <c r="L156" s="94"/>
      <c r="M156" s="94"/>
      <c r="N156" s="94"/>
      <c r="O156" s="94"/>
      <c r="P156" s="94"/>
      <c r="Q156" s="94"/>
    </row>
    <row r="157" spans="3:17" ht="18" customHeight="1" x14ac:dyDescent="0.35">
      <c r="C157" s="94"/>
      <c r="D157" s="94"/>
      <c r="E157" s="94"/>
      <c r="F157" s="94"/>
      <c r="G157" s="94"/>
      <c r="H157" s="94"/>
      <c r="I157" s="94"/>
      <c r="J157" s="94"/>
      <c r="K157" s="94"/>
      <c r="L157" s="94"/>
      <c r="M157" s="94"/>
      <c r="N157" s="94"/>
      <c r="O157" s="94"/>
      <c r="P157" s="94"/>
      <c r="Q157" s="94"/>
    </row>
    <row r="158" spans="3:17" ht="18" customHeight="1" x14ac:dyDescent="0.35">
      <c r="C158" s="94"/>
      <c r="D158" s="94"/>
      <c r="E158" s="94"/>
      <c r="F158" s="94"/>
      <c r="G158" s="94"/>
      <c r="H158" s="94"/>
      <c r="I158" s="94"/>
      <c r="J158" s="94"/>
      <c r="K158" s="94"/>
      <c r="L158" s="94"/>
      <c r="M158" s="94"/>
      <c r="N158" s="94"/>
      <c r="O158" s="94"/>
      <c r="P158" s="94"/>
      <c r="Q158" s="94"/>
    </row>
    <row r="159" spans="3:17" ht="18" customHeight="1" x14ac:dyDescent="0.35">
      <c r="C159" s="94"/>
      <c r="D159" s="94"/>
      <c r="E159" s="94"/>
      <c r="F159" s="94"/>
      <c r="G159" s="94"/>
      <c r="H159" s="94"/>
      <c r="I159" s="94"/>
      <c r="J159" s="94"/>
      <c r="K159" s="94"/>
      <c r="L159" s="94"/>
      <c r="M159" s="94"/>
      <c r="N159" s="94"/>
      <c r="O159" s="94"/>
      <c r="P159" s="94"/>
      <c r="Q159" s="94"/>
    </row>
    <row r="160" spans="3:17" ht="18" customHeight="1" x14ac:dyDescent="0.35">
      <c r="C160" s="94"/>
      <c r="D160" s="94"/>
      <c r="E160" s="94"/>
      <c r="F160" s="94"/>
      <c r="G160" s="94"/>
      <c r="H160" s="94"/>
      <c r="I160" s="94"/>
      <c r="J160" s="94"/>
      <c r="K160" s="94"/>
      <c r="L160" s="94"/>
      <c r="M160" s="94"/>
      <c r="N160" s="94"/>
      <c r="O160" s="94"/>
      <c r="P160" s="94"/>
      <c r="Q160" s="94"/>
    </row>
    <row r="161" spans="3:17" ht="18" customHeight="1" x14ac:dyDescent="0.35">
      <c r="C161" s="94"/>
      <c r="D161" s="94"/>
      <c r="E161" s="94"/>
      <c r="F161" s="94"/>
      <c r="G161" s="94"/>
      <c r="H161" s="94"/>
      <c r="I161" s="94"/>
      <c r="J161" s="94"/>
      <c r="K161" s="94"/>
      <c r="L161" s="94"/>
      <c r="M161" s="94"/>
      <c r="N161" s="94"/>
      <c r="O161" s="94"/>
      <c r="P161" s="94"/>
      <c r="Q161" s="94"/>
    </row>
    <row r="162" spans="3:17" ht="18" customHeight="1" x14ac:dyDescent="0.35">
      <c r="C162" s="94"/>
      <c r="D162" s="94"/>
      <c r="E162" s="94"/>
      <c r="F162" s="94"/>
      <c r="G162" s="94"/>
      <c r="H162" s="94"/>
      <c r="I162" s="94"/>
      <c r="J162" s="94"/>
      <c r="K162" s="94"/>
      <c r="L162" s="94"/>
      <c r="M162" s="94"/>
      <c r="N162" s="94"/>
      <c r="O162" s="94"/>
      <c r="P162" s="94"/>
      <c r="Q162" s="94"/>
    </row>
    <row r="163" spans="3:17" ht="18" customHeight="1" x14ac:dyDescent="0.35">
      <c r="C163" s="94"/>
      <c r="D163" s="94"/>
      <c r="E163" s="94"/>
      <c r="F163" s="94"/>
      <c r="G163" s="94"/>
      <c r="H163" s="94"/>
      <c r="I163" s="94"/>
      <c r="J163" s="94"/>
      <c r="K163" s="94"/>
      <c r="L163" s="94"/>
      <c r="M163" s="94"/>
      <c r="N163" s="94"/>
      <c r="O163" s="94"/>
      <c r="P163" s="94"/>
      <c r="Q163" s="94"/>
    </row>
    <row r="164" spans="3:17" ht="18" customHeight="1" x14ac:dyDescent="0.35">
      <c r="C164" s="94"/>
      <c r="D164" s="94"/>
      <c r="E164" s="94"/>
      <c r="F164" s="94"/>
      <c r="G164" s="94"/>
      <c r="H164" s="94"/>
      <c r="I164" s="94"/>
      <c r="J164" s="94"/>
      <c r="K164" s="94"/>
      <c r="L164" s="94"/>
      <c r="M164" s="94"/>
      <c r="N164" s="94"/>
      <c r="O164" s="94"/>
      <c r="P164" s="94"/>
      <c r="Q164" s="94"/>
    </row>
    <row r="165" spans="3:17" ht="18" customHeight="1" x14ac:dyDescent="0.35">
      <c r="C165" s="94"/>
      <c r="D165" s="94"/>
      <c r="E165" s="94"/>
      <c r="F165" s="94"/>
      <c r="G165" s="94"/>
      <c r="H165" s="94"/>
      <c r="I165" s="94"/>
      <c r="J165" s="94"/>
      <c r="K165" s="94"/>
      <c r="L165" s="94"/>
      <c r="M165" s="94"/>
      <c r="N165" s="94"/>
      <c r="O165" s="94"/>
      <c r="P165" s="94"/>
      <c r="Q165" s="94"/>
    </row>
    <row r="166" spans="3:17" ht="18" customHeight="1" x14ac:dyDescent="0.35">
      <c r="C166" s="94"/>
      <c r="D166" s="94"/>
      <c r="E166" s="94"/>
      <c r="F166" s="94"/>
      <c r="G166" s="94"/>
      <c r="H166" s="94"/>
      <c r="I166" s="94"/>
      <c r="J166" s="94"/>
      <c r="K166" s="94"/>
      <c r="L166" s="94"/>
      <c r="M166" s="94"/>
      <c r="N166" s="94"/>
      <c r="O166" s="94"/>
      <c r="P166" s="94"/>
      <c r="Q166" s="94"/>
    </row>
    <row r="167" spans="3:17" ht="18" customHeight="1" x14ac:dyDescent="0.35">
      <c r="C167" s="94"/>
      <c r="D167" s="94"/>
      <c r="E167" s="94"/>
      <c r="F167" s="94"/>
      <c r="G167" s="94"/>
      <c r="H167" s="94"/>
      <c r="I167" s="94"/>
      <c r="J167" s="94"/>
      <c r="K167" s="94"/>
      <c r="L167" s="94"/>
      <c r="M167" s="94"/>
      <c r="N167" s="94"/>
      <c r="O167" s="94"/>
      <c r="P167" s="94"/>
      <c r="Q167" s="94"/>
    </row>
    <row r="168" spans="3:17" ht="18" customHeight="1" x14ac:dyDescent="0.35">
      <c r="C168" s="94"/>
      <c r="D168" s="94"/>
      <c r="E168" s="94"/>
      <c r="F168" s="94"/>
      <c r="G168" s="94"/>
      <c r="H168" s="94"/>
      <c r="I168" s="94"/>
      <c r="J168" s="94"/>
      <c r="K168" s="94"/>
      <c r="L168" s="94"/>
      <c r="M168" s="94"/>
      <c r="N168" s="94"/>
      <c r="O168" s="94"/>
      <c r="P168" s="94"/>
      <c r="Q168" s="94"/>
    </row>
    <row r="169" spans="3:17" ht="18" customHeight="1" x14ac:dyDescent="0.35">
      <c r="C169" s="94"/>
      <c r="D169" s="94"/>
      <c r="E169" s="94"/>
      <c r="F169" s="94"/>
      <c r="G169" s="94"/>
      <c r="H169" s="94"/>
      <c r="I169" s="94"/>
      <c r="J169" s="94"/>
      <c r="K169" s="94"/>
      <c r="L169" s="94"/>
      <c r="M169" s="94"/>
      <c r="N169" s="94"/>
      <c r="O169" s="94"/>
      <c r="P169" s="94"/>
      <c r="Q169" s="94"/>
    </row>
    <row r="170" spans="3:17" ht="18" customHeight="1" x14ac:dyDescent="0.35">
      <c r="C170" s="94"/>
      <c r="D170" s="94"/>
      <c r="E170" s="94"/>
      <c r="F170" s="94"/>
      <c r="G170" s="94"/>
      <c r="H170" s="94"/>
      <c r="I170" s="94"/>
      <c r="J170" s="94"/>
      <c r="K170" s="94"/>
      <c r="L170" s="94"/>
      <c r="M170" s="94"/>
      <c r="N170" s="94"/>
      <c r="O170" s="94"/>
      <c r="P170" s="94"/>
      <c r="Q170" s="94"/>
    </row>
    <row r="171" spans="3:17" ht="18" customHeight="1" x14ac:dyDescent="0.35">
      <c r="C171" s="94"/>
      <c r="D171" s="94"/>
      <c r="E171" s="94"/>
      <c r="F171" s="94"/>
      <c r="G171" s="94"/>
      <c r="H171" s="94"/>
      <c r="I171" s="94"/>
      <c r="J171" s="94"/>
      <c r="K171" s="94"/>
      <c r="L171" s="94"/>
      <c r="M171" s="94"/>
      <c r="N171" s="94"/>
      <c r="O171" s="94"/>
      <c r="P171" s="94"/>
      <c r="Q171" s="94"/>
    </row>
    <row r="172" spans="3:17" ht="18" customHeight="1" x14ac:dyDescent="0.35">
      <c r="C172" s="94"/>
      <c r="D172" s="94"/>
      <c r="E172" s="94"/>
      <c r="F172" s="94"/>
      <c r="G172" s="94"/>
      <c r="H172" s="94"/>
      <c r="I172" s="94"/>
      <c r="J172" s="94"/>
      <c r="K172" s="94"/>
      <c r="L172" s="94"/>
      <c r="M172" s="94"/>
      <c r="N172" s="94"/>
      <c r="O172" s="94"/>
      <c r="P172" s="94"/>
      <c r="Q172" s="94"/>
    </row>
    <row r="173" spans="3:17" ht="18" customHeight="1" x14ac:dyDescent="0.35">
      <c r="C173" s="94"/>
      <c r="D173" s="94"/>
      <c r="E173" s="94"/>
      <c r="F173" s="94"/>
      <c r="G173" s="94"/>
      <c r="H173" s="94"/>
      <c r="I173" s="94"/>
      <c r="J173" s="94"/>
      <c r="K173" s="94"/>
      <c r="L173" s="94"/>
      <c r="M173" s="94"/>
      <c r="N173" s="94"/>
      <c r="O173" s="94"/>
      <c r="P173" s="94"/>
      <c r="Q173" s="94"/>
    </row>
    <row r="174" spans="3:17" ht="18" customHeight="1" x14ac:dyDescent="0.35">
      <c r="C174" s="94"/>
      <c r="D174" s="94"/>
      <c r="E174" s="94"/>
      <c r="F174" s="94"/>
      <c r="G174" s="94"/>
      <c r="H174" s="94"/>
      <c r="I174" s="94"/>
      <c r="J174" s="94"/>
      <c r="K174" s="94"/>
      <c r="L174" s="94"/>
      <c r="M174" s="94"/>
      <c r="N174" s="94"/>
      <c r="O174" s="94"/>
      <c r="P174" s="94"/>
      <c r="Q174" s="94"/>
    </row>
  </sheetData>
  <sheetProtection algorithmName="SHA-512" hashValue="VpwTL3fKILrjEafgVEdbgqYAidbFZJ1V+3iGI4146x8BReZAjsFqh+AkDAVpzLNsthNNX9p1hBHIisf477cDfg==" saltValue="oUZms25WXPO5C7JP5DWNnQ==" spinCount="100000"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topLeftCell="A4" zoomScaleNormal="100" workbookViewId="0">
      <selection activeCell="E8" sqref="E8"/>
    </sheetView>
  </sheetViews>
  <sheetFormatPr defaultColWidth="9.453125" defaultRowHeight="21" customHeight="1" x14ac:dyDescent="0.3"/>
  <cols>
    <col min="1" max="1" width="14.54296875" style="2" customWidth="1"/>
    <col min="2" max="3" width="9.453125" style="2"/>
    <col min="4" max="4" width="28.453125" style="2" customWidth="1"/>
    <col min="5" max="5" width="50.453125" style="2" customWidth="1"/>
    <col min="6" max="6" width="25" style="2" customWidth="1"/>
    <col min="7" max="16384" width="9.453125" style="2"/>
  </cols>
  <sheetData>
    <row r="2" spans="2:6" ht="38.25" customHeight="1" thickBot="1" x14ac:dyDescent="0.35"/>
    <row r="3" spans="2:6" ht="62.25" customHeight="1" thickBot="1" x14ac:dyDescent="0.45">
      <c r="B3" s="267" t="s">
        <v>165</v>
      </c>
      <c r="C3" s="268"/>
      <c r="D3" s="268"/>
      <c r="E3" s="268"/>
      <c r="F3" s="269"/>
    </row>
    <row r="4" spans="2:6" ht="23.25" customHeight="1" thickTop="1" x14ac:dyDescent="0.3">
      <c r="B4" s="270" t="s">
        <v>289</v>
      </c>
      <c r="C4" s="271"/>
      <c r="D4" s="271"/>
      <c r="E4" s="271"/>
      <c r="F4" s="272"/>
    </row>
    <row r="5" spans="2:6" ht="23.25" customHeight="1" x14ac:dyDescent="0.3">
      <c r="B5" s="273"/>
      <c r="C5" s="274"/>
      <c r="D5" s="274"/>
      <c r="E5" s="274"/>
      <c r="F5" s="275"/>
    </row>
    <row r="6" spans="2:6" ht="62.25" customHeight="1" x14ac:dyDescent="0.3">
      <c r="B6" s="273"/>
      <c r="C6" s="274"/>
      <c r="D6" s="274"/>
      <c r="E6" s="274"/>
      <c r="F6" s="275"/>
    </row>
    <row r="7" spans="2:6" ht="62.25" customHeight="1" thickBot="1" x14ac:dyDescent="0.35">
      <c r="B7" s="276"/>
      <c r="C7" s="277"/>
      <c r="D7" s="277"/>
      <c r="E7" s="277"/>
      <c r="F7" s="278"/>
    </row>
    <row r="8" spans="2:6" ht="62.25" customHeight="1" x14ac:dyDescent="0.3"/>
    <row r="9" spans="2:6" ht="62.25" customHeight="1" x14ac:dyDescent="0.3"/>
  </sheetData>
  <sheetProtection algorithmName="SHA-512" hashValue="DVBHEYTfpmsk1HPAuoZ2Zz7Wenup/8ZR9zPQMd/Z84buOjMyjYhwMFw9eBZHemnxUe3n6Gxq0KXxtyI7rwQi+A==" saltValue="mw8s2DpHyxJblXY6C4MRjw=="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U54"/>
  <sheetViews>
    <sheetView showGridLines="0" zoomScale="80" zoomScaleNormal="80" workbookViewId="0">
      <selection activeCell="C8" sqref="C8"/>
    </sheetView>
  </sheetViews>
  <sheetFormatPr defaultColWidth="11.54296875" defaultRowHeight="19.5" customHeight="1" x14ac:dyDescent="0.35"/>
  <cols>
    <col min="1" max="1" width="17.453125" customWidth="1"/>
    <col min="2" max="2" width="52" bestFit="1" customWidth="1"/>
    <col min="3" max="16" width="19.54296875" customWidth="1"/>
    <col min="17" max="17" width="18.453125" customWidth="1"/>
    <col min="18" max="18" width="19.453125" bestFit="1" customWidth="1"/>
    <col min="19" max="19" width="13.54296875" style="83" bestFit="1" customWidth="1"/>
  </cols>
  <sheetData>
    <row r="2" spans="2:21" ht="19.5" customHeight="1" x14ac:dyDescent="0.35">
      <c r="B2" s="2"/>
      <c r="C2" s="2"/>
      <c r="D2" s="2"/>
      <c r="E2" s="2"/>
      <c r="F2" s="2"/>
      <c r="G2" s="2"/>
      <c r="H2" s="2"/>
      <c r="I2" s="2"/>
      <c r="J2" s="2"/>
      <c r="K2" s="2"/>
      <c r="L2" s="2"/>
      <c r="M2" s="2"/>
      <c r="N2" s="2"/>
      <c r="O2" s="2"/>
      <c r="P2" s="2"/>
      <c r="Q2" s="2"/>
      <c r="R2" s="2"/>
      <c r="S2" s="84"/>
    </row>
    <row r="3" spans="2:21" ht="22.5" customHeight="1" x14ac:dyDescent="0.35">
      <c r="B3" s="319" t="s">
        <v>280</v>
      </c>
      <c r="C3" s="320"/>
      <c r="D3" s="320"/>
      <c r="E3" s="320"/>
      <c r="F3" s="320"/>
      <c r="G3" s="320"/>
      <c r="H3" s="320"/>
      <c r="I3" s="320"/>
      <c r="J3" s="320"/>
      <c r="K3" s="320"/>
      <c r="L3" s="320"/>
      <c r="M3" s="320"/>
      <c r="N3" s="320"/>
      <c r="O3" s="320"/>
      <c r="P3" s="320"/>
      <c r="Q3" s="320"/>
      <c r="R3" s="321"/>
      <c r="S3" s="84"/>
    </row>
    <row r="4" spans="2:21" ht="18.75" customHeight="1" x14ac:dyDescent="0.35">
      <c r="B4" s="322" t="s">
        <v>0</v>
      </c>
      <c r="C4" s="323" t="s">
        <v>168</v>
      </c>
      <c r="D4" s="323" t="s">
        <v>169</v>
      </c>
      <c r="E4" s="323" t="s">
        <v>170</v>
      </c>
      <c r="F4" s="323" t="s">
        <v>171</v>
      </c>
      <c r="G4" s="323" t="s">
        <v>172</v>
      </c>
      <c r="H4" s="323" t="s">
        <v>173</v>
      </c>
      <c r="I4" s="323" t="s">
        <v>174</v>
      </c>
      <c r="J4" s="323" t="s">
        <v>175</v>
      </c>
      <c r="K4" s="323" t="s">
        <v>176</v>
      </c>
      <c r="L4" s="323" t="s">
        <v>177</v>
      </c>
      <c r="M4" s="323" t="s">
        <v>178</v>
      </c>
      <c r="N4" s="323" t="s">
        <v>179</v>
      </c>
      <c r="O4" s="323" t="s">
        <v>180</v>
      </c>
      <c r="P4" s="323" t="s">
        <v>181</v>
      </c>
      <c r="Q4" s="323" t="s">
        <v>182</v>
      </c>
      <c r="R4" s="324" t="s">
        <v>80</v>
      </c>
      <c r="S4" s="84"/>
    </row>
    <row r="5" spans="2:21" ht="18.75" customHeight="1" x14ac:dyDescent="0.35">
      <c r="B5" s="322"/>
      <c r="C5" s="323"/>
      <c r="D5" s="323"/>
      <c r="E5" s="323"/>
      <c r="F5" s="323"/>
      <c r="G5" s="323"/>
      <c r="H5" s="323"/>
      <c r="I5" s="323"/>
      <c r="J5" s="323"/>
      <c r="K5" s="323"/>
      <c r="L5" s="323"/>
      <c r="M5" s="323"/>
      <c r="N5" s="323"/>
      <c r="O5" s="323"/>
      <c r="P5" s="323"/>
      <c r="Q5" s="323"/>
      <c r="R5" s="324"/>
      <c r="S5" s="84"/>
    </row>
    <row r="6" spans="2:21" ht="19.5" customHeight="1" x14ac:dyDescent="0.35">
      <c r="B6" s="325" t="s">
        <v>16</v>
      </c>
      <c r="C6" s="326"/>
      <c r="D6" s="326"/>
      <c r="E6" s="326"/>
      <c r="F6" s="326"/>
      <c r="G6" s="326"/>
      <c r="H6" s="326"/>
      <c r="I6" s="326"/>
      <c r="J6" s="326"/>
      <c r="K6" s="326"/>
      <c r="L6" s="326"/>
      <c r="M6" s="326"/>
      <c r="N6" s="326"/>
      <c r="O6" s="326"/>
      <c r="P6" s="326"/>
      <c r="Q6" s="326"/>
      <c r="R6" s="327"/>
      <c r="S6" s="84"/>
    </row>
    <row r="7" spans="2:21" ht="32.25" customHeight="1" x14ac:dyDescent="0.35">
      <c r="B7" s="132" t="s">
        <v>17</v>
      </c>
      <c r="C7" s="133">
        <f>GDP!C7+INWARD!C7</f>
        <v>0</v>
      </c>
      <c r="D7" s="133">
        <f>GDP!D7+INWARD!D7</f>
        <v>1911</v>
      </c>
      <c r="E7" s="133">
        <f>GDP!E7+INWARD!E7</f>
        <v>937</v>
      </c>
      <c r="F7" s="133">
        <f>GDP!F7+INWARD!F7</f>
        <v>14232</v>
      </c>
      <c r="G7" s="133">
        <f>GDP!G7+INWARD!G7</f>
        <v>16555</v>
      </c>
      <c r="H7" s="133">
        <f>GDP!H7+INWARD!H7</f>
        <v>1039</v>
      </c>
      <c r="I7" s="133">
        <f>GDP!I7+INWARD!I7</f>
        <v>0</v>
      </c>
      <c r="J7" s="133">
        <f>GDP!J7+INWARD!J7</f>
        <v>0</v>
      </c>
      <c r="K7" s="133">
        <f>GDP!K7+INWARD!K7</f>
        <v>0</v>
      </c>
      <c r="L7" s="133">
        <f>GDP!L7+INWARD!L7</f>
        <v>10220</v>
      </c>
      <c r="M7" s="133">
        <f>GDP!M7+INWARD!M7</f>
        <v>10351</v>
      </c>
      <c r="N7" s="133">
        <f>GDP!N7+INWARD!N7</f>
        <v>65238</v>
      </c>
      <c r="O7" s="133">
        <f>GDP!O7+INWARD!O7</f>
        <v>6881744</v>
      </c>
      <c r="P7" s="133">
        <f>GDP!P7+INWARD!P7</f>
        <v>44644</v>
      </c>
      <c r="Q7" s="134">
        <f>SUM(C7:P7)</f>
        <v>7046871</v>
      </c>
      <c r="R7" s="135">
        <f t="shared" ref="R7:R12" si="0">(Q7/$Q$44)*100</f>
        <v>4.5841566252911905</v>
      </c>
      <c r="S7" s="84"/>
    </row>
    <row r="8" spans="2:21" ht="32.25" customHeight="1" x14ac:dyDescent="0.35">
      <c r="B8" s="136" t="s">
        <v>18</v>
      </c>
      <c r="C8" s="133">
        <f>GDP!C8+INWARD!C8</f>
        <v>0</v>
      </c>
      <c r="D8" s="133">
        <f>GDP!D8+INWARD!D8</f>
        <v>105418</v>
      </c>
      <c r="E8" s="133">
        <f>GDP!E8+INWARD!E8</f>
        <v>762</v>
      </c>
      <c r="F8" s="133">
        <f>GDP!F8+INWARD!F8</f>
        <v>541717</v>
      </c>
      <c r="G8" s="133">
        <f>GDP!G8+INWARD!G8</f>
        <v>4485</v>
      </c>
      <c r="H8" s="133">
        <f>GDP!H8+INWARD!H8</f>
        <v>0</v>
      </c>
      <c r="I8" s="133">
        <f>GDP!I8+INWARD!I8</f>
        <v>188627</v>
      </c>
      <c r="J8" s="133">
        <f>GDP!J8+INWARD!J8</f>
        <v>406686</v>
      </c>
      <c r="K8" s="133">
        <f>GDP!K8+INWARD!K8</f>
        <v>5163</v>
      </c>
      <c r="L8" s="133">
        <f>GDP!L8+INWARD!L8</f>
        <v>9</v>
      </c>
      <c r="M8" s="133">
        <f>GDP!M8+INWARD!M8</f>
        <v>5434</v>
      </c>
      <c r="N8" s="133">
        <f>GDP!N8+INWARD!N8</f>
        <v>2268</v>
      </c>
      <c r="O8" s="133">
        <f>GDP!O8+INWARD!O8</f>
        <v>0</v>
      </c>
      <c r="P8" s="133">
        <f>GDP!P8+INWARD!P8</f>
        <v>6514</v>
      </c>
      <c r="Q8" s="134">
        <f t="shared" ref="Q8:Q12" si="1">SUM(C8:P8)</f>
        <v>1267083</v>
      </c>
      <c r="R8" s="135">
        <f t="shared" si="0"/>
        <v>0.82426752657226687</v>
      </c>
      <c r="S8" s="84"/>
    </row>
    <row r="9" spans="2:21" ht="32.25" customHeight="1" x14ac:dyDescent="0.35">
      <c r="B9" s="136" t="s">
        <v>19</v>
      </c>
      <c r="C9" s="133">
        <f>GDP!C9+INWARD!C9</f>
        <v>0</v>
      </c>
      <c r="D9" s="133">
        <f>GDP!D9+INWARD!D9</f>
        <v>43805</v>
      </c>
      <c r="E9" s="133">
        <f>GDP!E9+INWARD!E9</f>
        <v>64769</v>
      </c>
      <c r="F9" s="133">
        <f>GDP!F9+INWARD!F9</f>
        <v>528040</v>
      </c>
      <c r="G9" s="133">
        <f>GDP!G9+INWARD!G9</f>
        <v>624418</v>
      </c>
      <c r="H9" s="133">
        <f>GDP!H9+INWARD!H9</f>
        <v>19256</v>
      </c>
      <c r="I9" s="133">
        <f>GDP!I9+INWARD!I9</f>
        <v>747404</v>
      </c>
      <c r="J9" s="133">
        <f>GDP!J9+INWARD!J9</f>
        <v>109621</v>
      </c>
      <c r="K9" s="133">
        <f>GDP!K9+INWARD!K9</f>
        <v>0</v>
      </c>
      <c r="L9" s="133">
        <f>GDP!L9+INWARD!L9</f>
        <v>224241</v>
      </c>
      <c r="M9" s="133">
        <f>GDP!M9+INWARD!M9</f>
        <v>116900</v>
      </c>
      <c r="N9" s="133">
        <f>GDP!N9+INWARD!N9</f>
        <v>262944</v>
      </c>
      <c r="O9" s="133">
        <f>GDP!O9+INWARD!O9</f>
        <v>0</v>
      </c>
      <c r="P9" s="133">
        <f>GDP!P9+INWARD!P9</f>
        <v>0</v>
      </c>
      <c r="Q9" s="134">
        <f t="shared" si="1"/>
        <v>2741398</v>
      </c>
      <c r="R9" s="135">
        <f t="shared" si="0"/>
        <v>1.7833443813942413</v>
      </c>
      <c r="S9" s="84"/>
    </row>
    <row r="10" spans="2:21" ht="32.25" customHeight="1" x14ac:dyDescent="0.35">
      <c r="B10" s="136" t="s">
        <v>20</v>
      </c>
      <c r="C10" s="133">
        <f>GDP!C10+INWARD!C10</f>
        <v>222713</v>
      </c>
      <c r="D10" s="133">
        <f>GDP!D10+INWARD!D10</f>
        <v>173373</v>
      </c>
      <c r="E10" s="133">
        <f>GDP!E10+INWARD!E10</f>
        <v>101334</v>
      </c>
      <c r="F10" s="133">
        <f>GDP!F10+INWARD!F10</f>
        <v>1310499</v>
      </c>
      <c r="G10" s="133">
        <f>GDP!G10+INWARD!G10</f>
        <v>236752</v>
      </c>
      <c r="H10" s="133">
        <f>GDP!H10+INWARD!H10</f>
        <v>206202</v>
      </c>
      <c r="I10" s="133">
        <f>GDP!I10+INWARD!I10</f>
        <v>1722207</v>
      </c>
      <c r="J10" s="133">
        <f>GDP!J10+INWARD!J10</f>
        <v>1323029</v>
      </c>
      <c r="K10" s="133">
        <f>GDP!K10+INWARD!K10</f>
        <v>0</v>
      </c>
      <c r="L10" s="133">
        <f>GDP!L10+INWARD!L10</f>
        <v>453088</v>
      </c>
      <c r="M10" s="133">
        <f>GDP!M10+INWARD!M10</f>
        <v>201556</v>
      </c>
      <c r="N10" s="133">
        <f>GDP!N10+INWARD!N10</f>
        <v>665484</v>
      </c>
      <c r="O10" s="133">
        <f>GDP!O10+INWARD!O10</f>
        <v>6155731</v>
      </c>
      <c r="P10" s="133">
        <f>GDP!P10+INWARD!P10</f>
        <v>487776</v>
      </c>
      <c r="Q10" s="134">
        <f t="shared" si="1"/>
        <v>13259744</v>
      </c>
      <c r="R10" s="135">
        <f t="shared" si="0"/>
        <v>8.6257777824037234</v>
      </c>
      <c r="S10" s="84"/>
    </row>
    <row r="11" spans="2:21" ht="32.25" customHeight="1" x14ac:dyDescent="0.35">
      <c r="B11" s="136" t="s">
        <v>121</v>
      </c>
      <c r="C11" s="133">
        <f>GDP!C11+INWARD!C11</f>
        <v>3689</v>
      </c>
      <c r="D11" s="133">
        <f>GDP!D11+INWARD!D11</f>
        <v>519021</v>
      </c>
      <c r="E11" s="133">
        <f>GDP!E11+INWARD!E11</f>
        <v>118290</v>
      </c>
      <c r="F11" s="133">
        <f>GDP!F11+INWARD!F11</f>
        <v>1114341</v>
      </c>
      <c r="G11" s="133">
        <f>GDP!G11+INWARD!G11</f>
        <v>366268</v>
      </c>
      <c r="H11" s="133">
        <f>GDP!H11+INWARD!H11</f>
        <v>463945</v>
      </c>
      <c r="I11" s="133">
        <f>GDP!I11+INWARD!I11</f>
        <v>1065760</v>
      </c>
      <c r="J11" s="133">
        <f>GDP!J11+INWARD!J11</f>
        <v>754989</v>
      </c>
      <c r="K11" s="133">
        <f>GDP!K11+INWARD!K11</f>
        <v>0</v>
      </c>
      <c r="L11" s="133">
        <f>GDP!L11+INWARD!L11</f>
        <v>375407</v>
      </c>
      <c r="M11" s="133">
        <f>GDP!M11+INWARD!M11</f>
        <v>751097</v>
      </c>
      <c r="N11" s="133">
        <f>GDP!N11+INWARD!N11</f>
        <v>1632316</v>
      </c>
      <c r="O11" s="133">
        <f>GDP!O11+INWARD!O11</f>
        <v>2511840</v>
      </c>
      <c r="P11" s="133">
        <f>GDP!P11+INWARD!P11</f>
        <v>1132626</v>
      </c>
      <c r="Q11" s="134">
        <f t="shared" si="1"/>
        <v>10809589</v>
      </c>
      <c r="R11" s="135">
        <f t="shared" si="0"/>
        <v>7.0318938761650056</v>
      </c>
      <c r="S11" s="84"/>
    </row>
    <row r="12" spans="2:21" ht="32.25" customHeight="1" x14ac:dyDescent="0.35">
      <c r="B12" s="136" t="s">
        <v>222</v>
      </c>
      <c r="C12" s="133">
        <f>GDP!C12+INWARD!C12</f>
        <v>0</v>
      </c>
      <c r="D12" s="133">
        <f>GDP!D12+INWARD!D12</f>
        <v>63709</v>
      </c>
      <c r="E12" s="133">
        <f>GDP!E12+INWARD!E12</f>
        <v>11229</v>
      </c>
      <c r="F12" s="133">
        <f>GDP!F12+INWARD!F12</f>
        <v>97226</v>
      </c>
      <c r="G12" s="133">
        <f>GDP!G12+INWARD!G12</f>
        <v>24889</v>
      </c>
      <c r="H12" s="133">
        <f>GDP!H12+INWARD!H12</f>
        <v>28091</v>
      </c>
      <c r="I12" s="133">
        <f>GDP!I12+INWARD!I12</f>
        <v>622526</v>
      </c>
      <c r="J12" s="133">
        <f>GDP!J12+INWARD!J12</f>
        <v>192478</v>
      </c>
      <c r="K12" s="133">
        <f>GDP!K12+INWARD!K12</f>
        <v>0</v>
      </c>
      <c r="L12" s="133">
        <f>GDP!L12+INWARD!L12</f>
        <v>15490</v>
      </c>
      <c r="M12" s="133">
        <f>GDP!M12+INWARD!M12</f>
        <v>17037</v>
      </c>
      <c r="N12" s="133">
        <f>GDP!N12+INWARD!N12</f>
        <v>65919</v>
      </c>
      <c r="O12" s="133">
        <f>GDP!O12+INWARD!O12</f>
        <v>0</v>
      </c>
      <c r="P12" s="133">
        <f>GDP!P12+INWARD!P12</f>
        <v>15844</v>
      </c>
      <c r="Q12" s="134">
        <f t="shared" si="1"/>
        <v>1154438</v>
      </c>
      <c r="R12" s="135">
        <f t="shared" si="0"/>
        <v>0.75098928392302222</v>
      </c>
      <c r="S12" s="84"/>
      <c r="U12" t="s">
        <v>201</v>
      </c>
    </row>
    <row r="13" spans="2:21" ht="32.25" customHeight="1" x14ac:dyDescent="0.35">
      <c r="B13" s="136" t="s">
        <v>21</v>
      </c>
      <c r="C13" s="133">
        <f>GDP!C13+INWARD!C13</f>
        <v>0</v>
      </c>
      <c r="D13" s="133">
        <f>GDP!D13+INWARD!D13</f>
        <v>112838</v>
      </c>
      <c r="E13" s="133">
        <f>GDP!E13+INWARD!E13</f>
        <v>147648</v>
      </c>
      <c r="F13" s="133">
        <f>GDP!F13+INWARD!F13</f>
        <v>706873</v>
      </c>
      <c r="G13" s="133">
        <f>GDP!G13+INWARD!G13</f>
        <v>103021</v>
      </c>
      <c r="H13" s="133">
        <f>GDP!H13+INWARD!H13</f>
        <v>80214</v>
      </c>
      <c r="I13" s="133">
        <f>GDP!I13+INWARD!I13</f>
        <v>2069601</v>
      </c>
      <c r="J13" s="133">
        <f>GDP!J13+INWARD!J13</f>
        <v>1580102</v>
      </c>
      <c r="K13" s="133">
        <f>GDP!K13+INWARD!K13</f>
        <v>0</v>
      </c>
      <c r="L13" s="133">
        <f>GDP!L13+INWARD!L13</f>
        <v>209785</v>
      </c>
      <c r="M13" s="133">
        <f>GDP!M13+INWARD!M13</f>
        <v>480356</v>
      </c>
      <c r="N13" s="133">
        <f>GDP!N13+INWARD!N13</f>
        <v>522144</v>
      </c>
      <c r="O13" s="133">
        <f>GDP!O13+INWARD!O13</f>
        <v>6563371</v>
      </c>
      <c r="P13" s="133">
        <f>GDP!P13+INWARD!P13</f>
        <v>186129</v>
      </c>
      <c r="Q13" s="134">
        <f t="shared" ref="Q13:Q43" si="2">SUM(C13:P13)</f>
        <v>12762082</v>
      </c>
      <c r="R13" s="135">
        <f t="shared" ref="R13:R43" si="3">(Q13/$Q$44)*100</f>
        <v>8.3020368547699324</v>
      </c>
      <c r="S13" s="84"/>
    </row>
    <row r="14" spans="2:21" ht="32.25" customHeight="1" x14ac:dyDescent="0.35">
      <c r="B14" s="136" t="s">
        <v>22</v>
      </c>
      <c r="C14" s="133">
        <f>GDP!C14+INWARD!C14</f>
        <v>0</v>
      </c>
      <c r="D14" s="133">
        <f>GDP!D14+INWARD!D14</f>
        <v>6290</v>
      </c>
      <c r="E14" s="133">
        <f>GDP!E14+INWARD!E14</f>
        <v>3140</v>
      </c>
      <c r="F14" s="133">
        <f>GDP!F14+INWARD!F14</f>
        <v>19546</v>
      </c>
      <c r="G14" s="133">
        <f>GDP!G14+INWARD!G14</f>
        <v>18898</v>
      </c>
      <c r="H14" s="133">
        <f>GDP!H14+INWARD!H14</f>
        <v>2030</v>
      </c>
      <c r="I14" s="133">
        <f>GDP!I14+INWARD!I14</f>
        <v>94399</v>
      </c>
      <c r="J14" s="133">
        <f>GDP!J14+INWARD!J14</f>
        <v>74072</v>
      </c>
      <c r="K14" s="133">
        <f>GDP!K14+INWARD!K14</f>
        <v>0</v>
      </c>
      <c r="L14" s="133">
        <f>GDP!L14+INWARD!L14</f>
        <v>3164</v>
      </c>
      <c r="M14" s="133">
        <f>GDP!M14+INWARD!M14</f>
        <v>13979</v>
      </c>
      <c r="N14" s="133">
        <f>GDP!N14+INWARD!N14</f>
        <v>2269</v>
      </c>
      <c r="O14" s="133">
        <f>GDP!O14+INWARD!O14</f>
        <v>0</v>
      </c>
      <c r="P14" s="133">
        <f>GDP!P14+INWARD!P14</f>
        <v>1202</v>
      </c>
      <c r="Q14" s="134">
        <f t="shared" si="2"/>
        <v>238989</v>
      </c>
      <c r="R14" s="135">
        <f t="shared" si="3"/>
        <v>0.15546800952106493</v>
      </c>
      <c r="S14" s="84"/>
    </row>
    <row r="15" spans="2:21" ht="32.25" customHeight="1" x14ac:dyDescent="0.35">
      <c r="B15" s="136" t="s">
        <v>23</v>
      </c>
      <c r="C15" s="133">
        <f>GDP!C15+INWARD!C15</f>
        <v>0</v>
      </c>
      <c r="D15" s="133">
        <f>GDP!D15+INWARD!D15</f>
        <v>0</v>
      </c>
      <c r="E15" s="133">
        <f>GDP!E15+INWARD!E15</f>
        <v>407</v>
      </c>
      <c r="F15" s="133">
        <f>GDP!F15+INWARD!F15</f>
        <v>92601</v>
      </c>
      <c r="G15" s="133">
        <f>GDP!G15+INWARD!G15</f>
        <v>4482</v>
      </c>
      <c r="H15" s="133">
        <f>GDP!H15+INWARD!H15</f>
        <v>626</v>
      </c>
      <c r="I15" s="133">
        <f>GDP!I15+INWARD!I15</f>
        <v>787512</v>
      </c>
      <c r="J15" s="133">
        <f>GDP!J15+INWARD!J15</f>
        <v>267069</v>
      </c>
      <c r="K15" s="133">
        <f>GDP!K15+INWARD!K15</f>
        <v>2502773</v>
      </c>
      <c r="L15" s="133">
        <f>GDP!L15+INWARD!L15</f>
        <v>6899</v>
      </c>
      <c r="M15" s="133">
        <f>GDP!M15+INWARD!M15</f>
        <v>6083</v>
      </c>
      <c r="N15" s="133">
        <f>GDP!N15+INWARD!N15</f>
        <v>11628</v>
      </c>
      <c r="O15" s="133">
        <f>GDP!O15+INWARD!O15</f>
        <v>0</v>
      </c>
      <c r="P15" s="133">
        <f>GDP!P15+INWARD!P15</f>
        <v>32553</v>
      </c>
      <c r="Q15" s="134">
        <f t="shared" si="2"/>
        <v>3712633</v>
      </c>
      <c r="R15" s="135">
        <f t="shared" si="3"/>
        <v>2.4151557711535672</v>
      </c>
      <c r="S15" s="84"/>
    </row>
    <row r="16" spans="2:21" ht="32.25" customHeight="1" x14ac:dyDescent="0.35">
      <c r="B16" s="136" t="s">
        <v>24</v>
      </c>
      <c r="C16" s="133">
        <f>GDP!C16+INWARD!C16</f>
        <v>661539</v>
      </c>
      <c r="D16" s="133">
        <f>GDP!D16+INWARD!D16</f>
        <v>143240</v>
      </c>
      <c r="E16" s="133">
        <f>GDP!E16+INWARD!E16</f>
        <v>23386</v>
      </c>
      <c r="F16" s="133">
        <f>GDP!F16+INWARD!F16</f>
        <v>167392</v>
      </c>
      <c r="G16" s="133">
        <f>GDP!G16+INWARD!G16</f>
        <v>42832</v>
      </c>
      <c r="H16" s="133">
        <f>GDP!H16+INWARD!H16</f>
        <v>119964</v>
      </c>
      <c r="I16" s="133">
        <f>GDP!I16+INWARD!I16</f>
        <v>965979</v>
      </c>
      <c r="J16" s="133">
        <f>GDP!J16+INWARD!J16</f>
        <v>494260</v>
      </c>
      <c r="K16" s="133">
        <f>GDP!K16+INWARD!K16</f>
        <v>18963</v>
      </c>
      <c r="L16" s="133">
        <f>GDP!L16+INWARD!L16</f>
        <v>15655</v>
      </c>
      <c r="M16" s="133">
        <f>GDP!M16+INWARD!M16</f>
        <v>50518</v>
      </c>
      <c r="N16" s="133">
        <f>GDP!N16+INWARD!N16</f>
        <v>237496</v>
      </c>
      <c r="O16" s="133">
        <f>GDP!O16+INWARD!O16</f>
        <v>0</v>
      </c>
      <c r="P16" s="133">
        <f>GDP!P16+INWARD!P16</f>
        <v>159205</v>
      </c>
      <c r="Q16" s="134">
        <f t="shared" si="2"/>
        <v>3100429</v>
      </c>
      <c r="R16" s="135">
        <f t="shared" si="3"/>
        <v>2.0169025574038377</v>
      </c>
      <c r="S16" s="84"/>
    </row>
    <row r="17" spans="2:19" ht="32.25" customHeight="1" x14ac:dyDescent="0.35">
      <c r="B17" s="136" t="s">
        <v>25</v>
      </c>
      <c r="C17" s="133">
        <f>GDP!C17+INWARD!C17</f>
        <v>0</v>
      </c>
      <c r="D17" s="133">
        <f>GDP!D17+INWARD!D17</f>
        <v>139096</v>
      </c>
      <c r="E17" s="133">
        <f>GDP!E17+INWARD!E17</f>
        <v>54230</v>
      </c>
      <c r="F17" s="133">
        <f>GDP!F17+INWARD!F17</f>
        <v>440375</v>
      </c>
      <c r="G17" s="133">
        <f>GDP!G17+INWARD!G17</f>
        <v>66244</v>
      </c>
      <c r="H17" s="133">
        <f>GDP!H17+INWARD!H17</f>
        <v>77961</v>
      </c>
      <c r="I17" s="133">
        <f>GDP!I17+INWARD!I17</f>
        <v>670595</v>
      </c>
      <c r="J17" s="133">
        <f>GDP!J17+INWARD!J17</f>
        <v>698449</v>
      </c>
      <c r="K17" s="133">
        <f>GDP!K17+INWARD!K17</f>
        <v>0</v>
      </c>
      <c r="L17" s="133">
        <f>GDP!L17+INWARD!L17</f>
        <v>208522</v>
      </c>
      <c r="M17" s="133">
        <f>GDP!M17+INWARD!M17</f>
        <v>155504</v>
      </c>
      <c r="N17" s="133">
        <f>GDP!N17+INWARD!N17</f>
        <v>101616</v>
      </c>
      <c r="O17" s="133">
        <f>GDP!O17+INWARD!O17</f>
        <v>2180636</v>
      </c>
      <c r="P17" s="133">
        <f>GDP!P17+INWARD!P17</f>
        <v>105781</v>
      </c>
      <c r="Q17" s="134">
        <f t="shared" si="2"/>
        <v>4899009</v>
      </c>
      <c r="R17" s="135">
        <f t="shared" si="3"/>
        <v>3.1869214811383904</v>
      </c>
      <c r="S17" s="84"/>
    </row>
    <row r="18" spans="2:19" ht="32.25" customHeight="1" x14ac:dyDescent="0.35">
      <c r="B18" s="136" t="s">
        <v>26</v>
      </c>
      <c r="C18" s="133">
        <f>GDP!C18+INWARD!C18</f>
        <v>1100881</v>
      </c>
      <c r="D18" s="133">
        <f>GDP!D18+INWARD!D18</f>
        <v>558196</v>
      </c>
      <c r="E18" s="133">
        <f>GDP!E18+INWARD!E18</f>
        <v>147015</v>
      </c>
      <c r="F18" s="133">
        <f>GDP!F18+INWARD!F18</f>
        <v>2280704</v>
      </c>
      <c r="G18" s="133">
        <f>GDP!G18+INWARD!G18</f>
        <v>202020</v>
      </c>
      <c r="H18" s="133">
        <f>GDP!H18+INWARD!H18</f>
        <v>500150</v>
      </c>
      <c r="I18" s="133">
        <f>GDP!I18+INWARD!I18</f>
        <v>1459268</v>
      </c>
      <c r="J18" s="133">
        <f>GDP!J18+INWARD!J18</f>
        <v>1124242</v>
      </c>
      <c r="K18" s="133">
        <f>GDP!K18+INWARD!K18</f>
        <v>273870</v>
      </c>
      <c r="L18" s="133">
        <f>GDP!L18+INWARD!L18</f>
        <v>97784</v>
      </c>
      <c r="M18" s="133">
        <f>GDP!M18+INWARD!M18</f>
        <v>457641</v>
      </c>
      <c r="N18" s="133">
        <f>GDP!N18+INWARD!N18</f>
        <v>787292</v>
      </c>
      <c r="O18" s="133">
        <f>GDP!O18+INWARD!O18</f>
        <v>3458464</v>
      </c>
      <c r="P18" s="133">
        <f>GDP!P18+INWARD!P18</f>
        <v>435050</v>
      </c>
      <c r="Q18" s="134">
        <f t="shared" si="2"/>
        <v>12882577</v>
      </c>
      <c r="R18" s="135">
        <f t="shared" si="3"/>
        <v>8.3804217084964243</v>
      </c>
      <c r="S18" s="84"/>
    </row>
    <row r="19" spans="2:19" ht="32.25" customHeight="1" x14ac:dyDescent="0.35">
      <c r="B19" s="136" t="s">
        <v>27</v>
      </c>
      <c r="C19" s="133">
        <f>GDP!C19+INWARD!C19</f>
        <v>88728</v>
      </c>
      <c r="D19" s="133">
        <f>GDP!D19+INWARD!D19</f>
        <v>213241</v>
      </c>
      <c r="E19" s="133">
        <f>GDP!E19+INWARD!E19</f>
        <v>65729</v>
      </c>
      <c r="F19" s="133">
        <f>GDP!F19+INWARD!F19</f>
        <v>665744</v>
      </c>
      <c r="G19" s="133">
        <f>GDP!G19+INWARD!G19</f>
        <v>240963</v>
      </c>
      <c r="H19" s="133">
        <f>GDP!H19+INWARD!H19</f>
        <v>456804</v>
      </c>
      <c r="I19" s="133">
        <f>GDP!I19+INWARD!I19</f>
        <v>1157939</v>
      </c>
      <c r="J19" s="133">
        <f>GDP!J19+INWARD!J19</f>
        <v>0</v>
      </c>
      <c r="K19" s="133">
        <f>GDP!K19+INWARD!K19</f>
        <v>964714</v>
      </c>
      <c r="L19" s="133">
        <f>GDP!L19+INWARD!L19</f>
        <v>75185</v>
      </c>
      <c r="M19" s="133">
        <f>GDP!M19+INWARD!M19</f>
        <v>193691</v>
      </c>
      <c r="N19" s="133">
        <f>GDP!N19+INWARD!N19</f>
        <v>563100</v>
      </c>
      <c r="O19" s="133">
        <f>GDP!O19+INWARD!O19</f>
        <v>0</v>
      </c>
      <c r="P19" s="133">
        <f>GDP!P19+INWARD!P19</f>
        <v>118555</v>
      </c>
      <c r="Q19" s="134">
        <f t="shared" si="2"/>
        <v>4804393</v>
      </c>
      <c r="R19" s="135">
        <f t="shared" si="3"/>
        <v>3.1253715303505083</v>
      </c>
      <c r="S19" s="84"/>
    </row>
    <row r="20" spans="2:19" ht="32.25" customHeight="1" x14ac:dyDescent="0.35">
      <c r="B20" s="136" t="s">
        <v>28</v>
      </c>
      <c r="C20" s="133">
        <f>GDP!C20+INWARD!C20</f>
        <v>50509</v>
      </c>
      <c r="D20" s="133">
        <f>GDP!D20+INWARD!D20</f>
        <v>116551</v>
      </c>
      <c r="E20" s="133">
        <f>GDP!E20+INWARD!E20</f>
        <v>137365</v>
      </c>
      <c r="F20" s="133">
        <f>GDP!F20+INWARD!F20</f>
        <v>752213</v>
      </c>
      <c r="G20" s="133">
        <f>GDP!G20+INWARD!G20</f>
        <v>192538</v>
      </c>
      <c r="H20" s="133">
        <f>GDP!H20+INWARD!H20</f>
        <v>71855</v>
      </c>
      <c r="I20" s="133">
        <f>GDP!I20+INWARD!I20</f>
        <v>945852</v>
      </c>
      <c r="J20" s="133">
        <f>GDP!J20+INWARD!J20</f>
        <v>483152</v>
      </c>
      <c r="K20" s="133">
        <f>GDP!K20+INWARD!K20</f>
        <v>33777</v>
      </c>
      <c r="L20" s="133">
        <f>GDP!L20+INWARD!L20</f>
        <v>184945</v>
      </c>
      <c r="M20" s="133">
        <f>GDP!M20+INWARD!M20</f>
        <v>95858</v>
      </c>
      <c r="N20" s="133">
        <f>GDP!N20+INWARD!N20</f>
        <v>338776</v>
      </c>
      <c r="O20" s="133">
        <f>GDP!O20+INWARD!O20</f>
        <v>2184246</v>
      </c>
      <c r="P20" s="133">
        <f>GDP!P20+INWARD!P20</f>
        <v>384106</v>
      </c>
      <c r="Q20" s="134">
        <f t="shared" si="2"/>
        <v>5971743</v>
      </c>
      <c r="R20" s="135">
        <f t="shared" si="3"/>
        <v>3.8847603763409735</v>
      </c>
      <c r="S20" s="84"/>
    </row>
    <row r="21" spans="2:19" ht="32.25" customHeight="1" x14ac:dyDescent="0.35">
      <c r="B21" s="136" t="s">
        <v>29</v>
      </c>
      <c r="C21" s="133">
        <f>GDP!C21+INWARD!C21</f>
        <v>851003</v>
      </c>
      <c r="D21" s="133">
        <f>GDP!D21+INWARD!D21</f>
        <v>256853</v>
      </c>
      <c r="E21" s="133">
        <f>GDP!E21+INWARD!E21</f>
        <v>122114</v>
      </c>
      <c r="F21" s="133">
        <f>GDP!F21+INWARD!F21</f>
        <v>1327422</v>
      </c>
      <c r="G21" s="133">
        <f>GDP!G21+INWARD!G21</f>
        <v>178800</v>
      </c>
      <c r="H21" s="133">
        <f>GDP!H21+INWARD!H21</f>
        <v>238442</v>
      </c>
      <c r="I21" s="133">
        <f>GDP!I21+INWARD!I21</f>
        <v>1614453</v>
      </c>
      <c r="J21" s="133">
        <f>GDP!J21+INWARD!J21</f>
        <v>531590</v>
      </c>
      <c r="K21" s="133">
        <f>GDP!K21+INWARD!K21</f>
        <v>0</v>
      </c>
      <c r="L21" s="133">
        <f>GDP!L21+INWARD!L21</f>
        <v>287414</v>
      </c>
      <c r="M21" s="133">
        <f>GDP!M21+INWARD!M21</f>
        <v>171666</v>
      </c>
      <c r="N21" s="133">
        <f>GDP!N21+INWARD!N21</f>
        <v>846046</v>
      </c>
      <c r="O21" s="133">
        <f>GDP!O21+INWARD!O21</f>
        <v>393359</v>
      </c>
      <c r="P21" s="133">
        <f>GDP!P21+INWARD!P21</f>
        <v>222208</v>
      </c>
      <c r="Q21" s="134">
        <f t="shared" si="2"/>
        <v>7041370</v>
      </c>
      <c r="R21" s="135">
        <f t="shared" si="3"/>
        <v>4.5805780943948919</v>
      </c>
      <c r="S21" s="84"/>
    </row>
    <row r="22" spans="2:19" ht="32.25" customHeight="1" x14ac:dyDescent="0.35">
      <c r="B22" s="136" t="s">
        <v>30</v>
      </c>
      <c r="C22" s="133">
        <f>GDP!C22+INWARD!C22</f>
        <v>0</v>
      </c>
      <c r="D22" s="133">
        <f>GDP!D22+INWARD!D22</f>
        <v>151073</v>
      </c>
      <c r="E22" s="133">
        <f>GDP!E22+INWARD!E22</f>
        <v>50499</v>
      </c>
      <c r="F22" s="133">
        <f>GDP!F22+INWARD!F22</f>
        <v>301575</v>
      </c>
      <c r="G22" s="133">
        <f>GDP!G22+INWARD!G22</f>
        <v>24674</v>
      </c>
      <c r="H22" s="133">
        <f>GDP!H22+INWARD!H22</f>
        <v>131462</v>
      </c>
      <c r="I22" s="133">
        <f>GDP!I22+INWARD!I22</f>
        <v>630767</v>
      </c>
      <c r="J22" s="133">
        <f>GDP!J22+INWARD!J22</f>
        <v>261317</v>
      </c>
      <c r="K22" s="133">
        <f>GDP!K22+INWARD!K22</f>
        <v>19318</v>
      </c>
      <c r="L22" s="133">
        <f>GDP!L22+INWARD!L22</f>
        <v>16143</v>
      </c>
      <c r="M22" s="133">
        <f>GDP!M22+INWARD!M22</f>
        <v>75344</v>
      </c>
      <c r="N22" s="133">
        <f>GDP!N22+INWARD!N22</f>
        <v>223981</v>
      </c>
      <c r="O22" s="133">
        <f>GDP!O22+INWARD!O22</f>
        <v>0</v>
      </c>
      <c r="P22" s="133">
        <f>GDP!P22+INWARD!P22</f>
        <v>116105</v>
      </c>
      <c r="Q22" s="134">
        <f t="shared" si="2"/>
        <v>2002258</v>
      </c>
      <c r="R22" s="135">
        <f t="shared" si="3"/>
        <v>1.30251629073986</v>
      </c>
      <c r="S22" s="84"/>
    </row>
    <row r="23" spans="2:19" ht="32.25" customHeight="1" x14ac:dyDescent="0.35">
      <c r="B23" s="136" t="s">
        <v>31</v>
      </c>
      <c r="C23" s="133">
        <f>GDP!C23+INWARD!C23</f>
        <v>0</v>
      </c>
      <c r="D23" s="133">
        <f>GDP!D23+INWARD!D23</f>
        <v>0</v>
      </c>
      <c r="E23" s="133">
        <f>GDP!E23+INWARD!E23</f>
        <v>138</v>
      </c>
      <c r="F23" s="133">
        <f>GDP!F23+INWARD!F23</f>
        <v>60</v>
      </c>
      <c r="G23" s="133">
        <f>GDP!G23+INWARD!G23</f>
        <v>25</v>
      </c>
      <c r="H23" s="133">
        <f>GDP!H23+INWARD!H23</f>
        <v>270</v>
      </c>
      <c r="I23" s="133">
        <f>GDP!I23+INWARD!I23</f>
        <v>163222</v>
      </c>
      <c r="J23" s="133">
        <f>GDP!J23+INWARD!J23</f>
        <v>61701</v>
      </c>
      <c r="K23" s="133">
        <f>GDP!K23+INWARD!K23</f>
        <v>358957</v>
      </c>
      <c r="L23" s="133">
        <f>GDP!L23+INWARD!L23</f>
        <v>358</v>
      </c>
      <c r="M23" s="133">
        <f>GDP!M23+INWARD!M23</f>
        <v>27</v>
      </c>
      <c r="N23" s="133">
        <f>GDP!N23+INWARD!N23</f>
        <v>131</v>
      </c>
      <c r="O23" s="133">
        <f>GDP!O23+INWARD!O23</f>
        <v>0</v>
      </c>
      <c r="P23" s="133">
        <f>GDP!P23+INWARD!P23</f>
        <v>8</v>
      </c>
      <c r="Q23" s="134">
        <f t="shared" si="2"/>
        <v>584897</v>
      </c>
      <c r="R23" s="135">
        <f t="shared" si="3"/>
        <v>0.38048936296165226</v>
      </c>
      <c r="S23" s="84"/>
    </row>
    <row r="24" spans="2:19" ht="32.25" customHeight="1" x14ac:dyDescent="0.35">
      <c r="B24" s="136" t="s">
        <v>288</v>
      </c>
      <c r="C24" s="133">
        <f>GDP!C24+INWARD!C24</f>
        <v>8031</v>
      </c>
      <c r="D24" s="133">
        <f>GDP!D24+INWARD!D24</f>
        <v>46922</v>
      </c>
      <c r="E24" s="133">
        <f>GDP!E24+INWARD!E24</f>
        <v>44927</v>
      </c>
      <c r="F24" s="133">
        <f>GDP!F24+INWARD!F24</f>
        <v>768590</v>
      </c>
      <c r="G24" s="133">
        <f>GDP!G24+INWARD!G24</f>
        <v>404125</v>
      </c>
      <c r="H24" s="133">
        <f>GDP!H24+INWARD!H24</f>
        <v>102128</v>
      </c>
      <c r="I24" s="133">
        <f>GDP!I24+INWARD!I24</f>
        <v>698380</v>
      </c>
      <c r="J24" s="133">
        <f>GDP!J24+INWARD!J24</f>
        <v>390022</v>
      </c>
      <c r="K24" s="133">
        <f>GDP!K24+INWARD!K24</f>
        <v>0</v>
      </c>
      <c r="L24" s="133">
        <f>GDP!L24+INWARD!L24</f>
        <v>15362</v>
      </c>
      <c r="M24" s="133">
        <f>GDP!M24+INWARD!M24</f>
        <v>26730</v>
      </c>
      <c r="N24" s="133">
        <f>GDP!N24+INWARD!N24</f>
        <v>1222617</v>
      </c>
      <c r="O24" s="133">
        <f>GDP!O24+INWARD!O24</f>
        <v>0</v>
      </c>
      <c r="P24" s="133">
        <f>GDP!P24+INWARD!P24</f>
        <v>100267</v>
      </c>
      <c r="Q24" s="134">
        <f t="shared" si="2"/>
        <v>3828101</v>
      </c>
      <c r="R24" s="135">
        <f t="shared" si="3"/>
        <v>2.4902704422195088</v>
      </c>
      <c r="S24" s="84"/>
    </row>
    <row r="25" spans="2:19" ht="32.25" customHeight="1" x14ac:dyDescent="0.35">
      <c r="B25" s="136" t="s">
        <v>206</v>
      </c>
      <c r="C25" s="133">
        <f>GDP!C25+INWARD!C25</f>
        <v>0</v>
      </c>
      <c r="D25" s="133">
        <f>GDP!D25+INWARD!D25</f>
        <v>0</v>
      </c>
      <c r="E25" s="133">
        <f>GDP!E25+INWARD!E25</f>
        <v>0</v>
      </c>
      <c r="F25" s="133">
        <f>GDP!F25+INWARD!F25</f>
        <v>0</v>
      </c>
      <c r="G25" s="133">
        <f>GDP!G25+INWARD!G25</f>
        <v>0</v>
      </c>
      <c r="H25" s="133">
        <f>GDP!H25+INWARD!H25</f>
        <v>0</v>
      </c>
      <c r="I25" s="133">
        <f>GDP!I25+INWARD!I25</f>
        <v>0</v>
      </c>
      <c r="J25" s="133">
        <f>GDP!J25+INWARD!J25</f>
        <v>0</v>
      </c>
      <c r="K25" s="133">
        <f>GDP!K25+INWARD!K25</f>
        <v>0</v>
      </c>
      <c r="L25" s="133">
        <f>GDP!L25+INWARD!L25</f>
        <v>0</v>
      </c>
      <c r="M25" s="133">
        <f>GDP!M25+INWARD!M25</f>
        <v>0</v>
      </c>
      <c r="N25" s="133">
        <f>GDP!N25+INWARD!N25</f>
        <v>0</v>
      </c>
      <c r="O25" s="133">
        <f>GDP!O25+INWARD!O25</f>
        <v>9794294</v>
      </c>
      <c r="P25" s="133">
        <f>GDP!P25+INWARD!P25</f>
        <v>0</v>
      </c>
      <c r="Q25" s="134">
        <f t="shared" si="2"/>
        <v>9794294</v>
      </c>
      <c r="R25" s="135">
        <f t="shared" si="3"/>
        <v>6.3714204120026832</v>
      </c>
      <c r="S25" s="84"/>
    </row>
    <row r="26" spans="2:19" ht="32.25" customHeight="1" x14ac:dyDescent="0.35">
      <c r="B26" s="136" t="s">
        <v>32</v>
      </c>
      <c r="C26" s="133">
        <f>GDP!C26+INWARD!C26</f>
        <v>0</v>
      </c>
      <c r="D26" s="133">
        <f>GDP!D26+INWARD!D26</f>
        <v>80467</v>
      </c>
      <c r="E26" s="133">
        <f>GDP!E26+INWARD!E26</f>
        <v>21698</v>
      </c>
      <c r="F26" s="133">
        <f>GDP!F26+INWARD!F26</f>
        <v>335793</v>
      </c>
      <c r="G26" s="133">
        <f>GDP!G26+INWARD!G26</f>
        <v>39295</v>
      </c>
      <c r="H26" s="133">
        <f>GDP!H26+INWARD!H26</f>
        <v>80285</v>
      </c>
      <c r="I26" s="133">
        <f>GDP!I26+INWARD!I26</f>
        <v>237749</v>
      </c>
      <c r="J26" s="133">
        <f>GDP!J26+INWARD!J26</f>
        <v>309809</v>
      </c>
      <c r="K26" s="133">
        <f>GDP!K26+INWARD!K26</f>
        <v>0</v>
      </c>
      <c r="L26" s="133">
        <f>GDP!L26+INWARD!L26</f>
        <v>7874</v>
      </c>
      <c r="M26" s="133">
        <f>GDP!M26+INWARD!M26</f>
        <v>97981</v>
      </c>
      <c r="N26" s="133">
        <f>GDP!N26+INWARD!N26</f>
        <v>164070</v>
      </c>
      <c r="O26" s="133">
        <f>GDP!O26+INWARD!O26</f>
        <v>104776</v>
      </c>
      <c r="P26" s="133">
        <f>GDP!P26+INWARD!P26</f>
        <v>13974</v>
      </c>
      <c r="Q26" s="134">
        <f t="shared" si="2"/>
        <v>1493771</v>
      </c>
      <c r="R26" s="135">
        <f t="shared" si="3"/>
        <v>0.97173344400909956</v>
      </c>
      <c r="S26" s="84"/>
    </row>
    <row r="27" spans="2:19" ht="32.25" customHeight="1" x14ac:dyDescent="0.35">
      <c r="B27" s="136" t="s">
        <v>33</v>
      </c>
      <c r="C27" s="133">
        <f>GDP!C27+INWARD!C27</f>
        <v>0</v>
      </c>
      <c r="D27" s="133">
        <f>GDP!D27+INWARD!D27</f>
        <v>36571</v>
      </c>
      <c r="E27" s="133">
        <f>GDP!E27+INWARD!E27</f>
        <v>18640</v>
      </c>
      <c r="F27" s="133">
        <f>GDP!F27+INWARD!F27</f>
        <v>67218</v>
      </c>
      <c r="G27" s="133">
        <f>GDP!G27+INWARD!G27</f>
        <v>19113</v>
      </c>
      <c r="H27" s="133">
        <f>GDP!H27+INWARD!H27</f>
        <v>3838</v>
      </c>
      <c r="I27" s="133">
        <f>GDP!I27+INWARD!I27</f>
        <v>524970</v>
      </c>
      <c r="J27" s="133">
        <f>GDP!J27+INWARD!J27</f>
        <v>287546</v>
      </c>
      <c r="K27" s="133">
        <f>GDP!K27+INWARD!K27</f>
        <v>30690</v>
      </c>
      <c r="L27" s="133">
        <f>GDP!L27+INWARD!L27</f>
        <v>9851</v>
      </c>
      <c r="M27" s="133">
        <f>GDP!M27+INWARD!M27</f>
        <v>44731</v>
      </c>
      <c r="N27" s="133">
        <f>GDP!N27+INWARD!N27</f>
        <v>72437</v>
      </c>
      <c r="O27" s="133">
        <f>GDP!O27+INWARD!O27</f>
        <v>0</v>
      </c>
      <c r="P27" s="133">
        <f>GDP!P27+INWARD!P27</f>
        <v>171120</v>
      </c>
      <c r="Q27" s="134">
        <f t="shared" si="2"/>
        <v>1286725</v>
      </c>
      <c r="R27" s="135">
        <f t="shared" si="3"/>
        <v>0.83704511316835628</v>
      </c>
      <c r="S27" s="84"/>
    </row>
    <row r="28" spans="2:19" ht="32.25" customHeight="1" x14ac:dyDescent="0.35">
      <c r="B28" s="136" t="s">
        <v>34</v>
      </c>
      <c r="C28" s="133">
        <f>GDP!C28+INWARD!C28</f>
        <v>0</v>
      </c>
      <c r="D28" s="133">
        <f>GDP!D28+INWARD!D28</f>
        <v>127435</v>
      </c>
      <c r="E28" s="133">
        <f>GDP!E28+INWARD!E28</f>
        <v>23168</v>
      </c>
      <c r="F28" s="133">
        <f>GDP!F28+INWARD!F28</f>
        <v>370557</v>
      </c>
      <c r="G28" s="133">
        <f>GDP!G28+INWARD!G28</f>
        <v>207354</v>
      </c>
      <c r="H28" s="133">
        <f>GDP!H28+INWARD!H28</f>
        <v>39636</v>
      </c>
      <c r="I28" s="133">
        <f>GDP!I28+INWARD!I28</f>
        <v>486640</v>
      </c>
      <c r="J28" s="133">
        <f>GDP!J28+INWARD!J28</f>
        <v>2539132</v>
      </c>
      <c r="K28" s="133">
        <f>GDP!K28+INWARD!K28</f>
        <v>0</v>
      </c>
      <c r="L28" s="133">
        <f>GDP!L28+INWARD!L28</f>
        <v>43312</v>
      </c>
      <c r="M28" s="133">
        <f>GDP!M28+INWARD!M28</f>
        <v>132446</v>
      </c>
      <c r="N28" s="133">
        <f>GDP!N28+INWARD!N28</f>
        <v>386810</v>
      </c>
      <c r="O28" s="133">
        <f>GDP!O28+INWARD!O28</f>
        <v>2725055</v>
      </c>
      <c r="P28" s="133">
        <f>GDP!P28+INWARD!P28</f>
        <v>183113</v>
      </c>
      <c r="Q28" s="134">
        <f t="shared" si="2"/>
        <v>7264658</v>
      </c>
      <c r="R28" s="135">
        <f t="shared" si="3"/>
        <v>4.7258322312377583</v>
      </c>
      <c r="S28" s="84"/>
    </row>
    <row r="29" spans="2:19" ht="32.25" customHeight="1" x14ac:dyDescent="0.35">
      <c r="B29" s="136" t="s">
        <v>35</v>
      </c>
      <c r="C29" s="133">
        <f>GDP!C29+INWARD!C29</f>
        <v>487677</v>
      </c>
      <c r="D29" s="133">
        <f>GDP!D29+INWARD!D29</f>
        <v>484019</v>
      </c>
      <c r="E29" s="133">
        <f>GDP!E29+INWARD!E29</f>
        <v>105751</v>
      </c>
      <c r="F29" s="133">
        <f>GDP!F29+INWARD!F29</f>
        <v>2230946</v>
      </c>
      <c r="G29" s="133">
        <f>GDP!G29+INWARD!G29</f>
        <v>179665</v>
      </c>
      <c r="H29" s="133">
        <f>GDP!H29+INWARD!H29</f>
        <v>320129</v>
      </c>
      <c r="I29" s="133">
        <f>GDP!I29+INWARD!I29</f>
        <v>598737</v>
      </c>
      <c r="J29" s="133">
        <f>GDP!J29+INWARD!J29</f>
        <v>519705</v>
      </c>
      <c r="K29" s="133">
        <f>GDP!K29+INWARD!K29</f>
        <v>0</v>
      </c>
      <c r="L29" s="133">
        <f>GDP!L29+INWARD!L29</f>
        <v>44477</v>
      </c>
      <c r="M29" s="133">
        <f>GDP!M29+INWARD!M29</f>
        <v>281685</v>
      </c>
      <c r="N29" s="133">
        <f>GDP!N29+INWARD!N29</f>
        <v>535736</v>
      </c>
      <c r="O29" s="133">
        <f>GDP!O29+INWARD!O29</f>
        <v>0</v>
      </c>
      <c r="P29" s="133">
        <f>GDP!P29+INWARD!P29</f>
        <v>409975</v>
      </c>
      <c r="Q29" s="134">
        <f t="shared" si="2"/>
        <v>6198502</v>
      </c>
      <c r="R29" s="135">
        <f t="shared" si="3"/>
        <v>4.0322724809607973</v>
      </c>
      <c r="S29" s="84"/>
    </row>
    <row r="30" spans="2:19" ht="32.25" customHeight="1" x14ac:dyDescent="0.35">
      <c r="B30" s="136" t="s">
        <v>167</v>
      </c>
      <c r="C30" s="133">
        <f>GDP!C30+INWARD!C30</f>
        <v>134514</v>
      </c>
      <c r="D30" s="133">
        <f>GDP!D30+INWARD!D30</f>
        <v>152109</v>
      </c>
      <c r="E30" s="133">
        <f>GDP!E30+INWARD!E30</f>
        <v>10638</v>
      </c>
      <c r="F30" s="133">
        <f>GDP!F30+INWARD!F30</f>
        <v>225010</v>
      </c>
      <c r="G30" s="133">
        <f>GDP!G30+INWARD!G30</f>
        <v>92355</v>
      </c>
      <c r="H30" s="133">
        <f>GDP!H30+INWARD!H30</f>
        <v>73682</v>
      </c>
      <c r="I30" s="133">
        <f>GDP!I30+INWARD!I30</f>
        <v>283605</v>
      </c>
      <c r="J30" s="133">
        <f>GDP!J30+INWARD!J30</f>
        <v>155883</v>
      </c>
      <c r="K30" s="133">
        <f>GDP!K30+INWARD!K30</f>
        <v>0</v>
      </c>
      <c r="L30" s="133">
        <f>GDP!L30+INWARD!L30</f>
        <v>24692</v>
      </c>
      <c r="M30" s="133">
        <f>GDP!M30+INWARD!M30</f>
        <v>76861</v>
      </c>
      <c r="N30" s="133">
        <f>GDP!N30+INWARD!N30</f>
        <v>80972</v>
      </c>
      <c r="O30" s="133">
        <f>GDP!O30+INWARD!O30</f>
        <v>869136</v>
      </c>
      <c r="P30" s="133">
        <f>GDP!P30+INWARD!P30</f>
        <v>137713</v>
      </c>
      <c r="Q30" s="134">
        <f t="shared" si="2"/>
        <v>2317170</v>
      </c>
      <c r="R30" s="135">
        <f t="shared" si="3"/>
        <v>1.5073740114479162</v>
      </c>
      <c r="S30" s="84"/>
    </row>
    <row r="31" spans="2:19" ht="32.25" customHeight="1" x14ac:dyDescent="0.35">
      <c r="B31" s="136" t="s">
        <v>36</v>
      </c>
      <c r="C31" s="133">
        <f>GDP!C31+INWARD!C31</f>
        <v>12998</v>
      </c>
      <c r="D31" s="133">
        <f>GDP!D31+INWARD!D31</f>
        <v>131231</v>
      </c>
      <c r="E31" s="133">
        <f>GDP!E31+INWARD!E31</f>
        <v>48795</v>
      </c>
      <c r="F31" s="133">
        <f>GDP!F31+INWARD!F31</f>
        <v>333709</v>
      </c>
      <c r="G31" s="133">
        <f>GDP!G31+INWARD!G31</f>
        <v>15265</v>
      </c>
      <c r="H31" s="133">
        <f>GDP!H31+INWARD!H31</f>
        <v>115914</v>
      </c>
      <c r="I31" s="133">
        <f>GDP!I31+INWARD!I31</f>
        <v>687214</v>
      </c>
      <c r="J31" s="133">
        <f>GDP!J31+INWARD!J31</f>
        <v>609521</v>
      </c>
      <c r="K31" s="133">
        <f>GDP!K31+INWARD!K31</f>
        <v>0</v>
      </c>
      <c r="L31" s="133">
        <f>GDP!L31+INWARD!L31</f>
        <v>41770</v>
      </c>
      <c r="M31" s="133">
        <f>GDP!M31+INWARD!M31</f>
        <v>94140</v>
      </c>
      <c r="N31" s="133">
        <f>GDP!N31+INWARD!N31</f>
        <v>219577</v>
      </c>
      <c r="O31" s="133">
        <f>GDP!O31+INWARD!O31</f>
        <v>0</v>
      </c>
      <c r="P31" s="133">
        <f>GDP!P31+INWARD!P31</f>
        <v>59900</v>
      </c>
      <c r="Q31" s="134">
        <f t="shared" si="2"/>
        <v>2370034</v>
      </c>
      <c r="R31" s="135">
        <f t="shared" si="3"/>
        <v>1.541763296541881</v>
      </c>
      <c r="S31" s="84"/>
    </row>
    <row r="32" spans="2:19" ht="32.25" customHeight="1" x14ac:dyDescent="0.35">
      <c r="B32" s="136" t="s">
        <v>217</v>
      </c>
      <c r="C32" s="133">
        <f>GDP!C32+INWARD!C32</f>
        <v>227101</v>
      </c>
      <c r="D32" s="133">
        <f>GDP!D32+INWARD!D32</f>
        <v>167106</v>
      </c>
      <c r="E32" s="133">
        <f>GDP!E32+INWARD!E32</f>
        <v>179335</v>
      </c>
      <c r="F32" s="133">
        <f>GDP!F32+INWARD!F32</f>
        <v>730808</v>
      </c>
      <c r="G32" s="133">
        <f>GDP!G32+INWARD!G32</f>
        <v>243617</v>
      </c>
      <c r="H32" s="133">
        <f>GDP!H32+INWARD!H32</f>
        <v>88187</v>
      </c>
      <c r="I32" s="133">
        <f>GDP!I32+INWARD!I32</f>
        <v>973876</v>
      </c>
      <c r="J32" s="133">
        <f>GDP!J32+INWARD!J32</f>
        <v>805780</v>
      </c>
      <c r="K32" s="133">
        <f>GDP!K32+INWARD!K32</f>
        <v>0</v>
      </c>
      <c r="L32" s="133">
        <f>GDP!L32+INWARD!L32</f>
        <v>75319</v>
      </c>
      <c r="M32" s="133">
        <f>GDP!M32+INWARD!M32</f>
        <v>459149</v>
      </c>
      <c r="N32" s="133">
        <f>GDP!N32+INWARD!N32</f>
        <v>1241789</v>
      </c>
      <c r="O32" s="133">
        <f>GDP!O32+INWARD!O32</f>
        <v>8547184</v>
      </c>
      <c r="P32" s="133">
        <f>GDP!P32+INWARD!P32</f>
        <v>61389</v>
      </c>
      <c r="Q32" s="134">
        <f t="shared" si="2"/>
        <v>13800640</v>
      </c>
      <c r="R32" s="135">
        <f t="shared" si="3"/>
        <v>8.9776434518609207</v>
      </c>
      <c r="S32" s="84"/>
    </row>
    <row r="33" spans="2:19" ht="32.25" customHeight="1" x14ac:dyDescent="0.35">
      <c r="B33" s="136" t="s">
        <v>123</v>
      </c>
      <c r="C33" s="133">
        <f>GDP!C33+INWARD!C33</f>
        <v>0</v>
      </c>
      <c r="D33" s="133">
        <f>GDP!D33+INWARD!D33</f>
        <v>26682</v>
      </c>
      <c r="E33" s="133">
        <f>GDP!E33+INWARD!E33</f>
        <v>12898</v>
      </c>
      <c r="F33" s="133">
        <f>GDP!F33+INWARD!F33</f>
        <v>148709</v>
      </c>
      <c r="G33" s="133">
        <f>GDP!G33+INWARD!G33</f>
        <v>213845</v>
      </c>
      <c r="H33" s="133">
        <f>GDP!H33+INWARD!H33</f>
        <v>2893</v>
      </c>
      <c r="I33" s="133">
        <f>GDP!I33+INWARD!I33</f>
        <v>376722</v>
      </c>
      <c r="J33" s="133">
        <f>GDP!J33+INWARD!J33</f>
        <v>374537</v>
      </c>
      <c r="K33" s="133">
        <f>GDP!K33+INWARD!K33</f>
        <v>0</v>
      </c>
      <c r="L33" s="133">
        <f>GDP!L33+INWARD!L33</f>
        <v>28815</v>
      </c>
      <c r="M33" s="133">
        <f>GDP!M33+INWARD!M33</f>
        <v>22643</v>
      </c>
      <c r="N33" s="133">
        <f>GDP!N33+INWARD!N33</f>
        <v>103519</v>
      </c>
      <c r="O33" s="133">
        <f>GDP!O33+INWARD!O33</f>
        <v>879077</v>
      </c>
      <c r="P33" s="133">
        <f>GDP!P33+INWARD!P33</f>
        <v>18546</v>
      </c>
      <c r="Q33" s="134">
        <f t="shared" si="2"/>
        <v>2208886</v>
      </c>
      <c r="R33" s="135">
        <f t="shared" si="3"/>
        <v>1.4369327026722862</v>
      </c>
      <c r="S33" s="84"/>
    </row>
    <row r="34" spans="2:19" ht="32.25" customHeight="1" x14ac:dyDescent="0.35">
      <c r="B34" s="136" t="s">
        <v>132</v>
      </c>
      <c r="C34" s="133">
        <f>GDP!C34+INWARD!C34</f>
        <v>0</v>
      </c>
      <c r="D34" s="133">
        <f>GDP!D34+INWARD!D34</f>
        <v>31720</v>
      </c>
      <c r="E34" s="133">
        <f>GDP!E34+INWARD!E34</f>
        <v>8574</v>
      </c>
      <c r="F34" s="133">
        <f>GDP!F34+INWARD!F34</f>
        <v>53454</v>
      </c>
      <c r="G34" s="133">
        <f>GDP!G34+INWARD!G34</f>
        <v>32440</v>
      </c>
      <c r="H34" s="133">
        <f>GDP!H34+INWARD!H34</f>
        <v>7345</v>
      </c>
      <c r="I34" s="133">
        <f>GDP!I34+INWARD!I34</f>
        <v>683655</v>
      </c>
      <c r="J34" s="133">
        <f>GDP!J34+INWARD!J34</f>
        <v>293288</v>
      </c>
      <c r="K34" s="133">
        <f>GDP!K34+INWARD!K34</f>
        <v>0</v>
      </c>
      <c r="L34" s="133">
        <f>GDP!L34+INWARD!L34</f>
        <v>7476</v>
      </c>
      <c r="M34" s="133">
        <f>GDP!M34+INWARD!M34</f>
        <v>12533</v>
      </c>
      <c r="N34" s="133">
        <f>GDP!N34+INWARD!N34</f>
        <v>104573</v>
      </c>
      <c r="O34" s="133">
        <f>GDP!O34+INWARD!O34</f>
        <v>0</v>
      </c>
      <c r="P34" s="133">
        <f>GDP!P34+INWARD!P34</f>
        <v>12062</v>
      </c>
      <c r="Q34" s="134">
        <f t="shared" si="2"/>
        <v>1247120</v>
      </c>
      <c r="R34" s="135">
        <f t="shared" si="3"/>
        <v>0.81128112186715917</v>
      </c>
      <c r="S34" s="84"/>
    </row>
    <row r="35" spans="2:19" ht="32.25" customHeight="1" x14ac:dyDescent="0.35">
      <c r="B35" s="136" t="s">
        <v>185</v>
      </c>
      <c r="C35" s="133">
        <f>GDP!C35+INWARD!C35</f>
        <v>0</v>
      </c>
      <c r="D35" s="133">
        <f>GDP!D35+INWARD!D35</f>
        <v>51873</v>
      </c>
      <c r="E35" s="133">
        <f>GDP!E35+INWARD!E35</f>
        <v>30689</v>
      </c>
      <c r="F35" s="133">
        <f>GDP!F35+INWARD!F35</f>
        <v>480376</v>
      </c>
      <c r="G35" s="133">
        <f>GDP!G35+INWARD!G35</f>
        <v>98512</v>
      </c>
      <c r="H35" s="133">
        <f>GDP!H35+INWARD!H35</f>
        <v>41754</v>
      </c>
      <c r="I35" s="133">
        <f>GDP!I35+INWARD!I35</f>
        <v>487111</v>
      </c>
      <c r="J35" s="133">
        <f>GDP!J35+INWARD!J35</f>
        <v>525192</v>
      </c>
      <c r="K35" s="133">
        <f>GDP!K35+INWARD!K35</f>
        <v>0</v>
      </c>
      <c r="L35" s="133">
        <f>GDP!L35+INWARD!L35</f>
        <v>16801</v>
      </c>
      <c r="M35" s="133">
        <f>GDP!M35+INWARD!M35</f>
        <v>168946</v>
      </c>
      <c r="N35" s="133">
        <f>GDP!N35+INWARD!N35</f>
        <v>303663</v>
      </c>
      <c r="O35" s="133">
        <f>GDP!O35+INWARD!O35</f>
        <v>0</v>
      </c>
      <c r="P35" s="133">
        <f>GDP!P35+INWARD!P35</f>
        <v>13207</v>
      </c>
      <c r="Q35" s="134">
        <f t="shared" si="2"/>
        <v>2218124</v>
      </c>
      <c r="R35" s="135">
        <f t="shared" si="3"/>
        <v>1.4429422406508359</v>
      </c>
      <c r="S35" s="84"/>
    </row>
    <row r="36" spans="2:19" ht="32.25" customHeight="1" x14ac:dyDescent="0.35">
      <c r="B36" s="136" t="s">
        <v>220</v>
      </c>
      <c r="C36" s="133">
        <f>GDP!C36+INWARD!C36</f>
        <v>0</v>
      </c>
      <c r="D36" s="133">
        <f>GDP!D36+INWARD!D36</f>
        <v>4097</v>
      </c>
      <c r="E36" s="133">
        <f>GDP!E36+INWARD!E36</f>
        <v>33</v>
      </c>
      <c r="F36" s="133">
        <f>GDP!F36+INWARD!F36</f>
        <v>3744</v>
      </c>
      <c r="G36" s="133">
        <f>GDP!G36+INWARD!G36</f>
        <v>1593</v>
      </c>
      <c r="H36" s="133">
        <f>GDP!H36+INWARD!H36</f>
        <v>0</v>
      </c>
      <c r="I36" s="133">
        <f>GDP!I36+INWARD!I36</f>
        <v>7177</v>
      </c>
      <c r="J36" s="133">
        <f>GDP!J36+INWARD!J36</f>
        <v>4856</v>
      </c>
      <c r="K36" s="133">
        <f>GDP!K36+INWARD!K36</f>
        <v>0</v>
      </c>
      <c r="L36" s="133">
        <f>GDP!L36+INWARD!L36</f>
        <v>0</v>
      </c>
      <c r="M36" s="133">
        <f>GDP!M36+INWARD!M36</f>
        <v>395</v>
      </c>
      <c r="N36" s="133">
        <f>GDP!N36+INWARD!N36</f>
        <v>29317</v>
      </c>
      <c r="O36" s="133">
        <f>GDP!O36+INWARD!O36</f>
        <v>180520</v>
      </c>
      <c r="P36" s="133">
        <f>GDP!P36+INWARD!P36</f>
        <v>574</v>
      </c>
      <c r="Q36" s="134">
        <f t="shared" si="2"/>
        <v>232306</v>
      </c>
      <c r="R36" s="135">
        <f t="shared" si="3"/>
        <v>0.15112055960651122</v>
      </c>
      <c r="S36" s="84"/>
    </row>
    <row r="37" spans="2:19" ht="32.25" customHeight="1" x14ac:dyDescent="0.35">
      <c r="B37" s="136" t="s">
        <v>248</v>
      </c>
      <c r="C37" s="133">
        <f>GDP!C37+INWARD!C37</f>
        <v>0</v>
      </c>
      <c r="D37" s="133">
        <f>GDP!D37+INWARD!D37</f>
        <v>0</v>
      </c>
      <c r="E37" s="133">
        <f>GDP!E37+INWARD!E37</f>
        <v>0</v>
      </c>
      <c r="F37" s="133">
        <f>GDP!F37+INWARD!F37</f>
        <v>0</v>
      </c>
      <c r="G37" s="133">
        <f>GDP!G37+INWARD!G37</f>
        <v>0</v>
      </c>
      <c r="H37" s="133">
        <f>GDP!H37+INWARD!H37</f>
        <v>0</v>
      </c>
      <c r="I37" s="133">
        <f>GDP!I37+INWARD!I37</f>
        <v>0</v>
      </c>
      <c r="J37" s="133">
        <f>GDP!J37+INWARD!J37</f>
        <v>0</v>
      </c>
      <c r="K37" s="133">
        <f>GDP!K37+INWARD!K37</f>
        <v>0</v>
      </c>
      <c r="L37" s="133">
        <f>GDP!L37+INWARD!L37</f>
        <v>0</v>
      </c>
      <c r="M37" s="133">
        <f>GDP!M37+INWARD!M37</f>
        <v>0</v>
      </c>
      <c r="N37" s="133">
        <f>GDP!N37+INWARD!N37</f>
        <v>0</v>
      </c>
      <c r="O37" s="133">
        <f>GDP!O37+INWARD!O37</f>
        <v>49974</v>
      </c>
      <c r="P37" s="133">
        <f>GDP!P37+INWARD!P37</f>
        <v>37924</v>
      </c>
      <c r="Q37" s="134">
        <f t="shared" si="2"/>
        <v>87898</v>
      </c>
      <c r="R37" s="135">
        <f t="shared" si="3"/>
        <v>5.7179732543684289E-2</v>
      </c>
      <c r="S37" s="84"/>
    </row>
    <row r="38" spans="2:19" ht="32.25" customHeight="1" x14ac:dyDescent="0.35">
      <c r="B38" s="136" t="s">
        <v>37</v>
      </c>
      <c r="C38" s="133">
        <f>GDP!C38+INWARD!C38</f>
        <v>0</v>
      </c>
      <c r="D38" s="133">
        <f>GDP!D38+INWARD!D38</f>
        <v>11228</v>
      </c>
      <c r="E38" s="133">
        <f>GDP!E38+INWARD!E38</f>
        <v>4212</v>
      </c>
      <c r="F38" s="133">
        <f>GDP!F38+INWARD!F38</f>
        <v>42889</v>
      </c>
      <c r="G38" s="133">
        <f>GDP!G38+INWARD!G38</f>
        <v>28808</v>
      </c>
      <c r="H38" s="133">
        <f>GDP!H38+INWARD!H38</f>
        <v>3720</v>
      </c>
      <c r="I38" s="133">
        <f>GDP!I38+INWARD!I38</f>
        <v>188383</v>
      </c>
      <c r="J38" s="133">
        <f>GDP!J38+INWARD!J38</f>
        <v>310328</v>
      </c>
      <c r="K38" s="133">
        <f>GDP!K38+INWARD!K38</f>
        <v>0</v>
      </c>
      <c r="L38" s="133">
        <f>GDP!L38+INWARD!L38</f>
        <v>2953</v>
      </c>
      <c r="M38" s="133">
        <f>GDP!M38+INWARD!M38</f>
        <v>32291</v>
      </c>
      <c r="N38" s="133">
        <f>GDP!N38+INWARD!N38</f>
        <v>26959</v>
      </c>
      <c r="O38" s="133">
        <f>GDP!O38+INWARD!O38</f>
        <v>14981</v>
      </c>
      <c r="P38" s="133">
        <f>GDP!P38+INWARD!P38</f>
        <v>1174</v>
      </c>
      <c r="Q38" s="134">
        <f t="shared" si="2"/>
        <v>667926</v>
      </c>
      <c r="R38" s="135">
        <f t="shared" si="3"/>
        <v>0.43450169559003476</v>
      </c>
      <c r="S38" s="84"/>
    </row>
    <row r="39" spans="2:19" ht="32.25" customHeight="1" x14ac:dyDescent="0.35">
      <c r="B39" s="136" t="s">
        <v>38</v>
      </c>
      <c r="C39" s="133">
        <f>GDP!C39+INWARD!C39</f>
        <v>0</v>
      </c>
      <c r="D39" s="133">
        <f>GDP!D39+INWARD!D39</f>
        <v>117157</v>
      </c>
      <c r="E39" s="133">
        <f>GDP!E39+INWARD!E39</f>
        <v>78539</v>
      </c>
      <c r="F39" s="133">
        <f>GDP!F39+INWARD!F39</f>
        <v>551326</v>
      </c>
      <c r="G39" s="133">
        <f>GDP!G39+INWARD!G39</f>
        <v>35519</v>
      </c>
      <c r="H39" s="133">
        <f>GDP!H39+INWARD!H39</f>
        <v>190184</v>
      </c>
      <c r="I39" s="133">
        <f>GDP!I39+INWARD!I39</f>
        <v>229926</v>
      </c>
      <c r="J39" s="133">
        <f>GDP!J39+INWARD!J39</f>
        <v>185685</v>
      </c>
      <c r="K39" s="133">
        <f>GDP!K39+INWARD!K39</f>
        <v>0</v>
      </c>
      <c r="L39" s="133">
        <f>GDP!L39+INWARD!L39</f>
        <v>16744</v>
      </c>
      <c r="M39" s="133">
        <f>GDP!M39+INWARD!M39</f>
        <v>116729</v>
      </c>
      <c r="N39" s="133">
        <f>GDP!N39+INWARD!N39</f>
        <v>244883</v>
      </c>
      <c r="O39" s="133">
        <f>GDP!O39+INWARD!O39</f>
        <v>24291</v>
      </c>
      <c r="P39" s="133">
        <f>GDP!P39+INWARD!P39</f>
        <v>31491</v>
      </c>
      <c r="Q39" s="134">
        <f t="shared" si="2"/>
        <v>1822474</v>
      </c>
      <c r="R39" s="135">
        <f t="shared" si="3"/>
        <v>1.185562537120509</v>
      </c>
      <c r="S39" s="84"/>
    </row>
    <row r="40" spans="2:19" ht="32.25" customHeight="1" x14ac:dyDescent="0.35">
      <c r="B40" s="136" t="s">
        <v>39</v>
      </c>
      <c r="C40" s="133">
        <f>GDP!C40+INWARD!C40</f>
        <v>0</v>
      </c>
      <c r="D40" s="133">
        <f>GDP!D40+INWARD!D40</f>
        <v>62583</v>
      </c>
      <c r="E40" s="133">
        <f>GDP!E40+INWARD!E40</f>
        <v>4185</v>
      </c>
      <c r="F40" s="133">
        <f>GDP!F40+INWARD!F40</f>
        <v>182048</v>
      </c>
      <c r="G40" s="133">
        <f>GDP!G40+INWARD!G40</f>
        <v>13479</v>
      </c>
      <c r="H40" s="133">
        <f>GDP!H40+INWARD!H40</f>
        <v>4715</v>
      </c>
      <c r="I40" s="133">
        <f>GDP!I40+INWARD!I40</f>
        <v>391286</v>
      </c>
      <c r="J40" s="133">
        <f>GDP!J40+INWARD!J40</f>
        <v>169578</v>
      </c>
      <c r="K40" s="133">
        <f>GDP!K40+INWARD!K40</f>
        <v>0</v>
      </c>
      <c r="L40" s="133">
        <f>GDP!L40+INWARD!L40</f>
        <v>17395</v>
      </c>
      <c r="M40" s="133">
        <f>GDP!M40+INWARD!M40</f>
        <v>11467</v>
      </c>
      <c r="N40" s="133">
        <f>GDP!N40+INWARD!N40</f>
        <v>41956</v>
      </c>
      <c r="O40" s="133">
        <f>GDP!O40+INWARD!O40</f>
        <v>634235</v>
      </c>
      <c r="P40" s="133">
        <f>GDP!P40+INWARD!P40</f>
        <v>11693</v>
      </c>
      <c r="Q40" s="134">
        <f t="shared" si="2"/>
        <v>1544620</v>
      </c>
      <c r="R40" s="135">
        <f t="shared" si="3"/>
        <v>1.0048119238392867</v>
      </c>
      <c r="S40" s="84"/>
    </row>
    <row r="41" spans="2:19" ht="32.25" customHeight="1" x14ac:dyDescent="0.35">
      <c r="B41" s="136" t="s">
        <v>40</v>
      </c>
      <c r="C41" s="133">
        <f>GDP!C41+INWARD!C41</f>
        <v>0</v>
      </c>
      <c r="D41" s="133">
        <f>GDP!D41+INWARD!D41</f>
        <v>11361</v>
      </c>
      <c r="E41" s="133">
        <f>GDP!E41+INWARD!E41</f>
        <v>708</v>
      </c>
      <c r="F41" s="133">
        <f>GDP!F41+INWARD!F41</f>
        <v>29966</v>
      </c>
      <c r="G41" s="133">
        <f>GDP!G41+INWARD!G41</f>
        <v>11013</v>
      </c>
      <c r="H41" s="133">
        <f>GDP!H41+INWARD!H41</f>
        <v>3049</v>
      </c>
      <c r="I41" s="133">
        <f>GDP!I41+INWARD!I41</f>
        <v>118565</v>
      </c>
      <c r="J41" s="133">
        <f>GDP!J41+INWARD!J41</f>
        <v>89005</v>
      </c>
      <c r="K41" s="133">
        <f>GDP!K41+INWARD!K41</f>
        <v>0</v>
      </c>
      <c r="L41" s="133">
        <f>GDP!L41+INWARD!L41</f>
        <v>7715</v>
      </c>
      <c r="M41" s="133">
        <f>GDP!M41+INWARD!M41</f>
        <v>5339</v>
      </c>
      <c r="N41" s="133">
        <f>GDP!N41+INWARD!N41</f>
        <v>19923</v>
      </c>
      <c r="O41" s="133">
        <f>GDP!O41+INWARD!O41</f>
        <v>0</v>
      </c>
      <c r="P41" s="133">
        <f>GDP!P41+INWARD!P41</f>
        <v>27037</v>
      </c>
      <c r="Q41" s="134">
        <f t="shared" si="2"/>
        <v>323681</v>
      </c>
      <c r="R41" s="135">
        <f t="shared" si="3"/>
        <v>0.210562163069379</v>
      </c>
      <c r="S41" s="84"/>
    </row>
    <row r="42" spans="2:19" ht="32.25" customHeight="1" x14ac:dyDescent="0.35">
      <c r="B42" s="136" t="s">
        <v>41</v>
      </c>
      <c r="C42" s="133">
        <f>GDP!C42+INWARD!C42</f>
        <v>0</v>
      </c>
      <c r="D42" s="133">
        <f>GDP!D42+INWARD!D42</f>
        <v>0</v>
      </c>
      <c r="E42" s="133">
        <f>GDP!E42+INWARD!E42</f>
        <v>0</v>
      </c>
      <c r="F42" s="133">
        <f>GDP!F42+INWARD!F42</f>
        <v>0</v>
      </c>
      <c r="G42" s="133">
        <f>GDP!G42+INWARD!G42</f>
        <v>0</v>
      </c>
      <c r="H42" s="133">
        <f>GDP!H42+INWARD!H42</f>
        <v>0</v>
      </c>
      <c r="I42" s="133">
        <f>GDP!I42+INWARD!I42</f>
        <v>0</v>
      </c>
      <c r="J42" s="133">
        <f>GDP!J42+INWARD!J42</f>
        <v>0</v>
      </c>
      <c r="K42" s="133">
        <f>GDP!K42+INWARD!K42</f>
        <v>0</v>
      </c>
      <c r="L42" s="133">
        <f>GDP!L42+INWARD!L42</f>
        <v>0</v>
      </c>
      <c r="M42" s="133">
        <f>GDP!M42+INWARD!M42</f>
        <v>0</v>
      </c>
      <c r="N42" s="133">
        <f>GDP!N42+INWARD!N42</f>
        <v>0</v>
      </c>
      <c r="O42" s="133">
        <f>GDP!O42+INWARD!O42</f>
        <v>0</v>
      </c>
      <c r="P42" s="133">
        <f>GDP!P42+INWARD!P42</f>
        <v>0</v>
      </c>
      <c r="Q42" s="134">
        <f t="shared" si="2"/>
        <v>0</v>
      </c>
      <c r="R42" s="135">
        <f t="shared" si="3"/>
        <v>0</v>
      </c>
      <c r="S42" s="84"/>
    </row>
    <row r="43" spans="2:19" ht="32.25" customHeight="1" x14ac:dyDescent="0.35">
      <c r="B43" s="136" t="s">
        <v>42</v>
      </c>
      <c r="C43" s="133">
        <f>GDP!C43+INWARD!C43</f>
        <v>0</v>
      </c>
      <c r="D43" s="133">
        <f>GDP!D43+INWARD!D43</f>
        <v>494</v>
      </c>
      <c r="E43" s="133">
        <f>GDP!E43+INWARD!E43</f>
        <v>0</v>
      </c>
      <c r="F43" s="133">
        <f>GDP!F43+INWARD!F43</f>
        <v>273</v>
      </c>
      <c r="G43" s="133">
        <f>GDP!G43+INWARD!G43</f>
        <v>0</v>
      </c>
      <c r="H43" s="133">
        <f>GDP!H43+INWARD!H43</f>
        <v>0</v>
      </c>
      <c r="I43" s="133">
        <f>GDP!I43+INWARD!I43</f>
        <v>253255</v>
      </c>
      <c r="J43" s="133">
        <f>GDP!J43+INWARD!J43</f>
        <v>85321</v>
      </c>
      <c r="K43" s="133">
        <f>GDP!K43+INWARD!K43</f>
        <v>384592</v>
      </c>
      <c r="L43" s="133">
        <f>GDP!L43+INWARD!L43</f>
        <v>247</v>
      </c>
      <c r="M43" s="133">
        <f>GDP!M43+INWARD!M43</f>
        <v>0</v>
      </c>
      <c r="N43" s="133">
        <f>GDP!N43+INWARD!N43</f>
        <v>525</v>
      </c>
      <c r="O43" s="133">
        <f>GDP!O43+INWARD!O43</f>
        <v>0</v>
      </c>
      <c r="P43" s="133">
        <f>GDP!P43+INWARD!P43</f>
        <v>11160</v>
      </c>
      <c r="Q43" s="134">
        <f t="shared" si="2"/>
        <v>735867</v>
      </c>
      <c r="R43" s="135">
        <f t="shared" si="3"/>
        <v>0.47869892657083585</v>
      </c>
      <c r="S43" s="84"/>
    </row>
    <row r="44" spans="2:19" ht="32.25" customHeight="1" x14ac:dyDescent="0.35">
      <c r="B44" s="137" t="s">
        <v>43</v>
      </c>
      <c r="C44" s="138">
        <f t="shared" ref="C44:R44" si="4">SUM(C7:C43)</f>
        <v>3849383</v>
      </c>
      <c r="D44" s="138">
        <f t="shared" si="4"/>
        <v>4147670</v>
      </c>
      <c r="E44" s="138">
        <f t="shared" si="4"/>
        <v>1641782</v>
      </c>
      <c r="F44" s="138">
        <f t="shared" si="4"/>
        <v>16915976</v>
      </c>
      <c r="G44" s="138">
        <f t="shared" si="4"/>
        <v>3983862</v>
      </c>
      <c r="H44" s="138">
        <f t="shared" si="4"/>
        <v>3475770</v>
      </c>
      <c r="I44" s="138">
        <f t="shared" si="4"/>
        <v>22133362</v>
      </c>
      <c r="J44" s="138">
        <f t="shared" si="4"/>
        <v>16017945</v>
      </c>
      <c r="K44" s="138">
        <f t="shared" si="4"/>
        <v>4592817</v>
      </c>
      <c r="L44" s="138">
        <f t="shared" si="4"/>
        <v>2545112</v>
      </c>
      <c r="M44" s="138">
        <f t="shared" si="4"/>
        <v>4387108</v>
      </c>
      <c r="N44" s="138">
        <f t="shared" si="4"/>
        <v>11127974</v>
      </c>
      <c r="O44" s="138">
        <f t="shared" si="4"/>
        <v>54152914</v>
      </c>
      <c r="P44" s="138">
        <f t="shared" si="4"/>
        <v>4750625</v>
      </c>
      <c r="Q44" s="138">
        <f t="shared" si="4"/>
        <v>153722300</v>
      </c>
      <c r="R44" s="138">
        <f t="shared" si="4"/>
        <v>100</v>
      </c>
      <c r="S44" s="84"/>
    </row>
    <row r="45" spans="2:19" ht="32.25" customHeight="1" x14ac:dyDescent="0.35">
      <c r="B45" s="325" t="s">
        <v>44</v>
      </c>
      <c r="C45" s="326"/>
      <c r="D45" s="326"/>
      <c r="E45" s="326"/>
      <c r="F45" s="326"/>
      <c r="G45" s="326"/>
      <c r="H45" s="326"/>
      <c r="I45" s="326"/>
      <c r="J45" s="326"/>
      <c r="K45" s="326"/>
      <c r="L45" s="326"/>
      <c r="M45" s="326"/>
      <c r="N45" s="326"/>
      <c r="O45" s="326"/>
      <c r="P45" s="326"/>
      <c r="Q45" s="326"/>
      <c r="R45" s="327"/>
      <c r="S45" s="84"/>
    </row>
    <row r="46" spans="2:19" ht="32.25" customHeight="1" x14ac:dyDescent="0.35">
      <c r="B46" s="136" t="s">
        <v>45</v>
      </c>
      <c r="C46" s="133">
        <f>GDP!C46+INWARD!C46</f>
        <v>77390</v>
      </c>
      <c r="D46" s="133">
        <f>GDP!D46+INWARD!D46</f>
        <v>1108782</v>
      </c>
      <c r="E46" s="133">
        <f>GDP!E46+INWARD!E46</f>
        <v>117249</v>
      </c>
      <c r="F46" s="133">
        <f>GDP!F46+INWARD!F46</f>
        <v>1829257</v>
      </c>
      <c r="G46" s="133">
        <f>GDP!G46+INWARD!G46</f>
        <v>85147</v>
      </c>
      <c r="H46" s="133">
        <f>GDP!H46+INWARD!H46</f>
        <v>225312</v>
      </c>
      <c r="I46" s="133">
        <f>GDP!I46+INWARD!I46</f>
        <v>22550</v>
      </c>
      <c r="J46" s="133">
        <f>GDP!J46+INWARD!J46</f>
        <v>101094</v>
      </c>
      <c r="K46" s="133">
        <f>GDP!K46+INWARD!K46</f>
        <v>0</v>
      </c>
      <c r="L46" s="133">
        <f>GDP!L46+INWARD!L46</f>
        <v>202668</v>
      </c>
      <c r="M46" s="133">
        <f>GDP!M46+INWARD!M46</f>
        <v>44685</v>
      </c>
      <c r="N46" s="133">
        <f>GDP!N46+INWARD!N46</f>
        <v>63380</v>
      </c>
      <c r="O46" s="133">
        <f>GDP!O46+INWARD!O46</f>
        <v>250563</v>
      </c>
      <c r="P46" s="133">
        <f>GDP!P46+INWARD!P46</f>
        <v>1281419</v>
      </c>
      <c r="Q46" s="134">
        <f>SUM(C46:P46)</f>
        <v>5409496</v>
      </c>
      <c r="R46" s="139">
        <f>Q46/$Q$51*100</f>
        <v>21.657794818075988</v>
      </c>
      <c r="S46" s="84"/>
    </row>
    <row r="47" spans="2:19" ht="32.25" customHeight="1" x14ac:dyDescent="0.35">
      <c r="B47" s="136" t="s">
        <v>60</v>
      </c>
      <c r="C47" s="133">
        <f>GDP!C47+INWARD!C47</f>
        <v>5675</v>
      </c>
      <c r="D47" s="133">
        <f>GDP!D47+INWARD!D47</f>
        <v>469946</v>
      </c>
      <c r="E47" s="133">
        <f>GDP!E47+INWARD!E47</f>
        <v>0</v>
      </c>
      <c r="F47" s="133">
        <f>GDP!F47+INWARD!F47</f>
        <v>1336619</v>
      </c>
      <c r="G47" s="133">
        <f>GDP!G47+INWARD!G47</f>
        <v>86689</v>
      </c>
      <c r="H47" s="133">
        <f>GDP!H47+INWARD!H47</f>
        <v>182129</v>
      </c>
      <c r="I47" s="133">
        <f>GDP!I47+INWARD!I47</f>
        <v>0</v>
      </c>
      <c r="J47" s="133">
        <f>GDP!J47+INWARD!J47</f>
        <v>139863</v>
      </c>
      <c r="K47" s="133">
        <f>GDP!K47+INWARD!K47</f>
        <v>0</v>
      </c>
      <c r="L47" s="133">
        <f>GDP!L47+INWARD!L47</f>
        <v>68163</v>
      </c>
      <c r="M47" s="133">
        <f>GDP!M47+INWARD!M47</f>
        <v>0</v>
      </c>
      <c r="N47" s="133">
        <f>GDP!N47+INWARD!N47</f>
        <v>0</v>
      </c>
      <c r="O47" s="133">
        <f>GDP!O47+INWARD!O47</f>
        <v>691239</v>
      </c>
      <c r="P47" s="133">
        <f>GDP!P47+INWARD!P47</f>
        <v>552883</v>
      </c>
      <c r="Q47" s="134">
        <f>SUM(C47:P47)</f>
        <v>3533206</v>
      </c>
      <c r="R47" s="139">
        <f>Q47/$Q$51*100</f>
        <v>14.145763412708872</v>
      </c>
      <c r="S47" s="84"/>
    </row>
    <row r="48" spans="2:19" ht="32.25" customHeight="1" x14ac:dyDescent="0.35">
      <c r="B48" s="136" t="s">
        <v>199</v>
      </c>
      <c r="C48" s="133">
        <f>GDP!C48+INWARD!C48</f>
        <v>4745</v>
      </c>
      <c r="D48" s="133">
        <f>GDP!D48+INWARD!D48</f>
        <v>139606</v>
      </c>
      <c r="E48" s="133">
        <f>GDP!E48+INWARD!E48</f>
        <v>108430</v>
      </c>
      <c r="F48" s="133">
        <f>GDP!F48+INWARD!F48</f>
        <v>795153</v>
      </c>
      <c r="G48" s="133">
        <f>GDP!G48+INWARD!G48</f>
        <v>56511</v>
      </c>
      <c r="H48" s="133">
        <f>GDP!H48+INWARD!H48</f>
        <v>81695</v>
      </c>
      <c r="I48" s="133">
        <f>GDP!I48+INWARD!I48</f>
        <v>50702</v>
      </c>
      <c r="J48" s="133">
        <f>GDP!J48+INWARD!J48</f>
        <v>54927</v>
      </c>
      <c r="K48" s="133">
        <f>GDP!K48+INWARD!K48</f>
        <v>0</v>
      </c>
      <c r="L48" s="133">
        <f>GDP!L48+INWARD!L48</f>
        <v>21262</v>
      </c>
      <c r="M48" s="133">
        <f>GDP!M48+INWARD!M48</f>
        <v>90772</v>
      </c>
      <c r="N48" s="133">
        <f>GDP!N48+INWARD!N48</f>
        <v>14152</v>
      </c>
      <c r="O48" s="133">
        <f>GDP!O48+INWARD!O48</f>
        <v>415142</v>
      </c>
      <c r="P48" s="133">
        <f>GDP!P48+INWARD!P48</f>
        <v>75229</v>
      </c>
      <c r="Q48" s="134">
        <f>SUM(C48:P48)</f>
        <v>1908326</v>
      </c>
      <c r="R48" s="139">
        <f>Q48/$Q$51*100</f>
        <v>7.6402927285646722</v>
      </c>
      <c r="S48" s="84"/>
    </row>
    <row r="49" spans="2:19" ht="32.25" customHeight="1" x14ac:dyDescent="0.35">
      <c r="B49" s="136" t="s">
        <v>46</v>
      </c>
      <c r="C49" s="133">
        <f>GDP!C49+INWARD!C49</f>
        <v>43668</v>
      </c>
      <c r="D49" s="133">
        <f>GDP!D49+INWARD!D49</f>
        <v>1391245</v>
      </c>
      <c r="E49" s="133">
        <f>GDP!E49+INWARD!E49</f>
        <v>3044</v>
      </c>
      <c r="F49" s="133">
        <f>GDP!F49+INWARD!F49</f>
        <v>3339056</v>
      </c>
      <c r="G49" s="133">
        <f>GDP!G49+INWARD!G49</f>
        <v>118960</v>
      </c>
      <c r="H49" s="133">
        <f>GDP!H49+INWARD!H49</f>
        <v>589322</v>
      </c>
      <c r="I49" s="133">
        <f>GDP!I49+INWARD!I49</f>
        <v>291985</v>
      </c>
      <c r="J49" s="133">
        <f>GDP!J49+INWARD!J49</f>
        <v>260650</v>
      </c>
      <c r="K49" s="133">
        <f>GDP!K49+INWARD!K49</f>
        <v>0</v>
      </c>
      <c r="L49" s="133">
        <f>GDP!L49+INWARD!L49</f>
        <v>1000648</v>
      </c>
      <c r="M49" s="133">
        <f>GDP!M49+INWARD!M49</f>
        <v>226463</v>
      </c>
      <c r="N49" s="133">
        <f>GDP!N49+INWARD!N49</f>
        <v>47236</v>
      </c>
      <c r="O49" s="133">
        <f>GDP!O49+INWARD!O49</f>
        <v>2149496</v>
      </c>
      <c r="P49" s="133">
        <f>GDP!P49+INWARD!P49</f>
        <v>303880</v>
      </c>
      <c r="Q49" s="134">
        <f>SUM(C49:P49)</f>
        <v>9765653</v>
      </c>
      <c r="R49" s="139">
        <f>Q49/$Q$51*100</f>
        <v>39.098376066555602</v>
      </c>
      <c r="S49" s="84"/>
    </row>
    <row r="50" spans="2:19" ht="32.25" customHeight="1" x14ac:dyDescent="0.35">
      <c r="B50" s="136" t="s">
        <v>200</v>
      </c>
      <c r="C50" s="133">
        <f>GDP!C50+INWARD!C50</f>
        <v>50223</v>
      </c>
      <c r="D50" s="133">
        <f>GDP!D50+INWARD!D50</f>
        <v>479738</v>
      </c>
      <c r="E50" s="133">
        <f>GDP!E50+INWARD!E50</f>
        <v>1573</v>
      </c>
      <c r="F50" s="133">
        <f>GDP!F50+INWARD!F50</f>
        <v>2269920</v>
      </c>
      <c r="G50" s="133">
        <f>GDP!G50+INWARD!G50</f>
        <v>471483</v>
      </c>
      <c r="H50" s="133">
        <f>GDP!H50+INWARD!H50</f>
        <v>128840</v>
      </c>
      <c r="I50" s="133">
        <f>GDP!I50+INWARD!I50</f>
        <v>16385</v>
      </c>
      <c r="J50" s="133">
        <f>GDP!J50+INWARD!J50</f>
        <v>78348</v>
      </c>
      <c r="K50" s="133">
        <f>GDP!K50+INWARD!K50</f>
        <v>0</v>
      </c>
      <c r="L50" s="133">
        <f>GDP!L50+INWARD!L50</f>
        <v>236741</v>
      </c>
      <c r="M50" s="133">
        <f>GDP!M50+INWARD!M50</f>
        <v>76348</v>
      </c>
      <c r="N50" s="133">
        <f>GDP!N50+INWARD!N50</f>
        <v>127398</v>
      </c>
      <c r="O50" s="133">
        <f>GDP!O50+INWARD!O50</f>
        <v>189070</v>
      </c>
      <c r="P50" s="133">
        <f>GDP!P50+INWARD!P50</f>
        <v>234384</v>
      </c>
      <c r="Q50" s="134">
        <f>SUM(C50:P50)</f>
        <v>4360451</v>
      </c>
      <c r="R50" s="139">
        <f>Q50/$Q$51*100</f>
        <v>17.457772974094866</v>
      </c>
      <c r="S50" s="84"/>
    </row>
    <row r="51" spans="2:19" ht="32.25" customHeight="1" x14ac:dyDescent="0.35">
      <c r="B51" s="137" t="s">
        <v>183</v>
      </c>
      <c r="C51" s="138">
        <f>SUM(C46:C50)</f>
        <v>181701</v>
      </c>
      <c r="D51" s="138">
        <f t="shared" ref="D51:Q51" si="5">SUM(D46:D50)</f>
        <v>3589317</v>
      </c>
      <c r="E51" s="138">
        <f t="shared" si="5"/>
        <v>230296</v>
      </c>
      <c r="F51" s="138">
        <f t="shared" si="5"/>
        <v>9570005</v>
      </c>
      <c r="G51" s="138">
        <f t="shared" si="5"/>
        <v>818790</v>
      </c>
      <c r="H51" s="138">
        <f t="shared" si="5"/>
        <v>1207298</v>
      </c>
      <c r="I51" s="138">
        <f t="shared" si="5"/>
        <v>381622</v>
      </c>
      <c r="J51" s="138">
        <f t="shared" si="5"/>
        <v>634882</v>
      </c>
      <c r="K51" s="138">
        <f t="shared" si="5"/>
        <v>0</v>
      </c>
      <c r="L51" s="138">
        <f t="shared" si="5"/>
        <v>1529482</v>
      </c>
      <c r="M51" s="138">
        <f t="shared" si="5"/>
        <v>438268</v>
      </c>
      <c r="N51" s="138">
        <f t="shared" si="5"/>
        <v>252166</v>
      </c>
      <c r="O51" s="138">
        <f t="shared" si="5"/>
        <v>3695510</v>
      </c>
      <c r="P51" s="138">
        <f t="shared" si="5"/>
        <v>2447795</v>
      </c>
      <c r="Q51" s="138">
        <f t="shared" si="5"/>
        <v>24977132</v>
      </c>
      <c r="R51" s="138">
        <f>SUM(R46:R50)</f>
        <v>100</v>
      </c>
      <c r="S51" s="84"/>
    </row>
    <row r="52" spans="2:19" ht="19.5" customHeight="1" x14ac:dyDescent="0.35">
      <c r="B52" s="328" t="s">
        <v>48</v>
      </c>
      <c r="C52" s="328"/>
      <c r="D52" s="328"/>
      <c r="E52" s="328"/>
      <c r="F52" s="328"/>
      <c r="G52" s="328"/>
      <c r="H52" s="328"/>
      <c r="I52" s="328"/>
      <c r="J52" s="328"/>
      <c r="K52" s="328"/>
      <c r="L52" s="328"/>
      <c r="M52" s="328"/>
      <c r="N52" s="328"/>
      <c r="O52" s="328"/>
      <c r="P52" s="328"/>
      <c r="Q52" s="328"/>
      <c r="R52" s="328"/>
      <c r="S52" s="84"/>
    </row>
    <row r="53" spans="2:19" ht="19.5" customHeight="1" x14ac:dyDescent="0.35">
      <c r="C53" s="67"/>
      <c r="D53" s="67"/>
      <c r="E53" s="67"/>
      <c r="F53" s="67"/>
      <c r="G53" s="67"/>
      <c r="H53" s="67"/>
      <c r="I53" s="67"/>
      <c r="J53" s="67"/>
      <c r="K53" s="67"/>
      <c r="L53" s="67"/>
      <c r="M53" s="67"/>
      <c r="N53" s="67"/>
      <c r="O53" s="67"/>
      <c r="P53" s="67"/>
      <c r="Q53" s="67"/>
      <c r="R53" s="67"/>
    </row>
    <row r="54" spans="2:19" ht="19.5" customHeight="1" x14ac:dyDescent="0.35">
      <c r="Q54" s="196"/>
      <c r="R54" s="67"/>
    </row>
  </sheetData>
  <sheetProtection algorithmName="SHA-512" hashValue="Y93YUw7k+JlIx462fT6xkYFy9XEUSwWia3Sg2f7ipq7tGP2hvr+OnKHWFGEOc1rCNDTN+rjm4dKV8IinPAZPfw==" saltValue="9LLVIJMa2gHisKwVEpFBDg==" spinCount="100000" sheet="1" objects="1" scenarios="1"/>
  <mergeCells count="21">
    <mergeCell ref="B6:R6"/>
    <mergeCell ref="B45:R45"/>
    <mergeCell ref="B52:R52"/>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8"/>
  <sheetViews>
    <sheetView zoomScale="80" zoomScaleNormal="80" workbookViewId="0">
      <selection activeCell="Q44" sqref="Q44"/>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29" t="s">
        <v>279</v>
      </c>
      <c r="C4" s="329"/>
      <c r="D4" s="329"/>
      <c r="E4" s="329"/>
      <c r="F4" s="329"/>
      <c r="G4" s="329"/>
      <c r="H4" s="329"/>
      <c r="I4" s="329"/>
      <c r="J4" s="329"/>
      <c r="K4" s="329"/>
      <c r="L4" s="329"/>
      <c r="M4" s="329"/>
      <c r="N4" s="329"/>
      <c r="O4" s="329"/>
      <c r="P4" s="329"/>
      <c r="Q4" s="329"/>
      <c r="R4" s="73"/>
    </row>
    <row r="5" spans="2:18" ht="28.5" customHeight="1" x14ac:dyDescent="0.3">
      <c r="B5" s="48" t="s">
        <v>0</v>
      </c>
      <c r="C5" s="50" t="s">
        <v>168</v>
      </c>
      <c r="D5" s="50" t="s">
        <v>169</v>
      </c>
      <c r="E5" s="50" t="s">
        <v>170</v>
      </c>
      <c r="F5" s="50" t="s">
        <v>171</v>
      </c>
      <c r="G5" s="50" t="s">
        <v>172</v>
      </c>
      <c r="H5" s="50" t="s">
        <v>173</v>
      </c>
      <c r="I5" s="50" t="s">
        <v>174</v>
      </c>
      <c r="J5" s="50" t="s">
        <v>175</v>
      </c>
      <c r="K5" s="50" t="s">
        <v>176</v>
      </c>
      <c r="L5" s="50" t="s">
        <v>177</v>
      </c>
      <c r="M5" s="50" t="s">
        <v>178</v>
      </c>
      <c r="N5" s="50" t="s">
        <v>179</v>
      </c>
      <c r="O5" s="50" t="s">
        <v>180</v>
      </c>
      <c r="P5" s="50" t="s">
        <v>181</v>
      </c>
      <c r="Q5" s="50" t="s">
        <v>182</v>
      </c>
      <c r="R5" s="77"/>
    </row>
    <row r="6" spans="2:18" ht="21" customHeight="1" x14ac:dyDescent="0.3">
      <c r="B6" s="330" t="s">
        <v>16</v>
      </c>
      <c r="C6" s="330"/>
      <c r="D6" s="330"/>
      <c r="E6" s="330"/>
      <c r="F6" s="330"/>
      <c r="G6" s="330"/>
      <c r="H6" s="330"/>
      <c r="I6" s="330"/>
      <c r="J6" s="330"/>
      <c r="K6" s="330"/>
      <c r="L6" s="330"/>
      <c r="M6" s="330"/>
      <c r="N6" s="330"/>
      <c r="O6" s="330"/>
      <c r="P6" s="330"/>
      <c r="Q6" s="330"/>
      <c r="R6" s="77"/>
    </row>
    <row r="7" spans="2:18" ht="18.75" customHeight="1" x14ac:dyDescent="0.3">
      <c r="B7" s="69" t="s">
        <v>17</v>
      </c>
      <c r="C7" s="51">
        <v>0</v>
      </c>
      <c r="D7" s="51">
        <v>1911</v>
      </c>
      <c r="E7" s="51">
        <v>937</v>
      </c>
      <c r="F7" s="51">
        <v>14232</v>
      </c>
      <c r="G7" s="51">
        <v>16555</v>
      </c>
      <c r="H7" s="51">
        <v>1039</v>
      </c>
      <c r="I7" s="51">
        <v>0</v>
      </c>
      <c r="J7" s="51">
        <v>0</v>
      </c>
      <c r="K7" s="51">
        <v>0</v>
      </c>
      <c r="L7" s="51">
        <v>10220</v>
      </c>
      <c r="M7" s="51">
        <v>10351</v>
      </c>
      <c r="N7" s="51">
        <v>65238</v>
      </c>
      <c r="O7" s="51">
        <v>6881744</v>
      </c>
      <c r="P7" s="51">
        <v>44644</v>
      </c>
      <c r="Q7" s="72">
        <v>7046872</v>
      </c>
      <c r="R7" s="78"/>
    </row>
    <row r="8" spans="2:18" ht="21" customHeight="1" x14ac:dyDescent="0.3">
      <c r="B8" s="69" t="s">
        <v>18</v>
      </c>
      <c r="C8" s="51">
        <v>0</v>
      </c>
      <c r="D8" s="51">
        <v>105418</v>
      </c>
      <c r="E8" s="51">
        <v>762</v>
      </c>
      <c r="F8" s="51">
        <v>541717</v>
      </c>
      <c r="G8" s="51">
        <v>4485</v>
      </c>
      <c r="H8" s="51">
        <v>0</v>
      </c>
      <c r="I8" s="51">
        <v>188627</v>
      </c>
      <c r="J8" s="51">
        <v>406686</v>
      </c>
      <c r="K8" s="51">
        <v>5163</v>
      </c>
      <c r="L8" s="51">
        <v>9</v>
      </c>
      <c r="M8" s="51">
        <v>5434</v>
      </c>
      <c r="N8" s="51">
        <v>2268</v>
      </c>
      <c r="O8" s="51">
        <v>0</v>
      </c>
      <c r="P8" s="51">
        <v>6514</v>
      </c>
      <c r="Q8" s="72">
        <v>1267084</v>
      </c>
      <c r="R8" s="78"/>
    </row>
    <row r="9" spans="2:18" ht="21" customHeight="1" x14ac:dyDescent="0.3">
      <c r="B9" s="69" t="s">
        <v>19</v>
      </c>
      <c r="C9" s="51">
        <v>0</v>
      </c>
      <c r="D9" s="51">
        <v>43805</v>
      </c>
      <c r="E9" s="51">
        <v>64769</v>
      </c>
      <c r="F9" s="51">
        <v>454547</v>
      </c>
      <c r="G9" s="51">
        <v>569929</v>
      </c>
      <c r="H9" s="51">
        <v>19256</v>
      </c>
      <c r="I9" s="51">
        <v>747404</v>
      </c>
      <c r="J9" s="51">
        <v>109621</v>
      </c>
      <c r="K9" s="51">
        <v>0</v>
      </c>
      <c r="L9" s="51">
        <v>224241</v>
      </c>
      <c r="M9" s="51">
        <v>101214</v>
      </c>
      <c r="N9" s="51">
        <v>262944</v>
      </c>
      <c r="O9" s="51">
        <v>0</v>
      </c>
      <c r="P9" s="51">
        <v>0</v>
      </c>
      <c r="Q9" s="72">
        <v>2597730</v>
      </c>
      <c r="R9" s="78"/>
    </row>
    <row r="10" spans="2:18" ht="21" customHeight="1" x14ac:dyDescent="0.3">
      <c r="B10" s="69" t="s">
        <v>20</v>
      </c>
      <c r="C10" s="51">
        <v>222713</v>
      </c>
      <c r="D10" s="51">
        <v>168355</v>
      </c>
      <c r="E10" s="51">
        <v>101334</v>
      </c>
      <c r="F10" s="51">
        <v>1284563</v>
      </c>
      <c r="G10" s="51">
        <v>236677</v>
      </c>
      <c r="H10" s="51">
        <v>206202</v>
      </c>
      <c r="I10" s="51">
        <v>1721937</v>
      </c>
      <c r="J10" s="51">
        <v>1323029</v>
      </c>
      <c r="K10" s="51">
        <v>0</v>
      </c>
      <c r="L10" s="51">
        <v>135014</v>
      </c>
      <c r="M10" s="51">
        <v>201730</v>
      </c>
      <c r="N10" s="51">
        <v>454380</v>
      </c>
      <c r="O10" s="51">
        <v>6155731</v>
      </c>
      <c r="P10" s="51">
        <v>487776</v>
      </c>
      <c r="Q10" s="72">
        <v>12699441</v>
      </c>
      <c r="R10" s="78"/>
    </row>
    <row r="11" spans="2:18" ht="21" customHeight="1" x14ac:dyDescent="0.3">
      <c r="B11" s="69" t="s">
        <v>121</v>
      </c>
      <c r="C11" s="51">
        <v>3689</v>
      </c>
      <c r="D11" s="51">
        <v>519021</v>
      </c>
      <c r="E11" s="51">
        <v>118290</v>
      </c>
      <c r="F11" s="51">
        <v>1114341</v>
      </c>
      <c r="G11" s="51">
        <v>366268</v>
      </c>
      <c r="H11" s="51">
        <v>463945</v>
      </c>
      <c r="I11" s="51">
        <v>1065760</v>
      </c>
      <c r="J11" s="51">
        <v>754989</v>
      </c>
      <c r="K11" s="51">
        <v>0</v>
      </c>
      <c r="L11" s="51">
        <v>375407</v>
      </c>
      <c r="M11" s="51">
        <v>751097</v>
      </c>
      <c r="N11" s="51">
        <v>1632316</v>
      </c>
      <c r="O11" s="51">
        <v>2511840</v>
      </c>
      <c r="P11" s="51">
        <v>1132626</v>
      </c>
      <c r="Q11" s="72">
        <v>10809588</v>
      </c>
      <c r="R11" s="78"/>
    </row>
    <row r="12" spans="2:18" ht="21" customHeight="1" x14ac:dyDescent="0.3">
      <c r="B12" s="69" t="s">
        <v>222</v>
      </c>
      <c r="C12" s="51">
        <v>0</v>
      </c>
      <c r="D12" s="51">
        <v>61653</v>
      </c>
      <c r="E12" s="51">
        <v>11229</v>
      </c>
      <c r="F12" s="51">
        <v>89848</v>
      </c>
      <c r="G12" s="51">
        <v>24596</v>
      </c>
      <c r="H12" s="51">
        <v>27682</v>
      </c>
      <c r="I12" s="51">
        <v>621884</v>
      </c>
      <c r="J12" s="51">
        <v>192478</v>
      </c>
      <c r="K12" s="51">
        <v>0</v>
      </c>
      <c r="L12" s="51">
        <v>15253</v>
      </c>
      <c r="M12" s="51">
        <v>16497</v>
      </c>
      <c r="N12" s="51">
        <v>65919</v>
      </c>
      <c r="O12" s="51">
        <v>0</v>
      </c>
      <c r="P12" s="51">
        <v>15689</v>
      </c>
      <c r="Q12" s="72">
        <v>1142727</v>
      </c>
      <c r="R12" s="78"/>
    </row>
    <row r="13" spans="2:18" ht="21" customHeight="1" x14ac:dyDescent="0.3">
      <c r="B13" s="69" t="s">
        <v>21</v>
      </c>
      <c r="C13" s="51">
        <v>0</v>
      </c>
      <c r="D13" s="51">
        <v>96234</v>
      </c>
      <c r="E13" s="51">
        <v>147648</v>
      </c>
      <c r="F13" s="51">
        <v>678470</v>
      </c>
      <c r="G13" s="51">
        <v>102498</v>
      </c>
      <c r="H13" s="51">
        <v>36229</v>
      </c>
      <c r="I13" s="51">
        <v>2069601</v>
      </c>
      <c r="J13" s="51">
        <v>1580102</v>
      </c>
      <c r="K13" s="51">
        <v>0</v>
      </c>
      <c r="L13" s="51">
        <v>209785</v>
      </c>
      <c r="M13" s="51">
        <v>480356</v>
      </c>
      <c r="N13" s="51">
        <v>307673</v>
      </c>
      <c r="O13" s="51">
        <v>6563371</v>
      </c>
      <c r="P13" s="51">
        <v>156710</v>
      </c>
      <c r="Q13" s="72">
        <v>12428678</v>
      </c>
      <c r="R13" s="78"/>
    </row>
    <row r="14" spans="2:18" ht="21" customHeight="1" x14ac:dyDescent="0.3">
      <c r="B14" s="69" t="s">
        <v>22</v>
      </c>
      <c r="C14" s="51">
        <v>0</v>
      </c>
      <c r="D14" s="51">
        <v>5635</v>
      </c>
      <c r="E14" s="51">
        <v>3140</v>
      </c>
      <c r="F14" s="51">
        <v>13048</v>
      </c>
      <c r="G14" s="51">
        <v>8940</v>
      </c>
      <c r="H14" s="51">
        <v>405</v>
      </c>
      <c r="I14" s="51">
        <v>94399</v>
      </c>
      <c r="J14" s="51">
        <v>55054</v>
      </c>
      <c r="K14" s="51">
        <v>0</v>
      </c>
      <c r="L14" s="51">
        <v>3152</v>
      </c>
      <c r="M14" s="51">
        <v>13944</v>
      </c>
      <c r="N14" s="51">
        <v>2269</v>
      </c>
      <c r="O14" s="51">
        <v>0</v>
      </c>
      <c r="P14" s="51">
        <v>1202</v>
      </c>
      <c r="Q14" s="72">
        <v>201190</v>
      </c>
      <c r="R14" s="78"/>
    </row>
    <row r="15" spans="2:18" ht="21" customHeight="1" x14ac:dyDescent="0.3">
      <c r="B15" s="69" t="s">
        <v>23</v>
      </c>
      <c r="C15" s="51">
        <v>0</v>
      </c>
      <c r="D15" s="51">
        <v>0</v>
      </c>
      <c r="E15" s="51">
        <v>407</v>
      </c>
      <c r="F15" s="51">
        <v>92601</v>
      </c>
      <c r="G15" s="51">
        <v>4482</v>
      </c>
      <c r="H15" s="51">
        <v>626</v>
      </c>
      <c r="I15" s="51">
        <v>787512</v>
      </c>
      <c r="J15" s="51">
        <v>267069</v>
      </c>
      <c r="K15" s="51">
        <v>2502773</v>
      </c>
      <c r="L15" s="51">
        <v>6899</v>
      </c>
      <c r="M15" s="51">
        <v>6083</v>
      </c>
      <c r="N15" s="51">
        <v>11628</v>
      </c>
      <c r="O15" s="51">
        <v>0</v>
      </c>
      <c r="P15" s="51">
        <v>32553</v>
      </c>
      <c r="Q15" s="72">
        <v>3712632</v>
      </c>
      <c r="R15" s="78"/>
    </row>
    <row r="16" spans="2:18" ht="21" customHeight="1" x14ac:dyDescent="0.3">
      <c r="B16" s="69" t="s">
        <v>24</v>
      </c>
      <c r="C16" s="51">
        <v>661539</v>
      </c>
      <c r="D16" s="51">
        <v>141855</v>
      </c>
      <c r="E16" s="51">
        <v>23386</v>
      </c>
      <c r="F16" s="51">
        <v>167197</v>
      </c>
      <c r="G16" s="51">
        <v>38552</v>
      </c>
      <c r="H16" s="51">
        <v>119964</v>
      </c>
      <c r="I16" s="51">
        <v>965979</v>
      </c>
      <c r="J16" s="51">
        <v>494260</v>
      </c>
      <c r="K16" s="51">
        <v>18963</v>
      </c>
      <c r="L16" s="51">
        <v>15655</v>
      </c>
      <c r="M16" s="51">
        <v>50518</v>
      </c>
      <c r="N16" s="51">
        <v>240367</v>
      </c>
      <c r="O16" s="51">
        <v>0</v>
      </c>
      <c r="P16" s="51">
        <v>159205</v>
      </c>
      <c r="Q16" s="72">
        <v>3097439</v>
      </c>
      <c r="R16" s="78"/>
    </row>
    <row r="17" spans="2:19" ht="21" customHeight="1" x14ac:dyDescent="0.3">
      <c r="B17" s="69" t="s">
        <v>25</v>
      </c>
      <c r="C17" s="51">
        <v>0</v>
      </c>
      <c r="D17" s="51">
        <v>123712</v>
      </c>
      <c r="E17" s="51">
        <v>54230</v>
      </c>
      <c r="F17" s="51">
        <v>375879</v>
      </c>
      <c r="G17" s="51">
        <v>63146</v>
      </c>
      <c r="H17" s="51">
        <v>77820</v>
      </c>
      <c r="I17" s="51">
        <v>670501</v>
      </c>
      <c r="J17" s="51">
        <v>698449</v>
      </c>
      <c r="K17" s="51">
        <v>0</v>
      </c>
      <c r="L17" s="51">
        <v>103712</v>
      </c>
      <c r="M17" s="51">
        <v>155504</v>
      </c>
      <c r="N17" s="51">
        <v>101616</v>
      </c>
      <c r="O17" s="51">
        <v>2180636</v>
      </c>
      <c r="P17" s="51">
        <v>104075</v>
      </c>
      <c r="Q17" s="72">
        <v>4709281</v>
      </c>
      <c r="R17" s="78"/>
    </row>
    <row r="18" spans="2:19" ht="21" customHeight="1" x14ac:dyDescent="0.3">
      <c r="B18" s="69" t="s">
        <v>26</v>
      </c>
      <c r="C18" s="51">
        <v>1100881</v>
      </c>
      <c r="D18" s="51">
        <v>535279</v>
      </c>
      <c r="E18" s="51">
        <v>147015</v>
      </c>
      <c r="F18" s="51">
        <v>2243216</v>
      </c>
      <c r="G18" s="51">
        <v>201464</v>
      </c>
      <c r="H18" s="51">
        <v>500040</v>
      </c>
      <c r="I18" s="51">
        <v>1459268</v>
      </c>
      <c r="J18" s="51">
        <v>1124242</v>
      </c>
      <c r="K18" s="51">
        <v>273870</v>
      </c>
      <c r="L18" s="51">
        <v>96668</v>
      </c>
      <c r="M18" s="51">
        <v>457641</v>
      </c>
      <c r="N18" s="51">
        <v>786069</v>
      </c>
      <c r="O18" s="51">
        <v>3458464</v>
      </c>
      <c r="P18" s="51">
        <v>435050</v>
      </c>
      <c r="Q18" s="72">
        <v>12819165</v>
      </c>
      <c r="R18" s="78"/>
    </row>
    <row r="19" spans="2:19" ht="21" customHeight="1" x14ac:dyDescent="0.3">
      <c r="B19" s="69" t="s">
        <v>27</v>
      </c>
      <c r="C19" s="51">
        <v>88728</v>
      </c>
      <c r="D19" s="51">
        <v>212586</v>
      </c>
      <c r="E19" s="51">
        <v>65729</v>
      </c>
      <c r="F19" s="51">
        <v>659622</v>
      </c>
      <c r="G19" s="51">
        <v>240963</v>
      </c>
      <c r="H19" s="51">
        <v>456493</v>
      </c>
      <c r="I19" s="51">
        <v>1157890</v>
      </c>
      <c r="J19" s="51">
        <v>0</v>
      </c>
      <c r="K19" s="51">
        <v>964714</v>
      </c>
      <c r="L19" s="51">
        <v>69283</v>
      </c>
      <c r="M19" s="51">
        <v>193691</v>
      </c>
      <c r="N19" s="51">
        <v>462903</v>
      </c>
      <c r="O19" s="51">
        <v>0</v>
      </c>
      <c r="P19" s="51">
        <v>146331</v>
      </c>
      <c r="Q19" s="72">
        <v>4718932</v>
      </c>
      <c r="R19" s="78"/>
    </row>
    <row r="20" spans="2:19" ht="21" customHeight="1" x14ac:dyDescent="0.3">
      <c r="B20" s="69" t="s">
        <v>28</v>
      </c>
      <c r="C20" s="51">
        <v>50509</v>
      </c>
      <c r="D20" s="51">
        <v>114370</v>
      </c>
      <c r="E20" s="51">
        <v>137365</v>
      </c>
      <c r="F20" s="51">
        <v>735149</v>
      </c>
      <c r="G20" s="51">
        <v>192496</v>
      </c>
      <c r="H20" s="51">
        <v>71855</v>
      </c>
      <c r="I20" s="51">
        <v>945852</v>
      </c>
      <c r="J20" s="51">
        <v>483152</v>
      </c>
      <c r="K20" s="51">
        <v>33777</v>
      </c>
      <c r="L20" s="51">
        <v>175101</v>
      </c>
      <c r="M20" s="51">
        <v>95858</v>
      </c>
      <c r="N20" s="51">
        <v>328231</v>
      </c>
      <c r="O20" s="51">
        <v>2184246</v>
      </c>
      <c r="P20" s="51">
        <v>334233</v>
      </c>
      <c r="Q20" s="72">
        <v>5882193</v>
      </c>
      <c r="R20" s="78"/>
    </row>
    <row r="21" spans="2:19" ht="21" customHeight="1" x14ac:dyDescent="0.3">
      <c r="B21" s="69" t="s">
        <v>29</v>
      </c>
      <c r="C21" s="51">
        <v>851003</v>
      </c>
      <c r="D21" s="51">
        <v>242231</v>
      </c>
      <c r="E21" s="51">
        <v>122114</v>
      </c>
      <c r="F21" s="51">
        <v>1268395</v>
      </c>
      <c r="G21" s="51">
        <v>178559</v>
      </c>
      <c r="H21" s="51">
        <v>238442</v>
      </c>
      <c r="I21" s="51">
        <v>1614453</v>
      </c>
      <c r="J21" s="51">
        <v>531590</v>
      </c>
      <c r="K21" s="51">
        <v>0</v>
      </c>
      <c r="L21" s="51">
        <v>194760</v>
      </c>
      <c r="M21" s="51">
        <v>171586</v>
      </c>
      <c r="N21" s="51">
        <v>506786</v>
      </c>
      <c r="O21" s="51">
        <v>393359</v>
      </c>
      <c r="P21" s="51">
        <v>222208</v>
      </c>
      <c r="Q21" s="72">
        <v>6535484</v>
      </c>
      <c r="R21" s="78"/>
    </row>
    <row r="22" spans="2:19" ht="21" customHeight="1" x14ac:dyDescent="0.3">
      <c r="B22" s="69" t="s">
        <v>30</v>
      </c>
      <c r="C22" s="51">
        <v>0</v>
      </c>
      <c r="D22" s="51">
        <v>149045</v>
      </c>
      <c r="E22" s="51">
        <v>50499</v>
      </c>
      <c r="F22" s="51">
        <v>289500</v>
      </c>
      <c r="G22" s="51">
        <v>24467</v>
      </c>
      <c r="H22" s="51">
        <v>130771</v>
      </c>
      <c r="I22" s="51">
        <v>630767</v>
      </c>
      <c r="J22" s="51">
        <v>262500</v>
      </c>
      <c r="K22" s="51">
        <v>19318</v>
      </c>
      <c r="L22" s="51">
        <v>16143</v>
      </c>
      <c r="M22" s="51">
        <v>75920</v>
      </c>
      <c r="N22" s="51">
        <v>222211</v>
      </c>
      <c r="O22" s="51">
        <v>0</v>
      </c>
      <c r="P22" s="51">
        <v>116110</v>
      </c>
      <c r="Q22" s="72">
        <v>1987251</v>
      </c>
      <c r="R22" s="78"/>
    </row>
    <row r="23" spans="2:19" ht="21" customHeight="1" x14ac:dyDescent="0.3">
      <c r="B23" s="69" t="s">
        <v>31</v>
      </c>
      <c r="C23" s="51">
        <v>0</v>
      </c>
      <c r="D23" s="51">
        <v>0</v>
      </c>
      <c r="E23" s="51">
        <v>138</v>
      </c>
      <c r="F23" s="51">
        <v>60</v>
      </c>
      <c r="G23" s="51">
        <v>25</v>
      </c>
      <c r="H23" s="51">
        <v>270</v>
      </c>
      <c r="I23" s="51">
        <v>163222</v>
      </c>
      <c r="J23" s="51">
        <v>61701</v>
      </c>
      <c r="K23" s="51">
        <v>358957</v>
      </c>
      <c r="L23" s="51">
        <v>358</v>
      </c>
      <c r="M23" s="51">
        <v>27</v>
      </c>
      <c r="N23" s="51">
        <v>131</v>
      </c>
      <c r="O23" s="51">
        <v>0</v>
      </c>
      <c r="P23" s="51">
        <v>8</v>
      </c>
      <c r="Q23" s="72">
        <v>584897</v>
      </c>
      <c r="R23" s="78"/>
    </row>
    <row r="24" spans="2:19" ht="21" customHeight="1" x14ac:dyDescent="0.3">
      <c r="B24" s="69" t="s">
        <v>288</v>
      </c>
      <c r="C24" s="51">
        <v>8031</v>
      </c>
      <c r="D24" s="51">
        <v>46922</v>
      </c>
      <c r="E24" s="51">
        <v>44927</v>
      </c>
      <c r="F24" s="51">
        <v>768590</v>
      </c>
      <c r="G24" s="51">
        <v>404125</v>
      </c>
      <c r="H24" s="51">
        <v>102128</v>
      </c>
      <c r="I24" s="51">
        <v>698380</v>
      </c>
      <c r="J24" s="51">
        <v>390022</v>
      </c>
      <c r="K24" s="51">
        <v>0</v>
      </c>
      <c r="L24" s="51">
        <v>15362</v>
      </c>
      <c r="M24" s="51">
        <v>26730</v>
      </c>
      <c r="N24" s="51">
        <v>1222617</v>
      </c>
      <c r="O24" s="51">
        <v>0</v>
      </c>
      <c r="P24" s="51">
        <v>100267</v>
      </c>
      <c r="Q24" s="72">
        <v>3828099</v>
      </c>
      <c r="R24" s="78"/>
    </row>
    <row r="25" spans="2:19" ht="21" customHeight="1" x14ac:dyDescent="0.3">
      <c r="B25" s="69" t="s">
        <v>206</v>
      </c>
      <c r="C25" s="51">
        <v>0</v>
      </c>
      <c r="D25" s="51">
        <v>0</v>
      </c>
      <c r="E25" s="51">
        <v>0</v>
      </c>
      <c r="F25" s="51">
        <v>0</v>
      </c>
      <c r="G25" s="51">
        <v>0</v>
      </c>
      <c r="H25" s="51">
        <v>0</v>
      </c>
      <c r="I25" s="51">
        <v>0</v>
      </c>
      <c r="J25" s="51">
        <v>0</v>
      </c>
      <c r="K25" s="51">
        <v>0</v>
      </c>
      <c r="L25" s="51">
        <v>0</v>
      </c>
      <c r="M25" s="51">
        <v>0</v>
      </c>
      <c r="N25" s="51">
        <v>0</v>
      </c>
      <c r="O25" s="51">
        <v>9794294</v>
      </c>
      <c r="P25" s="51">
        <v>0</v>
      </c>
      <c r="Q25" s="72">
        <v>9794294</v>
      </c>
      <c r="R25" s="78"/>
    </row>
    <row r="26" spans="2:19" ht="21" customHeight="1" x14ac:dyDescent="0.3">
      <c r="B26" s="69" t="s">
        <v>32</v>
      </c>
      <c r="C26" s="51">
        <v>0</v>
      </c>
      <c r="D26" s="51">
        <v>77294</v>
      </c>
      <c r="E26" s="51">
        <v>21698</v>
      </c>
      <c r="F26" s="51">
        <v>316273</v>
      </c>
      <c r="G26" s="51">
        <v>38979</v>
      </c>
      <c r="H26" s="51">
        <v>79204</v>
      </c>
      <c r="I26" s="51">
        <v>237749</v>
      </c>
      <c r="J26" s="51">
        <v>309809</v>
      </c>
      <c r="K26" s="51">
        <v>0</v>
      </c>
      <c r="L26" s="51">
        <v>7778</v>
      </c>
      <c r="M26" s="51">
        <v>96805</v>
      </c>
      <c r="N26" s="51">
        <v>164066</v>
      </c>
      <c r="O26" s="51">
        <v>104776</v>
      </c>
      <c r="P26" s="51">
        <v>13974</v>
      </c>
      <c r="Q26" s="72">
        <v>1468406</v>
      </c>
      <c r="R26" s="78"/>
      <c r="S26" s="2" t="s">
        <v>201</v>
      </c>
    </row>
    <row r="27" spans="2:19" ht="21" customHeight="1" x14ac:dyDescent="0.3">
      <c r="B27" s="69" t="s">
        <v>33</v>
      </c>
      <c r="C27" s="51">
        <v>0</v>
      </c>
      <c r="D27" s="51">
        <v>36571</v>
      </c>
      <c r="E27" s="51">
        <v>18640</v>
      </c>
      <c r="F27" s="51">
        <v>67218</v>
      </c>
      <c r="G27" s="51">
        <v>18369</v>
      </c>
      <c r="H27" s="51">
        <v>3838</v>
      </c>
      <c r="I27" s="51">
        <v>524970</v>
      </c>
      <c r="J27" s="51">
        <v>287546</v>
      </c>
      <c r="K27" s="51">
        <v>30690</v>
      </c>
      <c r="L27" s="51">
        <v>9851</v>
      </c>
      <c r="M27" s="51">
        <v>44731</v>
      </c>
      <c r="N27" s="51">
        <v>72022</v>
      </c>
      <c r="O27" s="51">
        <v>0</v>
      </c>
      <c r="P27" s="51">
        <v>171042</v>
      </c>
      <c r="Q27" s="72">
        <v>1285488</v>
      </c>
      <c r="R27" s="78"/>
    </row>
    <row r="28" spans="2:19" ht="21" customHeight="1" x14ac:dyDescent="0.3">
      <c r="B28" s="69" t="s">
        <v>34</v>
      </c>
      <c r="C28" s="51">
        <v>0</v>
      </c>
      <c r="D28" s="51">
        <v>126223</v>
      </c>
      <c r="E28" s="51">
        <v>23168</v>
      </c>
      <c r="F28" s="51">
        <v>359143</v>
      </c>
      <c r="G28" s="51">
        <v>207109</v>
      </c>
      <c r="H28" s="51">
        <v>39591</v>
      </c>
      <c r="I28" s="51">
        <v>486640</v>
      </c>
      <c r="J28" s="51">
        <v>2539132</v>
      </c>
      <c r="K28" s="51">
        <v>0</v>
      </c>
      <c r="L28" s="51">
        <v>43312</v>
      </c>
      <c r="M28" s="51">
        <v>132446</v>
      </c>
      <c r="N28" s="51">
        <v>236620</v>
      </c>
      <c r="O28" s="51">
        <v>2725055</v>
      </c>
      <c r="P28" s="51">
        <v>179597</v>
      </c>
      <c r="Q28" s="72">
        <v>7098037</v>
      </c>
      <c r="R28" s="78"/>
    </row>
    <row r="29" spans="2:19" ht="21" customHeight="1" x14ac:dyDescent="0.3">
      <c r="B29" s="69" t="s">
        <v>35</v>
      </c>
      <c r="C29" s="51">
        <v>487677</v>
      </c>
      <c r="D29" s="51">
        <v>404107</v>
      </c>
      <c r="E29" s="51">
        <v>105751</v>
      </c>
      <c r="F29" s="51">
        <v>1945497</v>
      </c>
      <c r="G29" s="51">
        <v>170212</v>
      </c>
      <c r="H29" s="51">
        <v>310671</v>
      </c>
      <c r="I29" s="51">
        <v>593885</v>
      </c>
      <c r="J29" s="51">
        <v>515963</v>
      </c>
      <c r="K29" s="51">
        <v>0</v>
      </c>
      <c r="L29" s="51">
        <v>43498</v>
      </c>
      <c r="M29" s="51">
        <v>281330</v>
      </c>
      <c r="N29" s="51">
        <v>533922</v>
      </c>
      <c r="O29" s="51">
        <v>0</v>
      </c>
      <c r="P29" s="51">
        <v>409975</v>
      </c>
      <c r="Q29" s="72">
        <v>5802490</v>
      </c>
      <c r="R29" s="78"/>
    </row>
    <row r="30" spans="2:19" ht="21" customHeight="1" x14ac:dyDescent="0.3">
      <c r="B30" s="69" t="s">
        <v>167</v>
      </c>
      <c r="C30" s="51">
        <v>134514</v>
      </c>
      <c r="D30" s="51">
        <v>151092</v>
      </c>
      <c r="E30" s="51">
        <v>10638</v>
      </c>
      <c r="F30" s="51">
        <v>222820</v>
      </c>
      <c r="G30" s="51">
        <v>92355</v>
      </c>
      <c r="H30" s="51">
        <v>73682</v>
      </c>
      <c r="I30" s="51">
        <v>283547</v>
      </c>
      <c r="J30" s="51">
        <v>155883</v>
      </c>
      <c r="K30" s="51">
        <v>0</v>
      </c>
      <c r="L30" s="51">
        <v>24692</v>
      </c>
      <c r="M30" s="51">
        <v>51957</v>
      </c>
      <c r="N30" s="51">
        <v>80972</v>
      </c>
      <c r="O30" s="51">
        <v>869136</v>
      </c>
      <c r="P30" s="51">
        <v>137713</v>
      </c>
      <c r="Q30" s="72">
        <v>2289001</v>
      </c>
      <c r="R30" s="78"/>
    </row>
    <row r="31" spans="2:19" ht="21" customHeight="1" x14ac:dyDescent="0.3">
      <c r="B31" s="69" t="s">
        <v>36</v>
      </c>
      <c r="C31" s="51">
        <v>12998</v>
      </c>
      <c r="D31" s="51">
        <v>130220</v>
      </c>
      <c r="E31" s="51">
        <v>48795</v>
      </c>
      <c r="F31" s="51">
        <v>325586</v>
      </c>
      <c r="G31" s="51">
        <v>15227</v>
      </c>
      <c r="H31" s="51">
        <v>115914</v>
      </c>
      <c r="I31" s="51">
        <v>687064</v>
      </c>
      <c r="J31" s="51">
        <v>609521</v>
      </c>
      <c r="K31" s="51">
        <v>0</v>
      </c>
      <c r="L31" s="51">
        <v>41770</v>
      </c>
      <c r="M31" s="51">
        <v>93936</v>
      </c>
      <c r="N31" s="51">
        <v>219577</v>
      </c>
      <c r="O31" s="51">
        <v>0</v>
      </c>
      <c r="P31" s="51">
        <v>59900</v>
      </c>
      <c r="Q31" s="72">
        <v>2360507</v>
      </c>
      <c r="R31" s="78"/>
    </row>
    <row r="32" spans="2:19" ht="21" customHeight="1" x14ac:dyDescent="0.3">
      <c r="B32" s="69" t="s">
        <v>217</v>
      </c>
      <c r="C32" s="51">
        <v>159348</v>
      </c>
      <c r="D32" s="51">
        <v>144047</v>
      </c>
      <c r="E32" s="51">
        <v>179335</v>
      </c>
      <c r="F32" s="51">
        <v>677351</v>
      </c>
      <c r="G32" s="51">
        <v>243028</v>
      </c>
      <c r="H32" s="51">
        <v>86820</v>
      </c>
      <c r="I32" s="51">
        <v>973876</v>
      </c>
      <c r="J32" s="51">
        <v>805780</v>
      </c>
      <c r="K32" s="51">
        <v>0</v>
      </c>
      <c r="L32" s="51">
        <v>69904</v>
      </c>
      <c r="M32" s="51">
        <v>457266</v>
      </c>
      <c r="N32" s="51">
        <v>802268</v>
      </c>
      <c r="O32" s="51">
        <v>8547184</v>
      </c>
      <c r="P32" s="51">
        <v>57404</v>
      </c>
      <c r="Q32" s="72">
        <v>13203612</v>
      </c>
      <c r="R32" s="78"/>
    </row>
    <row r="33" spans="2:20" ht="21" customHeight="1" x14ac:dyDescent="0.3">
      <c r="B33" s="69" t="s">
        <v>123</v>
      </c>
      <c r="C33" s="51">
        <v>0</v>
      </c>
      <c r="D33" s="51">
        <v>26682</v>
      </c>
      <c r="E33" s="51">
        <v>12898</v>
      </c>
      <c r="F33" s="51">
        <v>148709</v>
      </c>
      <c r="G33" s="51">
        <v>213845</v>
      </c>
      <c r="H33" s="51">
        <v>2893</v>
      </c>
      <c r="I33" s="51">
        <v>376722</v>
      </c>
      <c r="J33" s="51">
        <v>374537</v>
      </c>
      <c r="K33" s="51">
        <v>0</v>
      </c>
      <c r="L33" s="51">
        <v>28815</v>
      </c>
      <c r="M33" s="51">
        <v>22643</v>
      </c>
      <c r="N33" s="51">
        <v>103519</v>
      </c>
      <c r="O33" s="51">
        <v>879077</v>
      </c>
      <c r="P33" s="51">
        <v>18546</v>
      </c>
      <c r="Q33" s="72">
        <v>2208886</v>
      </c>
      <c r="R33" s="78"/>
    </row>
    <row r="34" spans="2:20" ht="21" customHeight="1" x14ac:dyDescent="0.3">
      <c r="B34" s="69" t="s">
        <v>132</v>
      </c>
      <c r="C34" s="51">
        <v>0</v>
      </c>
      <c r="D34" s="51">
        <v>23104</v>
      </c>
      <c r="E34" s="51">
        <v>8574</v>
      </c>
      <c r="F34" s="51">
        <v>41301</v>
      </c>
      <c r="G34" s="51">
        <v>30929</v>
      </c>
      <c r="H34" s="51">
        <v>6931</v>
      </c>
      <c r="I34" s="51">
        <v>683655</v>
      </c>
      <c r="J34" s="51">
        <v>293288</v>
      </c>
      <c r="K34" s="51">
        <v>0</v>
      </c>
      <c r="L34" s="51">
        <v>7476</v>
      </c>
      <c r="M34" s="51">
        <v>12533</v>
      </c>
      <c r="N34" s="51">
        <v>82809</v>
      </c>
      <c r="O34" s="51">
        <v>0</v>
      </c>
      <c r="P34" s="51">
        <v>12062</v>
      </c>
      <c r="Q34" s="72">
        <v>1202663</v>
      </c>
      <c r="R34" s="78"/>
    </row>
    <row r="35" spans="2:20" ht="21" customHeight="1" x14ac:dyDescent="0.3">
      <c r="B35" s="69" t="s">
        <v>185</v>
      </c>
      <c r="C35" s="51">
        <v>0</v>
      </c>
      <c r="D35" s="51">
        <v>51873</v>
      </c>
      <c r="E35" s="51">
        <v>30689</v>
      </c>
      <c r="F35" s="51">
        <v>480376</v>
      </c>
      <c r="G35" s="51">
        <v>98512</v>
      </c>
      <c r="H35" s="51">
        <v>41754</v>
      </c>
      <c r="I35" s="51">
        <v>487111</v>
      </c>
      <c r="J35" s="51">
        <v>525192</v>
      </c>
      <c r="K35" s="51">
        <v>0</v>
      </c>
      <c r="L35" s="51">
        <v>16801</v>
      </c>
      <c r="M35" s="51">
        <v>168946</v>
      </c>
      <c r="N35" s="51">
        <v>303663</v>
      </c>
      <c r="O35" s="51">
        <v>0</v>
      </c>
      <c r="P35" s="51">
        <v>13207</v>
      </c>
      <c r="Q35" s="72">
        <v>2218124</v>
      </c>
      <c r="R35" s="78"/>
    </row>
    <row r="36" spans="2:20" ht="21" customHeight="1" x14ac:dyDescent="0.3">
      <c r="B36" s="69" t="s">
        <v>220</v>
      </c>
      <c r="C36" s="51">
        <v>0</v>
      </c>
      <c r="D36" s="51">
        <v>4097</v>
      </c>
      <c r="E36" s="51">
        <v>33</v>
      </c>
      <c r="F36" s="51">
        <v>3744</v>
      </c>
      <c r="G36" s="51">
        <v>1593</v>
      </c>
      <c r="H36" s="51">
        <v>0</v>
      </c>
      <c r="I36" s="51">
        <v>7177</v>
      </c>
      <c r="J36" s="51">
        <v>4856</v>
      </c>
      <c r="K36" s="51">
        <v>0</v>
      </c>
      <c r="L36" s="51">
        <v>0</v>
      </c>
      <c r="M36" s="51">
        <v>395</v>
      </c>
      <c r="N36" s="51">
        <v>29317</v>
      </c>
      <c r="O36" s="51">
        <v>180520</v>
      </c>
      <c r="P36" s="51">
        <v>574</v>
      </c>
      <c r="Q36" s="72">
        <v>232304</v>
      </c>
      <c r="R36" s="78"/>
    </row>
    <row r="37" spans="2:20" ht="21" customHeight="1" x14ac:dyDescent="0.3">
      <c r="B37" s="69" t="s">
        <v>248</v>
      </c>
      <c r="C37" s="51">
        <v>0</v>
      </c>
      <c r="D37" s="51">
        <v>0</v>
      </c>
      <c r="E37" s="51">
        <v>0</v>
      </c>
      <c r="F37" s="51">
        <v>0</v>
      </c>
      <c r="G37" s="51">
        <v>0</v>
      </c>
      <c r="H37" s="51">
        <v>0</v>
      </c>
      <c r="I37" s="51">
        <v>0</v>
      </c>
      <c r="J37" s="51">
        <v>0</v>
      </c>
      <c r="K37" s="51">
        <v>0</v>
      </c>
      <c r="L37" s="51">
        <v>0</v>
      </c>
      <c r="M37" s="51">
        <v>0</v>
      </c>
      <c r="N37" s="51">
        <v>0</v>
      </c>
      <c r="O37" s="51">
        <v>49974</v>
      </c>
      <c r="P37" s="51">
        <v>37924</v>
      </c>
      <c r="Q37" s="72">
        <v>87898</v>
      </c>
      <c r="R37" s="78"/>
    </row>
    <row r="38" spans="2:20" ht="21" customHeight="1" x14ac:dyDescent="0.3">
      <c r="B38" s="69" t="s">
        <v>37</v>
      </c>
      <c r="C38" s="51">
        <v>0</v>
      </c>
      <c r="D38" s="51">
        <v>11228</v>
      </c>
      <c r="E38" s="51">
        <v>4212</v>
      </c>
      <c r="F38" s="51">
        <v>42889</v>
      </c>
      <c r="G38" s="51">
        <v>28808</v>
      </c>
      <c r="H38" s="51">
        <v>3720</v>
      </c>
      <c r="I38" s="51">
        <v>188383</v>
      </c>
      <c r="J38" s="51">
        <v>310328</v>
      </c>
      <c r="K38" s="51">
        <v>0</v>
      </c>
      <c r="L38" s="51">
        <v>2953</v>
      </c>
      <c r="M38" s="51">
        <v>32291</v>
      </c>
      <c r="N38" s="51">
        <v>26959</v>
      </c>
      <c r="O38" s="51">
        <v>14981</v>
      </c>
      <c r="P38" s="51">
        <v>1174</v>
      </c>
      <c r="Q38" s="72">
        <v>667925</v>
      </c>
      <c r="R38" s="78"/>
    </row>
    <row r="39" spans="2:20" ht="21" customHeight="1" x14ac:dyDescent="0.3">
      <c r="B39" s="69" t="s">
        <v>38</v>
      </c>
      <c r="C39" s="51">
        <v>0</v>
      </c>
      <c r="D39" s="51">
        <v>111266</v>
      </c>
      <c r="E39" s="51">
        <v>78539</v>
      </c>
      <c r="F39" s="51">
        <v>533585</v>
      </c>
      <c r="G39" s="51">
        <v>35519</v>
      </c>
      <c r="H39" s="51">
        <v>190064</v>
      </c>
      <c r="I39" s="51">
        <v>229926</v>
      </c>
      <c r="J39" s="51">
        <v>185685</v>
      </c>
      <c r="K39" s="51">
        <v>0</v>
      </c>
      <c r="L39" s="51">
        <v>15628</v>
      </c>
      <c r="M39" s="51">
        <v>116505</v>
      </c>
      <c r="N39" s="51">
        <v>244174</v>
      </c>
      <c r="O39" s="51">
        <v>24291</v>
      </c>
      <c r="P39" s="51">
        <v>31491</v>
      </c>
      <c r="Q39" s="72">
        <v>1796673</v>
      </c>
      <c r="R39" s="78"/>
    </row>
    <row r="40" spans="2:20" ht="21" customHeight="1" x14ac:dyDescent="0.3">
      <c r="B40" s="69" t="s">
        <v>39</v>
      </c>
      <c r="C40" s="51">
        <v>0</v>
      </c>
      <c r="D40" s="51">
        <v>62583</v>
      </c>
      <c r="E40" s="51">
        <v>4185</v>
      </c>
      <c r="F40" s="51">
        <v>182048</v>
      </c>
      <c r="G40" s="51">
        <v>13479</v>
      </c>
      <c r="H40" s="51">
        <v>4715</v>
      </c>
      <c r="I40" s="51">
        <v>391286</v>
      </c>
      <c r="J40" s="51">
        <v>169578</v>
      </c>
      <c r="K40" s="51">
        <v>0</v>
      </c>
      <c r="L40" s="51">
        <v>17395</v>
      </c>
      <c r="M40" s="51">
        <v>11467</v>
      </c>
      <c r="N40" s="51">
        <v>41956</v>
      </c>
      <c r="O40" s="51">
        <v>634235</v>
      </c>
      <c r="P40" s="51">
        <v>11693</v>
      </c>
      <c r="Q40" s="72">
        <v>1544621</v>
      </c>
      <c r="R40" s="78"/>
    </row>
    <row r="41" spans="2:20" ht="21" customHeight="1" x14ac:dyDescent="0.3">
      <c r="B41" s="69" t="s">
        <v>40</v>
      </c>
      <c r="C41" s="51">
        <v>0</v>
      </c>
      <c r="D41" s="51">
        <v>9037</v>
      </c>
      <c r="E41" s="51">
        <v>708</v>
      </c>
      <c r="F41" s="51">
        <v>27942</v>
      </c>
      <c r="G41" s="51">
        <v>10353</v>
      </c>
      <c r="H41" s="51">
        <v>2609</v>
      </c>
      <c r="I41" s="51">
        <v>118385</v>
      </c>
      <c r="J41" s="51">
        <v>89005</v>
      </c>
      <c r="K41" s="51">
        <v>0</v>
      </c>
      <c r="L41" s="51">
        <v>7577</v>
      </c>
      <c r="M41" s="51">
        <v>5339</v>
      </c>
      <c r="N41" s="51">
        <v>19608</v>
      </c>
      <c r="O41" s="51">
        <v>0</v>
      </c>
      <c r="P41" s="51">
        <v>26987</v>
      </c>
      <c r="Q41" s="72">
        <v>317550</v>
      </c>
      <c r="R41" s="78"/>
    </row>
    <row r="42" spans="2:20" ht="21" customHeight="1" x14ac:dyDescent="0.3">
      <c r="B42" s="69" t="s">
        <v>41</v>
      </c>
      <c r="C42" s="51">
        <v>0</v>
      </c>
      <c r="D42" s="51">
        <v>0</v>
      </c>
      <c r="E42" s="51">
        <v>0</v>
      </c>
      <c r="F42" s="51">
        <v>0</v>
      </c>
      <c r="G42" s="51">
        <v>0</v>
      </c>
      <c r="H42" s="51">
        <v>0</v>
      </c>
      <c r="I42" s="51">
        <v>0</v>
      </c>
      <c r="J42" s="51">
        <v>0</v>
      </c>
      <c r="K42" s="51">
        <v>0</v>
      </c>
      <c r="L42" s="51">
        <v>0</v>
      </c>
      <c r="M42" s="51">
        <v>0</v>
      </c>
      <c r="N42" s="51">
        <v>0</v>
      </c>
      <c r="O42" s="51">
        <v>0</v>
      </c>
      <c r="P42" s="51">
        <v>0</v>
      </c>
      <c r="Q42" s="72">
        <v>0</v>
      </c>
      <c r="R42" s="78"/>
    </row>
    <row r="43" spans="2:20" ht="21" customHeight="1" x14ac:dyDescent="0.3">
      <c r="B43" s="69" t="s">
        <v>42</v>
      </c>
      <c r="C43" s="51">
        <v>0</v>
      </c>
      <c r="D43" s="51">
        <v>494</v>
      </c>
      <c r="E43" s="51">
        <v>0</v>
      </c>
      <c r="F43" s="51">
        <v>273</v>
      </c>
      <c r="G43" s="51">
        <v>0</v>
      </c>
      <c r="H43" s="51">
        <v>0</v>
      </c>
      <c r="I43" s="51">
        <v>253255</v>
      </c>
      <c r="J43" s="51">
        <v>85321</v>
      </c>
      <c r="K43" s="51">
        <v>384592</v>
      </c>
      <c r="L43" s="51">
        <v>247</v>
      </c>
      <c r="M43" s="51">
        <v>0</v>
      </c>
      <c r="N43" s="51">
        <v>525</v>
      </c>
      <c r="O43" s="51">
        <v>0</v>
      </c>
      <c r="P43" s="51">
        <v>11160</v>
      </c>
      <c r="Q43" s="72">
        <v>735868</v>
      </c>
      <c r="R43" s="78"/>
    </row>
    <row r="44" spans="2:20" ht="21" customHeight="1" x14ac:dyDescent="0.3">
      <c r="B44" s="70" t="s">
        <v>43</v>
      </c>
      <c r="C44" s="71">
        <f t="shared" ref="C44:Q44" si="0">SUM(C7:C43)</f>
        <v>3781630</v>
      </c>
      <c r="D44" s="71">
        <f t="shared" si="0"/>
        <v>3937950</v>
      </c>
      <c r="E44" s="71">
        <f t="shared" si="0"/>
        <v>1641782</v>
      </c>
      <c r="F44" s="71">
        <f t="shared" si="0"/>
        <v>16165730</v>
      </c>
      <c r="G44" s="71">
        <f t="shared" si="0"/>
        <v>3896544</v>
      </c>
      <c r="H44" s="71">
        <f t="shared" si="0"/>
        <v>3415573</v>
      </c>
      <c r="I44" s="71">
        <f t="shared" si="0"/>
        <v>22127067</v>
      </c>
      <c r="J44" s="71">
        <f t="shared" si="0"/>
        <v>15996368</v>
      </c>
      <c r="K44" s="71">
        <f t="shared" si="0"/>
        <v>4592817</v>
      </c>
      <c r="L44" s="71">
        <f t="shared" si="0"/>
        <v>2004719</v>
      </c>
      <c r="M44" s="71">
        <f t="shared" si="0"/>
        <v>4342771</v>
      </c>
      <c r="N44" s="71">
        <f t="shared" si="0"/>
        <v>9637543</v>
      </c>
      <c r="O44" s="71">
        <f t="shared" si="0"/>
        <v>54152914</v>
      </c>
      <c r="P44" s="71">
        <f t="shared" si="0"/>
        <v>4689624</v>
      </c>
      <c r="Q44" s="71">
        <f t="shared" si="0"/>
        <v>150383030</v>
      </c>
      <c r="R44" s="78"/>
      <c r="T44" s="3"/>
    </row>
    <row r="45" spans="2:20" ht="21" customHeight="1" x14ac:dyDescent="0.3">
      <c r="B45" s="331" t="s">
        <v>44</v>
      </c>
      <c r="C45" s="331"/>
      <c r="D45" s="331"/>
      <c r="E45" s="331"/>
      <c r="F45" s="331"/>
      <c r="G45" s="331"/>
      <c r="H45" s="331"/>
      <c r="I45" s="331"/>
      <c r="J45" s="331"/>
      <c r="K45" s="331"/>
      <c r="L45" s="331"/>
      <c r="M45" s="331"/>
      <c r="N45" s="331"/>
      <c r="O45" s="331"/>
      <c r="P45" s="331"/>
      <c r="Q45" s="331"/>
      <c r="R45" s="79"/>
    </row>
    <row r="46" spans="2:20" ht="21" customHeight="1" x14ac:dyDescent="0.3">
      <c r="B46" s="69" t="s">
        <v>45</v>
      </c>
      <c r="C46" s="51">
        <v>0</v>
      </c>
      <c r="D46" s="51">
        <v>0</v>
      </c>
      <c r="E46" s="51">
        <v>0</v>
      </c>
      <c r="F46" s="51">
        <v>0</v>
      </c>
      <c r="G46" s="51">
        <v>0</v>
      </c>
      <c r="H46" s="51">
        <v>0</v>
      </c>
      <c r="I46" s="51">
        <v>0</v>
      </c>
      <c r="J46" s="51">
        <v>0</v>
      </c>
      <c r="K46" s="51">
        <v>0</v>
      </c>
      <c r="L46" s="51">
        <v>0</v>
      </c>
      <c r="M46" s="51">
        <v>0</v>
      </c>
      <c r="N46" s="51">
        <v>0</v>
      </c>
      <c r="O46" s="51">
        <v>0</v>
      </c>
      <c r="P46" s="51">
        <v>0</v>
      </c>
      <c r="Q46" s="72">
        <v>0</v>
      </c>
      <c r="R46" s="78"/>
    </row>
    <row r="47" spans="2:20" ht="21" customHeight="1" x14ac:dyDescent="0.3">
      <c r="B47" s="69" t="s">
        <v>60</v>
      </c>
      <c r="C47" s="51">
        <v>0</v>
      </c>
      <c r="D47" s="51">
        <v>0</v>
      </c>
      <c r="E47" s="51">
        <v>0</v>
      </c>
      <c r="F47" s="51">
        <v>0</v>
      </c>
      <c r="G47" s="51">
        <v>0</v>
      </c>
      <c r="H47" s="51">
        <v>0</v>
      </c>
      <c r="I47" s="51">
        <v>0</v>
      </c>
      <c r="J47" s="51">
        <v>0</v>
      </c>
      <c r="K47" s="51">
        <v>0</v>
      </c>
      <c r="L47" s="51">
        <v>0</v>
      </c>
      <c r="M47" s="51">
        <v>0</v>
      </c>
      <c r="N47" s="51">
        <v>0</v>
      </c>
      <c r="O47" s="51">
        <v>0</v>
      </c>
      <c r="P47" s="51">
        <v>0</v>
      </c>
      <c r="Q47" s="51">
        <v>0</v>
      </c>
      <c r="R47" s="78"/>
    </row>
    <row r="48" spans="2:20" ht="21" customHeight="1" x14ac:dyDescent="0.3">
      <c r="B48" s="5" t="s">
        <v>199</v>
      </c>
      <c r="C48" s="51">
        <v>0</v>
      </c>
      <c r="D48" s="51">
        <v>0</v>
      </c>
      <c r="E48" s="51">
        <v>0</v>
      </c>
      <c r="F48" s="51">
        <v>0</v>
      </c>
      <c r="G48" s="51">
        <v>0</v>
      </c>
      <c r="H48" s="51">
        <v>0</v>
      </c>
      <c r="I48" s="51">
        <v>0</v>
      </c>
      <c r="J48" s="51">
        <v>0</v>
      </c>
      <c r="K48" s="51">
        <v>0</v>
      </c>
      <c r="L48" s="51">
        <v>0</v>
      </c>
      <c r="M48" s="51">
        <v>0</v>
      </c>
      <c r="N48" s="51">
        <v>0</v>
      </c>
      <c r="O48" s="51">
        <v>0</v>
      </c>
      <c r="P48" s="51">
        <v>0</v>
      </c>
      <c r="Q48" s="51">
        <v>0</v>
      </c>
      <c r="R48" s="78"/>
    </row>
    <row r="49" spans="2:20" ht="21" customHeight="1" x14ac:dyDescent="0.3">
      <c r="B49" s="69" t="s">
        <v>46</v>
      </c>
      <c r="C49" s="51">
        <v>0</v>
      </c>
      <c r="D49" s="51">
        <v>0</v>
      </c>
      <c r="E49" s="51">
        <v>0</v>
      </c>
      <c r="F49" s="51">
        <v>0</v>
      </c>
      <c r="G49" s="51">
        <v>0</v>
      </c>
      <c r="H49" s="51">
        <v>0</v>
      </c>
      <c r="I49" s="51">
        <v>0</v>
      </c>
      <c r="J49" s="51">
        <v>0</v>
      </c>
      <c r="K49" s="51">
        <v>0</v>
      </c>
      <c r="L49" s="51">
        <v>0</v>
      </c>
      <c r="M49" s="51">
        <v>0</v>
      </c>
      <c r="N49" s="51">
        <v>0</v>
      </c>
      <c r="O49" s="51">
        <v>0</v>
      </c>
      <c r="P49" s="51">
        <v>0</v>
      </c>
      <c r="Q49" s="51">
        <v>0</v>
      </c>
      <c r="R49" s="78"/>
    </row>
    <row r="50" spans="2:20" ht="21" customHeight="1" x14ac:dyDescent="0.3">
      <c r="B50" s="69" t="s">
        <v>200</v>
      </c>
      <c r="C50" s="51">
        <v>0</v>
      </c>
      <c r="D50" s="51">
        <v>0</v>
      </c>
      <c r="E50" s="51">
        <v>0</v>
      </c>
      <c r="F50" s="51">
        <v>0</v>
      </c>
      <c r="G50" s="51">
        <v>0</v>
      </c>
      <c r="H50" s="51">
        <v>0</v>
      </c>
      <c r="I50" s="51">
        <v>0</v>
      </c>
      <c r="J50" s="51">
        <v>0</v>
      </c>
      <c r="K50" s="51">
        <v>0</v>
      </c>
      <c r="L50" s="51">
        <v>0</v>
      </c>
      <c r="M50" s="51">
        <v>0</v>
      </c>
      <c r="N50" s="51">
        <v>0</v>
      </c>
      <c r="O50" s="51">
        <v>0</v>
      </c>
      <c r="P50" s="51">
        <v>0</v>
      </c>
      <c r="Q50" s="72">
        <v>0</v>
      </c>
      <c r="R50" s="78"/>
    </row>
    <row r="51" spans="2:20" ht="21" customHeight="1" x14ac:dyDescent="0.3">
      <c r="B51" s="70" t="s">
        <v>43</v>
      </c>
      <c r="C51" s="71">
        <f>SUM(C46:C50)</f>
        <v>0</v>
      </c>
      <c r="D51" s="71">
        <f t="shared" ref="D51:Q51" si="1">SUM(D46:D50)</f>
        <v>0</v>
      </c>
      <c r="E51" s="71">
        <f t="shared" si="1"/>
        <v>0</v>
      </c>
      <c r="F51" s="71">
        <f t="shared" si="1"/>
        <v>0</v>
      </c>
      <c r="G51" s="71">
        <f t="shared" si="1"/>
        <v>0</v>
      </c>
      <c r="H51" s="71">
        <f t="shared" si="1"/>
        <v>0</v>
      </c>
      <c r="I51" s="71">
        <f t="shared" si="1"/>
        <v>0</v>
      </c>
      <c r="J51" s="71">
        <f t="shared" si="1"/>
        <v>0</v>
      </c>
      <c r="K51" s="71">
        <f t="shared" si="1"/>
        <v>0</v>
      </c>
      <c r="L51" s="71">
        <f t="shared" si="1"/>
        <v>0</v>
      </c>
      <c r="M51" s="71">
        <f t="shared" si="1"/>
        <v>0</v>
      </c>
      <c r="N51" s="71">
        <f t="shared" si="1"/>
        <v>0</v>
      </c>
      <c r="O51" s="71">
        <f t="shared" si="1"/>
        <v>0</v>
      </c>
      <c r="P51" s="71">
        <f t="shared" si="1"/>
        <v>0</v>
      </c>
      <c r="Q51" s="71">
        <f t="shared" si="1"/>
        <v>0</v>
      </c>
      <c r="R51" s="78"/>
      <c r="T51" s="3"/>
    </row>
    <row r="52" spans="2:20" ht="20.25" customHeight="1" x14ac:dyDescent="0.3">
      <c r="B52" s="332" t="s">
        <v>48</v>
      </c>
      <c r="C52" s="332"/>
      <c r="D52" s="332"/>
      <c r="E52" s="332"/>
      <c r="F52" s="332"/>
      <c r="G52" s="332"/>
      <c r="H52" s="332"/>
      <c r="I52" s="332"/>
      <c r="J52" s="332"/>
      <c r="K52" s="332"/>
      <c r="L52" s="332"/>
      <c r="M52" s="332"/>
      <c r="N52" s="332"/>
      <c r="O52" s="332"/>
      <c r="P52" s="332"/>
      <c r="Q52" s="332"/>
      <c r="R52" s="80"/>
      <c r="S52" s="3"/>
    </row>
    <row r="53" spans="2:20" x14ac:dyDescent="0.3">
      <c r="C53" s="3"/>
      <c r="D53" s="3"/>
      <c r="E53" s="3"/>
      <c r="F53" s="3"/>
      <c r="G53" s="3"/>
      <c r="H53" s="3"/>
      <c r="I53" s="3"/>
      <c r="J53" s="3"/>
      <c r="K53" s="3"/>
      <c r="L53" s="3"/>
      <c r="M53" s="3"/>
      <c r="N53" s="3"/>
      <c r="O53" s="3"/>
      <c r="P53" s="3"/>
      <c r="Q53" s="3"/>
    </row>
    <row r="54" spans="2:20" x14ac:dyDescent="0.3">
      <c r="C54" s="3"/>
      <c r="D54" s="3"/>
      <c r="E54" s="3"/>
      <c r="F54" s="3"/>
      <c r="G54" s="3"/>
      <c r="H54" s="3"/>
      <c r="I54" s="3"/>
      <c r="J54" s="3"/>
      <c r="K54" s="3"/>
      <c r="L54" s="3"/>
      <c r="M54" s="3"/>
      <c r="N54" s="3"/>
      <c r="O54" s="3"/>
      <c r="P54" s="3"/>
      <c r="Q54" s="3"/>
    </row>
    <row r="55" spans="2:20" x14ac:dyDescent="0.3">
      <c r="C55" s="3"/>
      <c r="D55" s="3"/>
      <c r="E55" s="3"/>
      <c r="F55" s="3"/>
      <c r="G55" s="3"/>
      <c r="H55" s="3"/>
      <c r="I55" s="3"/>
      <c r="J55" s="3"/>
      <c r="K55" s="3"/>
      <c r="L55" s="3"/>
      <c r="M55" s="3"/>
      <c r="N55" s="3"/>
      <c r="O55" s="3"/>
      <c r="P55" s="3"/>
      <c r="Q55" s="3"/>
    </row>
    <row r="58" spans="2:20" x14ac:dyDescent="0.3">
      <c r="Q58" s="3"/>
    </row>
  </sheetData>
  <mergeCells count="4">
    <mergeCell ref="B4:Q4"/>
    <mergeCell ref="B6:Q6"/>
    <mergeCell ref="B45:Q45"/>
    <mergeCell ref="B52:Q5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AF37-CCFE-4318-B5C0-BA9B95D3CEAD}">
  <sheetPr codeName="Sheet26">
    <tabColor rgb="FF92D050"/>
  </sheetPr>
  <dimension ref="B3:T58"/>
  <sheetViews>
    <sheetView showGridLines="0"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29" t="s">
        <v>284</v>
      </c>
      <c r="C4" s="329"/>
      <c r="D4" s="329"/>
      <c r="E4" s="329"/>
      <c r="F4" s="329"/>
      <c r="G4" s="329"/>
      <c r="H4" s="329"/>
      <c r="I4" s="329"/>
      <c r="J4" s="329"/>
      <c r="K4" s="329"/>
      <c r="L4" s="329"/>
      <c r="M4" s="329"/>
      <c r="N4" s="329"/>
      <c r="O4" s="329"/>
      <c r="P4" s="329"/>
      <c r="Q4" s="329"/>
      <c r="R4" s="73"/>
    </row>
    <row r="5" spans="2:18" ht="28.5" customHeight="1" x14ac:dyDescent="0.3">
      <c r="B5" s="48" t="s">
        <v>0</v>
      </c>
      <c r="C5" s="50" t="s">
        <v>168</v>
      </c>
      <c r="D5" s="50" t="s">
        <v>169</v>
      </c>
      <c r="E5" s="50" t="s">
        <v>170</v>
      </c>
      <c r="F5" s="50" t="s">
        <v>171</v>
      </c>
      <c r="G5" s="50" t="s">
        <v>172</v>
      </c>
      <c r="H5" s="50" t="s">
        <v>173</v>
      </c>
      <c r="I5" s="50" t="s">
        <v>174</v>
      </c>
      <c r="J5" s="50" t="s">
        <v>175</v>
      </c>
      <c r="K5" s="50" t="s">
        <v>176</v>
      </c>
      <c r="L5" s="50" t="s">
        <v>177</v>
      </c>
      <c r="M5" s="50" t="s">
        <v>178</v>
      </c>
      <c r="N5" s="50" t="s">
        <v>179</v>
      </c>
      <c r="O5" s="50" t="s">
        <v>180</v>
      </c>
      <c r="P5" s="50" t="s">
        <v>181</v>
      </c>
      <c r="Q5" s="50" t="s">
        <v>182</v>
      </c>
      <c r="R5" s="77"/>
    </row>
    <row r="6" spans="2:18" ht="21" customHeight="1" x14ac:dyDescent="0.3">
      <c r="B6" s="330" t="s">
        <v>16</v>
      </c>
      <c r="C6" s="330"/>
      <c r="D6" s="330"/>
      <c r="E6" s="330"/>
      <c r="F6" s="330"/>
      <c r="G6" s="330"/>
      <c r="H6" s="330"/>
      <c r="I6" s="330"/>
      <c r="J6" s="330"/>
      <c r="K6" s="330"/>
      <c r="L6" s="330"/>
      <c r="M6" s="330"/>
      <c r="N6" s="330"/>
      <c r="O6" s="330"/>
      <c r="P6" s="330"/>
      <c r="Q6" s="330"/>
      <c r="R6" s="77"/>
    </row>
    <row r="7" spans="2:18" ht="18.75" customHeight="1" x14ac:dyDescent="0.3">
      <c r="B7" s="69" t="s">
        <v>17</v>
      </c>
      <c r="C7" s="51">
        <v>0</v>
      </c>
      <c r="D7" s="51">
        <v>0</v>
      </c>
      <c r="E7" s="51">
        <v>0</v>
      </c>
      <c r="F7" s="51">
        <v>0</v>
      </c>
      <c r="G7" s="51">
        <v>0</v>
      </c>
      <c r="H7" s="51">
        <v>0</v>
      </c>
      <c r="I7" s="51">
        <v>0</v>
      </c>
      <c r="J7" s="51">
        <v>0</v>
      </c>
      <c r="K7" s="51">
        <v>0</v>
      </c>
      <c r="L7" s="51">
        <v>0</v>
      </c>
      <c r="M7" s="51">
        <v>0</v>
      </c>
      <c r="N7" s="51">
        <v>0</v>
      </c>
      <c r="O7" s="51">
        <v>0</v>
      </c>
      <c r="P7" s="51">
        <v>0</v>
      </c>
      <c r="Q7" s="72">
        <v>0</v>
      </c>
      <c r="R7" s="78"/>
    </row>
    <row r="8" spans="2:18" ht="21" customHeight="1" x14ac:dyDescent="0.3">
      <c r="B8" s="69" t="s">
        <v>18</v>
      </c>
      <c r="C8" s="51">
        <v>0</v>
      </c>
      <c r="D8" s="51">
        <v>0</v>
      </c>
      <c r="E8" s="51">
        <v>0</v>
      </c>
      <c r="F8" s="51">
        <v>0</v>
      </c>
      <c r="G8" s="51">
        <v>0</v>
      </c>
      <c r="H8" s="51">
        <v>0</v>
      </c>
      <c r="I8" s="51">
        <v>0</v>
      </c>
      <c r="J8" s="51">
        <v>0</v>
      </c>
      <c r="K8" s="51">
        <v>0</v>
      </c>
      <c r="L8" s="51">
        <v>0</v>
      </c>
      <c r="M8" s="51">
        <v>0</v>
      </c>
      <c r="N8" s="51">
        <v>0</v>
      </c>
      <c r="O8" s="51">
        <v>0</v>
      </c>
      <c r="P8" s="51">
        <v>0</v>
      </c>
      <c r="Q8" s="72">
        <v>0</v>
      </c>
      <c r="R8" s="78"/>
    </row>
    <row r="9" spans="2:18" ht="21" customHeight="1" x14ac:dyDescent="0.3">
      <c r="B9" s="69" t="s">
        <v>19</v>
      </c>
      <c r="C9" s="51">
        <v>0</v>
      </c>
      <c r="D9" s="51">
        <v>0</v>
      </c>
      <c r="E9" s="51">
        <v>0</v>
      </c>
      <c r="F9" s="51">
        <v>73493</v>
      </c>
      <c r="G9" s="51">
        <v>54489</v>
      </c>
      <c r="H9" s="51">
        <v>0</v>
      </c>
      <c r="I9" s="51">
        <v>0</v>
      </c>
      <c r="J9" s="51">
        <v>0</v>
      </c>
      <c r="K9" s="51">
        <v>0</v>
      </c>
      <c r="L9" s="51">
        <v>0</v>
      </c>
      <c r="M9" s="51">
        <v>15686</v>
      </c>
      <c r="N9" s="51">
        <v>0</v>
      </c>
      <c r="O9" s="51">
        <v>0</v>
      </c>
      <c r="P9" s="51">
        <v>0</v>
      </c>
      <c r="Q9" s="72">
        <v>143668</v>
      </c>
      <c r="R9" s="78"/>
    </row>
    <row r="10" spans="2:18" ht="21" customHeight="1" x14ac:dyDescent="0.3">
      <c r="B10" s="69" t="s">
        <v>20</v>
      </c>
      <c r="C10" s="51">
        <v>0</v>
      </c>
      <c r="D10" s="51">
        <v>5018</v>
      </c>
      <c r="E10" s="51">
        <v>0</v>
      </c>
      <c r="F10" s="51">
        <v>25936</v>
      </c>
      <c r="G10" s="51">
        <v>75</v>
      </c>
      <c r="H10" s="51">
        <v>0</v>
      </c>
      <c r="I10" s="51">
        <v>270</v>
      </c>
      <c r="J10" s="51">
        <v>0</v>
      </c>
      <c r="K10" s="51">
        <v>0</v>
      </c>
      <c r="L10" s="51">
        <v>318074</v>
      </c>
      <c r="M10" s="51">
        <v>-174</v>
      </c>
      <c r="N10" s="51">
        <v>211104</v>
      </c>
      <c r="O10" s="51">
        <v>0</v>
      </c>
      <c r="P10" s="51">
        <v>0</v>
      </c>
      <c r="Q10" s="72">
        <v>560303</v>
      </c>
      <c r="R10" s="78"/>
    </row>
    <row r="11" spans="2:18" ht="21" customHeight="1" x14ac:dyDescent="0.3">
      <c r="B11" s="69" t="s">
        <v>121</v>
      </c>
      <c r="C11" s="51">
        <v>0</v>
      </c>
      <c r="D11" s="51">
        <v>0</v>
      </c>
      <c r="E11" s="51">
        <v>0</v>
      </c>
      <c r="F11" s="51">
        <v>0</v>
      </c>
      <c r="G11" s="51">
        <v>0</v>
      </c>
      <c r="H11" s="51">
        <v>0</v>
      </c>
      <c r="I11" s="51">
        <v>0</v>
      </c>
      <c r="J11" s="51">
        <v>0</v>
      </c>
      <c r="K11" s="51">
        <v>0</v>
      </c>
      <c r="L11" s="51">
        <v>0</v>
      </c>
      <c r="M11" s="51">
        <v>0</v>
      </c>
      <c r="N11" s="51">
        <v>0</v>
      </c>
      <c r="O11" s="51">
        <v>0</v>
      </c>
      <c r="P11" s="51">
        <v>0</v>
      </c>
      <c r="Q11" s="72">
        <v>0</v>
      </c>
      <c r="R11" s="78"/>
    </row>
    <row r="12" spans="2:18" ht="21" customHeight="1" x14ac:dyDescent="0.3">
      <c r="B12" s="69" t="s">
        <v>222</v>
      </c>
      <c r="C12" s="51">
        <v>0</v>
      </c>
      <c r="D12" s="51">
        <v>2056</v>
      </c>
      <c r="E12" s="51">
        <v>0</v>
      </c>
      <c r="F12" s="51">
        <v>7378</v>
      </c>
      <c r="G12" s="51">
        <v>293</v>
      </c>
      <c r="H12" s="51">
        <v>409</v>
      </c>
      <c r="I12" s="51">
        <v>642</v>
      </c>
      <c r="J12" s="51">
        <v>0</v>
      </c>
      <c r="K12" s="51">
        <v>0</v>
      </c>
      <c r="L12" s="51">
        <v>237</v>
      </c>
      <c r="M12" s="51">
        <v>540</v>
      </c>
      <c r="N12" s="51">
        <v>0</v>
      </c>
      <c r="O12" s="51">
        <v>0</v>
      </c>
      <c r="P12" s="51">
        <v>155</v>
      </c>
      <c r="Q12" s="72">
        <v>11710</v>
      </c>
      <c r="R12" s="78"/>
    </row>
    <row r="13" spans="2:18" ht="21" customHeight="1" x14ac:dyDescent="0.3">
      <c r="B13" s="69" t="s">
        <v>21</v>
      </c>
      <c r="C13" s="51">
        <v>0</v>
      </c>
      <c r="D13" s="51">
        <v>16604</v>
      </c>
      <c r="E13" s="51">
        <v>0</v>
      </c>
      <c r="F13" s="51">
        <v>28403</v>
      </c>
      <c r="G13" s="51">
        <v>523</v>
      </c>
      <c r="H13" s="51">
        <v>43985</v>
      </c>
      <c r="I13" s="51">
        <v>0</v>
      </c>
      <c r="J13" s="51">
        <v>0</v>
      </c>
      <c r="K13" s="51">
        <v>0</v>
      </c>
      <c r="L13" s="51">
        <v>0</v>
      </c>
      <c r="M13" s="51">
        <v>0</v>
      </c>
      <c r="N13" s="51">
        <v>214471</v>
      </c>
      <c r="O13" s="51">
        <v>0</v>
      </c>
      <c r="P13" s="51">
        <v>29419</v>
      </c>
      <c r="Q13" s="72">
        <v>333405</v>
      </c>
      <c r="R13" s="78"/>
    </row>
    <row r="14" spans="2:18" ht="21" customHeight="1" x14ac:dyDescent="0.3">
      <c r="B14" s="69" t="s">
        <v>22</v>
      </c>
      <c r="C14" s="51">
        <v>0</v>
      </c>
      <c r="D14" s="51">
        <v>655</v>
      </c>
      <c r="E14" s="51">
        <v>0</v>
      </c>
      <c r="F14" s="51">
        <v>6498</v>
      </c>
      <c r="G14" s="51">
        <v>9958</v>
      </c>
      <c r="H14" s="51">
        <v>1625</v>
      </c>
      <c r="I14" s="51">
        <v>0</v>
      </c>
      <c r="J14" s="51">
        <v>19018</v>
      </c>
      <c r="K14" s="51">
        <v>0</v>
      </c>
      <c r="L14" s="51">
        <v>12</v>
      </c>
      <c r="M14" s="51">
        <v>35</v>
      </c>
      <c r="N14" s="51">
        <v>0</v>
      </c>
      <c r="O14" s="51">
        <v>0</v>
      </c>
      <c r="P14" s="51">
        <v>0</v>
      </c>
      <c r="Q14" s="72">
        <v>37800</v>
      </c>
      <c r="R14" s="78"/>
    </row>
    <row r="15" spans="2:18" ht="21" customHeight="1" x14ac:dyDescent="0.3">
      <c r="B15" s="69" t="s">
        <v>23</v>
      </c>
      <c r="C15" s="51">
        <v>0</v>
      </c>
      <c r="D15" s="51">
        <v>0</v>
      </c>
      <c r="E15" s="51">
        <v>0</v>
      </c>
      <c r="F15" s="51">
        <v>0</v>
      </c>
      <c r="G15" s="51">
        <v>0</v>
      </c>
      <c r="H15" s="51">
        <v>0</v>
      </c>
      <c r="I15" s="51">
        <v>0</v>
      </c>
      <c r="J15" s="51">
        <v>0</v>
      </c>
      <c r="K15" s="51">
        <v>0</v>
      </c>
      <c r="L15" s="51">
        <v>0</v>
      </c>
      <c r="M15" s="51">
        <v>0</v>
      </c>
      <c r="N15" s="51">
        <v>0</v>
      </c>
      <c r="O15" s="51">
        <v>0</v>
      </c>
      <c r="P15" s="51">
        <v>0</v>
      </c>
      <c r="Q15" s="72">
        <v>0</v>
      </c>
      <c r="R15" s="78"/>
    </row>
    <row r="16" spans="2:18" ht="21" customHeight="1" x14ac:dyDescent="0.3">
      <c r="B16" s="69" t="s">
        <v>24</v>
      </c>
      <c r="C16" s="51">
        <v>0</v>
      </c>
      <c r="D16" s="51">
        <v>1385</v>
      </c>
      <c r="E16" s="51">
        <v>0</v>
      </c>
      <c r="F16" s="51">
        <v>195</v>
      </c>
      <c r="G16" s="51">
        <v>4280</v>
      </c>
      <c r="H16" s="51">
        <v>0</v>
      </c>
      <c r="I16" s="51">
        <v>0</v>
      </c>
      <c r="J16" s="51">
        <v>0</v>
      </c>
      <c r="K16" s="51">
        <v>0</v>
      </c>
      <c r="L16" s="51">
        <v>0</v>
      </c>
      <c r="M16" s="51">
        <v>0</v>
      </c>
      <c r="N16" s="51">
        <v>-2871</v>
      </c>
      <c r="O16" s="51">
        <v>0</v>
      </c>
      <c r="P16" s="51">
        <v>0</v>
      </c>
      <c r="Q16" s="72">
        <v>2989</v>
      </c>
      <c r="R16" s="78"/>
    </row>
    <row r="17" spans="2:19" ht="21" customHeight="1" x14ac:dyDescent="0.3">
      <c r="B17" s="69" t="s">
        <v>25</v>
      </c>
      <c r="C17" s="51">
        <v>0</v>
      </c>
      <c r="D17" s="51">
        <v>15384</v>
      </c>
      <c r="E17" s="51">
        <v>0</v>
      </c>
      <c r="F17" s="51">
        <v>64496</v>
      </c>
      <c r="G17" s="51">
        <v>3098</v>
      </c>
      <c r="H17" s="51">
        <v>141</v>
      </c>
      <c r="I17" s="51">
        <v>94</v>
      </c>
      <c r="J17" s="51">
        <v>0</v>
      </c>
      <c r="K17" s="51">
        <v>0</v>
      </c>
      <c r="L17" s="51">
        <v>104810</v>
      </c>
      <c r="M17" s="51">
        <v>0</v>
      </c>
      <c r="N17" s="51">
        <v>0</v>
      </c>
      <c r="O17" s="51">
        <v>0</v>
      </c>
      <c r="P17" s="51">
        <v>1706</v>
      </c>
      <c r="Q17" s="72">
        <v>189728</v>
      </c>
      <c r="R17" s="78"/>
    </row>
    <row r="18" spans="2:19" ht="21" customHeight="1" x14ac:dyDescent="0.3">
      <c r="B18" s="69" t="s">
        <v>26</v>
      </c>
      <c r="C18" s="51">
        <v>0</v>
      </c>
      <c r="D18" s="51">
        <v>22917</v>
      </c>
      <c r="E18" s="51">
        <v>0</v>
      </c>
      <c r="F18" s="51">
        <v>37488</v>
      </c>
      <c r="G18" s="51">
        <v>556</v>
      </c>
      <c r="H18" s="51">
        <v>110</v>
      </c>
      <c r="I18" s="51">
        <v>0</v>
      </c>
      <c r="J18" s="51">
        <v>0</v>
      </c>
      <c r="K18" s="51">
        <v>0</v>
      </c>
      <c r="L18" s="51">
        <v>1116</v>
      </c>
      <c r="M18" s="51">
        <v>0</v>
      </c>
      <c r="N18" s="51">
        <v>1223</v>
      </c>
      <c r="O18" s="51">
        <v>0</v>
      </c>
      <c r="P18" s="51">
        <v>0</v>
      </c>
      <c r="Q18" s="72">
        <v>63411</v>
      </c>
      <c r="R18" s="78"/>
    </row>
    <row r="19" spans="2:19" ht="21" customHeight="1" x14ac:dyDescent="0.3">
      <c r="B19" s="69" t="s">
        <v>27</v>
      </c>
      <c r="C19" s="51">
        <v>0</v>
      </c>
      <c r="D19" s="51">
        <v>655</v>
      </c>
      <c r="E19" s="51">
        <v>0</v>
      </c>
      <c r="F19" s="51">
        <v>6122</v>
      </c>
      <c r="G19" s="51">
        <v>0</v>
      </c>
      <c r="H19" s="51">
        <v>311</v>
      </c>
      <c r="I19" s="51">
        <v>49</v>
      </c>
      <c r="J19" s="51">
        <v>0</v>
      </c>
      <c r="K19" s="51">
        <v>0</v>
      </c>
      <c r="L19" s="51">
        <v>5902</v>
      </c>
      <c r="M19" s="51">
        <v>0</v>
      </c>
      <c r="N19" s="51">
        <v>100197</v>
      </c>
      <c r="O19" s="51">
        <v>0</v>
      </c>
      <c r="P19" s="51">
        <v>-27776</v>
      </c>
      <c r="Q19" s="72">
        <v>85458</v>
      </c>
      <c r="R19" s="78"/>
    </row>
    <row r="20" spans="2:19" ht="21" customHeight="1" x14ac:dyDescent="0.3">
      <c r="B20" s="69" t="s">
        <v>28</v>
      </c>
      <c r="C20" s="51">
        <v>0</v>
      </c>
      <c r="D20" s="51">
        <v>2181</v>
      </c>
      <c r="E20" s="51">
        <v>0</v>
      </c>
      <c r="F20" s="51">
        <v>17064</v>
      </c>
      <c r="G20" s="51">
        <v>42</v>
      </c>
      <c r="H20" s="51">
        <v>0</v>
      </c>
      <c r="I20" s="51">
        <v>0</v>
      </c>
      <c r="J20" s="51">
        <v>0</v>
      </c>
      <c r="K20" s="51">
        <v>0</v>
      </c>
      <c r="L20" s="51">
        <v>9844</v>
      </c>
      <c r="M20" s="51">
        <v>0</v>
      </c>
      <c r="N20" s="51">
        <v>10545</v>
      </c>
      <c r="O20" s="51">
        <v>0</v>
      </c>
      <c r="P20" s="51">
        <v>49873</v>
      </c>
      <c r="Q20" s="72">
        <v>89550</v>
      </c>
      <c r="R20" s="78"/>
    </row>
    <row r="21" spans="2:19" ht="21" customHeight="1" x14ac:dyDescent="0.3">
      <c r="B21" s="69" t="s">
        <v>29</v>
      </c>
      <c r="C21" s="51">
        <v>0</v>
      </c>
      <c r="D21" s="51">
        <v>14622</v>
      </c>
      <c r="E21" s="51">
        <v>0</v>
      </c>
      <c r="F21" s="51">
        <v>59027</v>
      </c>
      <c r="G21" s="51">
        <v>241</v>
      </c>
      <c r="H21" s="51">
        <v>0</v>
      </c>
      <c r="I21" s="51">
        <v>0</v>
      </c>
      <c r="J21" s="51">
        <v>0</v>
      </c>
      <c r="K21" s="51">
        <v>0</v>
      </c>
      <c r="L21" s="51">
        <v>92654</v>
      </c>
      <c r="M21" s="51">
        <v>80</v>
      </c>
      <c r="N21" s="51">
        <v>339260</v>
      </c>
      <c r="O21" s="51">
        <v>0</v>
      </c>
      <c r="P21" s="51">
        <v>0</v>
      </c>
      <c r="Q21" s="72">
        <v>505884</v>
      </c>
      <c r="R21" s="78"/>
    </row>
    <row r="22" spans="2:19" ht="21" customHeight="1" x14ac:dyDescent="0.3">
      <c r="B22" s="69" t="s">
        <v>30</v>
      </c>
      <c r="C22" s="51">
        <v>0</v>
      </c>
      <c r="D22" s="51">
        <v>2028</v>
      </c>
      <c r="E22" s="51">
        <v>0</v>
      </c>
      <c r="F22" s="51">
        <v>12075</v>
      </c>
      <c r="G22" s="51">
        <v>207</v>
      </c>
      <c r="H22" s="51">
        <v>691</v>
      </c>
      <c r="I22" s="51">
        <v>0</v>
      </c>
      <c r="J22" s="51">
        <v>-1183</v>
      </c>
      <c r="K22" s="51">
        <v>0</v>
      </c>
      <c r="L22" s="51">
        <v>0</v>
      </c>
      <c r="M22" s="51">
        <v>-576</v>
      </c>
      <c r="N22" s="51">
        <v>1770</v>
      </c>
      <c r="O22" s="51">
        <v>0</v>
      </c>
      <c r="P22" s="51">
        <v>-5</v>
      </c>
      <c r="Q22" s="72">
        <v>15007</v>
      </c>
      <c r="R22" s="78"/>
    </row>
    <row r="23" spans="2:19" ht="21" customHeight="1" x14ac:dyDescent="0.3">
      <c r="B23" s="69" t="s">
        <v>31</v>
      </c>
      <c r="C23" s="51">
        <v>0</v>
      </c>
      <c r="D23" s="51">
        <v>0</v>
      </c>
      <c r="E23" s="51">
        <v>0</v>
      </c>
      <c r="F23" s="51">
        <v>0</v>
      </c>
      <c r="G23" s="51">
        <v>0</v>
      </c>
      <c r="H23" s="51">
        <v>0</v>
      </c>
      <c r="I23" s="51">
        <v>0</v>
      </c>
      <c r="J23" s="51">
        <v>0</v>
      </c>
      <c r="K23" s="51">
        <v>0</v>
      </c>
      <c r="L23" s="51">
        <v>0</v>
      </c>
      <c r="M23" s="51">
        <v>0</v>
      </c>
      <c r="N23" s="51">
        <v>0</v>
      </c>
      <c r="O23" s="51">
        <v>0</v>
      </c>
      <c r="P23" s="51">
        <v>0</v>
      </c>
      <c r="Q23" s="72">
        <v>0</v>
      </c>
      <c r="R23" s="78"/>
    </row>
    <row r="24" spans="2:19" ht="21" customHeight="1" x14ac:dyDescent="0.3">
      <c r="B24" s="69" t="s">
        <v>288</v>
      </c>
      <c r="C24" s="51">
        <v>0</v>
      </c>
      <c r="D24" s="51">
        <v>0</v>
      </c>
      <c r="E24" s="51">
        <v>0</v>
      </c>
      <c r="F24" s="51">
        <v>0</v>
      </c>
      <c r="G24" s="51">
        <v>0</v>
      </c>
      <c r="H24" s="51">
        <v>0</v>
      </c>
      <c r="I24" s="51">
        <v>0</v>
      </c>
      <c r="J24" s="51">
        <v>0</v>
      </c>
      <c r="K24" s="51">
        <v>0</v>
      </c>
      <c r="L24" s="51">
        <v>0</v>
      </c>
      <c r="M24" s="51">
        <v>0</v>
      </c>
      <c r="N24" s="51">
        <v>0</v>
      </c>
      <c r="O24" s="51">
        <v>0</v>
      </c>
      <c r="P24" s="51">
        <v>0</v>
      </c>
      <c r="Q24" s="72">
        <v>0</v>
      </c>
      <c r="R24" s="78"/>
    </row>
    <row r="25" spans="2:19" ht="21" customHeight="1" x14ac:dyDescent="0.3">
      <c r="B25" s="69" t="s">
        <v>206</v>
      </c>
      <c r="C25" s="51">
        <v>0</v>
      </c>
      <c r="D25" s="51">
        <v>0</v>
      </c>
      <c r="E25" s="51">
        <v>0</v>
      </c>
      <c r="F25" s="51">
        <v>0</v>
      </c>
      <c r="G25" s="51">
        <v>0</v>
      </c>
      <c r="H25" s="51">
        <v>0</v>
      </c>
      <c r="I25" s="51">
        <v>0</v>
      </c>
      <c r="J25" s="51">
        <v>0</v>
      </c>
      <c r="K25" s="51">
        <v>0</v>
      </c>
      <c r="L25" s="51">
        <v>0</v>
      </c>
      <c r="M25" s="51">
        <v>0</v>
      </c>
      <c r="N25" s="51">
        <v>0</v>
      </c>
      <c r="O25" s="51">
        <v>0</v>
      </c>
      <c r="P25" s="51">
        <v>0</v>
      </c>
      <c r="Q25" s="72">
        <v>0</v>
      </c>
      <c r="R25" s="78"/>
    </row>
    <row r="26" spans="2:19" ht="21" customHeight="1" x14ac:dyDescent="0.3">
      <c r="B26" s="69" t="s">
        <v>32</v>
      </c>
      <c r="C26" s="51">
        <v>0</v>
      </c>
      <c r="D26" s="51">
        <v>3173</v>
      </c>
      <c r="E26" s="51">
        <v>0</v>
      </c>
      <c r="F26" s="51">
        <v>19520</v>
      </c>
      <c r="G26" s="51">
        <v>316</v>
      </c>
      <c r="H26" s="51">
        <v>1081</v>
      </c>
      <c r="I26" s="51">
        <v>0</v>
      </c>
      <c r="J26" s="51">
        <v>0</v>
      </c>
      <c r="K26" s="51">
        <v>0</v>
      </c>
      <c r="L26" s="51">
        <v>96</v>
      </c>
      <c r="M26" s="51">
        <v>1176</v>
      </c>
      <c r="N26" s="51">
        <v>4</v>
      </c>
      <c r="O26" s="51">
        <v>0</v>
      </c>
      <c r="P26" s="51">
        <v>0</v>
      </c>
      <c r="Q26" s="72">
        <v>25365</v>
      </c>
      <c r="R26" s="78"/>
      <c r="S26" s="2" t="s">
        <v>201</v>
      </c>
    </row>
    <row r="27" spans="2:19" ht="21" customHeight="1" x14ac:dyDescent="0.3">
      <c r="B27" s="69" t="s">
        <v>33</v>
      </c>
      <c r="C27" s="51">
        <v>0</v>
      </c>
      <c r="D27" s="51">
        <v>0</v>
      </c>
      <c r="E27" s="51">
        <v>0</v>
      </c>
      <c r="F27" s="51">
        <v>0</v>
      </c>
      <c r="G27" s="51">
        <v>744</v>
      </c>
      <c r="H27" s="51">
        <v>0</v>
      </c>
      <c r="I27" s="51">
        <v>0</v>
      </c>
      <c r="J27" s="51">
        <v>0</v>
      </c>
      <c r="K27" s="51">
        <v>0</v>
      </c>
      <c r="L27" s="51">
        <v>0</v>
      </c>
      <c r="M27" s="51">
        <v>0</v>
      </c>
      <c r="N27" s="51">
        <v>415</v>
      </c>
      <c r="O27" s="51">
        <v>0</v>
      </c>
      <c r="P27" s="51">
        <v>78</v>
      </c>
      <c r="Q27" s="72">
        <v>1237</v>
      </c>
      <c r="R27" s="78"/>
    </row>
    <row r="28" spans="2:19" ht="21" customHeight="1" x14ac:dyDescent="0.3">
      <c r="B28" s="69" t="s">
        <v>34</v>
      </c>
      <c r="C28" s="51">
        <v>0</v>
      </c>
      <c r="D28" s="51">
        <v>1212</v>
      </c>
      <c r="E28" s="51">
        <v>0</v>
      </c>
      <c r="F28" s="51">
        <v>11414</v>
      </c>
      <c r="G28" s="51">
        <v>245</v>
      </c>
      <c r="H28" s="51">
        <v>45</v>
      </c>
      <c r="I28" s="51">
        <v>0</v>
      </c>
      <c r="J28" s="51">
        <v>0</v>
      </c>
      <c r="K28" s="51">
        <v>0</v>
      </c>
      <c r="L28" s="51">
        <v>0</v>
      </c>
      <c r="M28" s="51">
        <v>0</v>
      </c>
      <c r="N28" s="51">
        <v>150190</v>
      </c>
      <c r="O28" s="51">
        <v>0</v>
      </c>
      <c r="P28" s="51">
        <v>3516</v>
      </c>
      <c r="Q28" s="72">
        <v>166622</v>
      </c>
      <c r="R28" s="78"/>
    </row>
    <row r="29" spans="2:19" ht="21" customHeight="1" x14ac:dyDescent="0.3">
      <c r="B29" s="69" t="s">
        <v>35</v>
      </c>
      <c r="C29" s="51">
        <v>0</v>
      </c>
      <c r="D29" s="51">
        <v>79912</v>
      </c>
      <c r="E29" s="51">
        <v>0</v>
      </c>
      <c r="F29" s="51">
        <v>285449</v>
      </c>
      <c r="G29" s="51">
        <v>9453</v>
      </c>
      <c r="H29" s="51">
        <v>9458</v>
      </c>
      <c r="I29" s="51">
        <v>4852</v>
      </c>
      <c r="J29" s="51">
        <v>3742</v>
      </c>
      <c r="K29" s="51">
        <v>0</v>
      </c>
      <c r="L29" s="51">
        <v>979</v>
      </c>
      <c r="M29" s="51">
        <v>355</v>
      </c>
      <c r="N29" s="51">
        <v>1814</v>
      </c>
      <c r="O29" s="51">
        <v>0</v>
      </c>
      <c r="P29" s="51">
        <v>0</v>
      </c>
      <c r="Q29" s="72">
        <v>396013</v>
      </c>
      <c r="R29" s="78"/>
    </row>
    <row r="30" spans="2:19" ht="21" customHeight="1" x14ac:dyDescent="0.3">
      <c r="B30" s="69" t="s">
        <v>167</v>
      </c>
      <c r="C30" s="51">
        <v>0</v>
      </c>
      <c r="D30" s="51">
        <v>1017</v>
      </c>
      <c r="E30" s="51">
        <v>0</v>
      </c>
      <c r="F30" s="51">
        <v>2190</v>
      </c>
      <c r="G30" s="51">
        <v>0</v>
      </c>
      <c r="H30" s="51">
        <v>0</v>
      </c>
      <c r="I30" s="51">
        <v>58</v>
      </c>
      <c r="J30" s="51">
        <v>0</v>
      </c>
      <c r="K30" s="51">
        <v>0</v>
      </c>
      <c r="L30" s="51">
        <v>0</v>
      </c>
      <c r="M30" s="51">
        <v>24904</v>
      </c>
      <c r="N30" s="51">
        <v>0</v>
      </c>
      <c r="O30" s="51">
        <v>0</v>
      </c>
      <c r="P30" s="51">
        <v>0</v>
      </c>
      <c r="Q30" s="72">
        <v>28169</v>
      </c>
      <c r="R30" s="78"/>
    </row>
    <row r="31" spans="2:19" ht="21" customHeight="1" x14ac:dyDescent="0.3">
      <c r="B31" s="69" t="s">
        <v>36</v>
      </c>
      <c r="C31" s="51">
        <v>0</v>
      </c>
      <c r="D31" s="51">
        <v>1011</v>
      </c>
      <c r="E31" s="51">
        <v>0</v>
      </c>
      <c r="F31" s="51">
        <v>8123</v>
      </c>
      <c r="G31" s="51">
        <v>38</v>
      </c>
      <c r="H31" s="51">
        <v>0</v>
      </c>
      <c r="I31" s="51">
        <v>150</v>
      </c>
      <c r="J31" s="51">
        <v>0</v>
      </c>
      <c r="K31" s="51">
        <v>0</v>
      </c>
      <c r="L31" s="51">
        <v>0</v>
      </c>
      <c r="M31" s="51">
        <v>204</v>
      </c>
      <c r="N31" s="51">
        <v>0</v>
      </c>
      <c r="O31" s="51">
        <v>0</v>
      </c>
      <c r="P31" s="51">
        <v>0</v>
      </c>
      <c r="Q31" s="72">
        <v>9526</v>
      </c>
      <c r="R31" s="78"/>
    </row>
    <row r="32" spans="2:19" ht="21" customHeight="1" x14ac:dyDescent="0.3">
      <c r="B32" s="69" t="s">
        <v>217</v>
      </c>
      <c r="C32" s="51">
        <v>67753</v>
      </c>
      <c r="D32" s="51">
        <v>23059</v>
      </c>
      <c r="E32" s="51">
        <v>0</v>
      </c>
      <c r="F32" s="51">
        <v>53457</v>
      </c>
      <c r="G32" s="51">
        <v>589</v>
      </c>
      <c r="H32" s="51">
        <v>1367</v>
      </c>
      <c r="I32" s="51">
        <v>0</v>
      </c>
      <c r="J32" s="51">
        <v>0</v>
      </c>
      <c r="K32" s="51">
        <v>0</v>
      </c>
      <c r="L32" s="51">
        <v>5415</v>
      </c>
      <c r="M32" s="51">
        <v>1883</v>
      </c>
      <c r="N32" s="51">
        <v>439521</v>
      </c>
      <c r="O32" s="51">
        <v>0</v>
      </c>
      <c r="P32" s="51">
        <v>3985</v>
      </c>
      <c r="Q32" s="72">
        <v>597029</v>
      </c>
      <c r="R32" s="78"/>
    </row>
    <row r="33" spans="2:20" ht="21" customHeight="1" x14ac:dyDescent="0.3">
      <c r="B33" s="69" t="s">
        <v>123</v>
      </c>
      <c r="C33" s="51">
        <v>0</v>
      </c>
      <c r="D33" s="51">
        <v>0</v>
      </c>
      <c r="E33" s="51">
        <v>0</v>
      </c>
      <c r="F33" s="51">
        <v>0</v>
      </c>
      <c r="G33" s="51">
        <v>0</v>
      </c>
      <c r="H33" s="51">
        <v>0</v>
      </c>
      <c r="I33" s="51">
        <v>0</v>
      </c>
      <c r="J33" s="51">
        <v>0</v>
      </c>
      <c r="K33" s="51">
        <v>0</v>
      </c>
      <c r="L33" s="51">
        <v>0</v>
      </c>
      <c r="M33" s="51">
        <v>0</v>
      </c>
      <c r="N33" s="51">
        <v>0</v>
      </c>
      <c r="O33" s="51">
        <v>0</v>
      </c>
      <c r="P33" s="51">
        <v>0</v>
      </c>
      <c r="Q33" s="72">
        <v>0</v>
      </c>
      <c r="R33" s="78"/>
    </row>
    <row r="34" spans="2:20" ht="21" customHeight="1" x14ac:dyDescent="0.3">
      <c r="B34" s="69" t="s">
        <v>132</v>
      </c>
      <c r="C34" s="51">
        <v>0</v>
      </c>
      <c r="D34" s="51">
        <v>8616</v>
      </c>
      <c r="E34" s="51">
        <v>0</v>
      </c>
      <c r="F34" s="51">
        <v>12153</v>
      </c>
      <c r="G34" s="51">
        <v>1511</v>
      </c>
      <c r="H34" s="51">
        <v>414</v>
      </c>
      <c r="I34" s="51">
        <v>0</v>
      </c>
      <c r="J34" s="51">
        <v>0</v>
      </c>
      <c r="K34" s="51">
        <v>0</v>
      </c>
      <c r="L34" s="51">
        <v>0</v>
      </c>
      <c r="M34" s="51">
        <v>0</v>
      </c>
      <c r="N34" s="51">
        <v>21764</v>
      </c>
      <c r="O34" s="51">
        <v>0</v>
      </c>
      <c r="P34" s="51">
        <v>0</v>
      </c>
      <c r="Q34" s="72">
        <v>44459</v>
      </c>
      <c r="R34" s="78"/>
    </row>
    <row r="35" spans="2:20" ht="21" customHeight="1" x14ac:dyDescent="0.3">
      <c r="B35" s="69" t="s">
        <v>185</v>
      </c>
      <c r="C35" s="51">
        <v>0</v>
      </c>
      <c r="D35" s="51">
        <v>0</v>
      </c>
      <c r="E35" s="51">
        <v>0</v>
      </c>
      <c r="F35" s="51">
        <v>0</v>
      </c>
      <c r="G35" s="51">
        <v>0</v>
      </c>
      <c r="H35" s="51">
        <v>0</v>
      </c>
      <c r="I35" s="51">
        <v>0</v>
      </c>
      <c r="J35" s="51">
        <v>0</v>
      </c>
      <c r="K35" s="51">
        <v>0</v>
      </c>
      <c r="L35" s="51">
        <v>0</v>
      </c>
      <c r="M35" s="51">
        <v>0</v>
      </c>
      <c r="N35" s="51">
        <v>0</v>
      </c>
      <c r="O35" s="51">
        <v>0</v>
      </c>
      <c r="P35" s="51">
        <v>0</v>
      </c>
      <c r="Q35" s="72">
        <v>0</v>
      </c>
      <c r="R35" s="78"/>
    </row>
    <row r="36" spans="2:20" ht="21" customHeight="1" x14ac:dyDescent="0.3">
      <c r="B36" s="69" t="s">
        <v>220</v>
      </c>
      <c r="C36" s="51">
        <v>0</v>
      </c>
      <c r="D36" s="51">
        <v>0</v>
      </c>
      <c r="E36" s="51">
        <v>0</v>
      </c>
      <c r="F36" s="51">
        <v>0</v>
      </c>
      <c r="G36" s="51">
        <v>0</v>
      </c>
      <c r="H36" s="51">
        <v>0</v>
      </c>
      <c r="I36" s="51">
        <v>0</v>
      </c>
      <c r="J36" s="51">
        <v>0</v>
      </c>
      <c r="K36" s="51">
        <v>0</v>
      </c>
      <c r="L36" s="51">
        <v>0</v>
      </c>
      <c r="M36" s="51">
        <v>0</v>
      </c>
      <c r="N36" s="51">
        <v>0</v>
      </c>
      <c r="O36" s="51">
        <v>0</v>
      </c>
      <c r="P36" s="51">
        <v>0</v>
      </c>
      <c r="Q36" s="72">
        <v>0</v>
      </c>
      <c r="R36" s="78"/>
    </row>
    <row r="37" spans="2:20" ht="21" customHeight="1" x14ac:dyDescent="0.3">
      <c r="B37" s="69" t="s">
        <v>248</v>
      </c>
      <c r="C37" s="51">
        <v>0</v>
      </c>
      <c r="D37" s="51">
        <v>0</v>
      </c>
      <c r="E37" s="51">
        <v>0</v>
      </c>
      <c r="F37" s="51">
        <v>0</v>
      </c>
      <c r="G37" s="51">
        <v>0</v>
      </c>
      <c r="H37" s="51">
        <v>0</v>
      </c>
      <c r="I37" s="51">
        <v>0</v>
      </c>
      <c r="J37" s="51">
        <v>0</v>
      </c>
      <c r="K37" s="51">
        <v>0</v>
      </c>
      <c r="L37" s="51">
        <v>0</v>
      </c>
      <c r="M37" s="51">
        <v>0</v>
      </c>
      <c r="N37" s="51">
        <v>0</v>
      </c>
      <c r="O37" s="51">
        <v>0</v>
      </c>
      <c r="P37" s="51">
        <v>0</v>
      </c>
      <c r="Q37" s="72">
        <v>0</v>
      </c>
      <c r="R37" s="78"/>
    </row>
    <row r="38" spans="2:20" ht="21" customHeight="1" x14ac:dyDescent="0.3">
      <c r="B38" s="69" t="s">
        <v>37</v>
      </c>
      <c r="C38" s="51">
        <v>0</v>
      </c>
      <c r="D38" s="51">
        <v>0</v>
      </c>
      <c r="E38" s="51">
        <v>0</v>
      </c>
      <c r="F38" s="51">
        <v>0</v>
      </c>
      <c r="G38" s="51">
        <v>0</v>
      </c>
      <c r="H38" s="51">
        <v>0</v>
      </c>
      <c r="I38" s="51">
        <v>0</v>
      </c>
      <c r="J38" s="51">
        <v>0</v>
      </c>
      <c r="K38" s="51">
        <v>0</v>
      </c>
      <c r="L38" s="51">
        <v>0</v>
      </c>
      <c r="M38" s="51">
        <v>0</v>
      </c>
      <c r="N38" s="51">
        <v>0</v>
      </c>
      <c r="O38" s="51">
        <v>0</v>
      </c>
      <c r="P38" s="51">
        <v>0</v>
      </c>
      <c r="Q38" s="72">
        <v>0</v>
      </c>
      <c r="R38" s="78"/>
    </row>
    <row r="39" spans="2:20" ht="21" customHeight="1" x14ac:dyDescent="0.3">
      <c r="B39" s="69" t="s">
        <v>38</v>
      </c>
      <c r="C39" s="51">
        <v>0</v>
      </c>
      <c r="D39" s="51">
        <v>5891</v>
      </c>
      <c r="E39" s="51">
        <v>0</v>
      </c>
      <c r="F39" s="51">
        <v>17741</v>
      </c>
      <c r="G39" s="51">
        <v>0</v>
      </c>
      <c r="H39" s="51">
        <v>120</v>
      </c>
      <c r="I39" s="51">
        <v>0</v>
      </c>
      <c r="J39" s="51">
        <v>0</v>
      </c>
      <c r="K39" s="51">
        <v>0</v>
      </c>
      <c r="L39" s="51">
        <v>1116</v>
      </c>
      <c r="M39" s="51">
        <v>224</v>
      </c>
      <c r="N39" s="51">
        <v>709</v>
      </c>
      <c r="O39" s="51">
        <v>0</v>
      </c>
      <c r="P39" s="51">
        <v>0</v>
      </c>
      <c r="Q39" s="72">
        <v>25800</v>
      </c>
      <c r="R39" s="78"/>
    </row>
    <row r="40" spans="2:20" ht="21" customHeight="1" x14ac:dyDescent="0.3">
      <c r="B40" s="69" t="s">
        <v>39</v>
      </c>
      <c r="C40" s="51">
        <v>0</v>
      </c>
      <c r="D40" s="51">
        <v>0</v>
      </c>
      <c r="E40" s="51">
        <v>0</v>
      </c>
      <c r="F40" s="51">
        <v>0</v>
      </c>
      <c r="G40" s="51">
        <v>0</v>
      </c>
      <c r="H40" s="51">
        <v>0</v>
      </c>
      <c r="I40" s="51">
        <v>0</v>
      </c>
      <c r="J40" s="51">
        <v>0</v>
      </c>
      <c r="K40" s="51">
        <v>0</v>
      </c>
      <c r="L40" s="51">
        <v>0</v>
      </c>
      <c r="M40" s="51">
        <v>0</v>
      </c>
      <c r="N40" s="51">
        <v>0</v>
      </c>
      <c r="O40" s="51">
        <v>0</v>
      </c>
      <c r="P40" s="51">
        <v>0</v>
      </c>
      <c r="Q40" s="72">
        <v>0</v>
      </c>
      <c r="R40" s="78"/>
    </row>
    <row r="41" spans="2:20" ht="21" customHeight="1" x14ac:dyDescent="0.3">
      <c r="B41" s="69" t="s">
        <v>40</v>
      </c>
      <c r="C41" s="51">
        <v>0</v>
      </c>
      <c r="D41" s="51">
        <v>2324</v>
      </c>
      <c r="E41" s="51">
        <v>0</v>
      </c>
      <c r="F41" s="51">
        <v>2024</v>
      </c>
      <c r="G41" s="51">
        <v>660</v>
      </c>
      <c r="H41" s="51">
        <v>440</v>
      </c>
      <c r="I41" s="51">
        <v>180</v>
      </c>
      <c r="J41" s="51">
        <v>0</v>
      </c>
      <c r="K41" s="51">
        <v>0</v>
      </c>
      <c r="L41" s="51">
        <v>138</v>
      </c>
      <c r="M41" s="51">
        <v>0</v>
      </c>
      <c r="N41" s="51">
        <v>315</v>
      </c>
      <c r="O41" s="51">
        <v>0</v>
      </c>
      <c r="P41" s="51">
        <v>50</v>
      </c>
      <c r="Q41" s="72">
        <v>6131</v>
      </c>
      <c r="R41" s="78"/>
    </row>
    <row r="42" spans="2:20" ht="21" customHeight="1" x14ac:dyDescent="0.3">
      <c r="B42" s="69" t="s">
        <v>41</v>
      </c>
      <c r="C42" s="51">
        <v>0</v>
      </c>
      <c r="D42" s="51">
        <v>0</v>
      </c>
      <c r="E42" s="51">
        <v>0</v>
      </c>
      <c r="F42" s="51">
        <v>0</v>
      </c>
      <c r="G42" s="51">
        <v>0</v>
      </c>
      <c r="H42" s="51">
        <v>0</v>
      </c>
      <c r="I42" s="51">
        <v>0</v>
      </c>
      <c r="J42" s="51">
        <v>0</v>
      </c>
      <c r="K42" s="51">
        <v>0</v>
      </c>
      <c r="L42" s="51">
        <v>0</v>
      </c>
      <c r="M42" s="51">
        <v>0</v>
      </c>
      <c r="N42" s="51">
        <v>0</v>
      </c>
      <c r="O42" s="51">
        <v>0</v>
      </c>
      <c r="P42" s="51">
        <v>0</v>
      </c>
      <c r="Q42" s="72">
        <v>0</v>
      </c>
      <c r="R42" s="78"/>
    </row>
    <row r="43" spans="2:20" ht="21" customHeight="1" x14ac:dyDescent="0.3">
      <c r="B43" s="69" t="s">
        <v>42</v>
      </c>
      <c r="C43" s="51">
        <v>0</v>
      </c>
      <c r="D43" s="51">
        <v>0</v>
      </c>
      <c r="E43" s="51">
        <v>0</v>
      </c>
      <c r="F43" s="51">
        <v>0</v>
      </c>
      <c r="G43" s="51">
        <v>0</v>
      </c>
      <c r="H43" s="51">
        <v>0</v>
      </c>
      <c r="I43" s="51">
        <v>0</v>
      </c>
      <c r="J43" s="51">
        <v>0</v>
      </c>
      <c r="K43" s="51">
        <v>0</v>
      </c>
      <c r="L43" s="51">
        <v>0</v>
      </c>
      <c r="M43" s="51">
        <v>0</v>
      </c>
      <c r="N43" s="51">
        <v>0</v>
      </c>
      <c r="O43" s="51">
        <v>0</v>
      </c>
      <c r="P43" s="51">
        <v>0</v>
      </c>
      <c r="Q43" s="72">
        <v>0</v>
      </c>
      <c r="R43" s="78"/>
    </row>
    <row r="44" spans="2:20" ht="21" customHeight="1" x14ac:dyDescent="0.3">
      <c r="B44" s="70" t="s">
        <v>43</v>
      </c>
      <c r="C44" s="71">
        <f t="shared" ref="C44:Q44" si="0">SUM(C7:C43)</f>
        <v>67753</v>
      </c>
      <c r="D44" s="71">
        <f t="shared" si="0"/>
        <v>209720</v>
      </c>
      <c r="E44" s="71">
        <f t="shared" si="0"/>
        <v>0</v>
      </c>
      <c r="F44" s="71">
        <f t="shared" si="0"/>
        <v>750246</v>
      </c>
      <c r="G44" s="71">
        <f t="shared" si="0"/>
        <v>87318</v>
      </c>
      <c r="H44" s="71">
        <f t="shared" si="0"/>
        <v>60197</v>
      </c>
      <c r="I44" s="71">
        <f t="shared" si="0"/>
        <v>6295</v>
      </c>
      <c r="J44" s="71">
        <f t="shared" si="0"/>
        <v>21577</v>
      </c>
      <c r="K44" s="71">
        <f t="shared" si="0"/>
        <v>0</v>
      </c>
      <c r="L44" s="71">
        <f t="shared" si="0"/>
        <v>540393</v>
      </c>
      <c r="M44" s="71">
        <f t="shared" si="0"/>
        <v>44337</v>
      </c>
      <c r="N44" s="71">
        <f t="shared" si="0"/>
        <v>1490431</v>
      </c>
      <c r="O44" s="71">
        <f t="shared" si="0"/>
        <v>0</v>
      </c>
      <c r="P44" s="71">
        <f t="shared" si="0"/>
        <v>61001</v>
      </c>
      <c r="Q44" s="71">
        <f t="shared" si="0"/>
        <v>3339264</v>
      </c>
      <c r="R44" s="78"/>
      <c r="T44" s="3"/>
    </row>
    <row r="45" spans="2:20" ht="21" customHeight="1" x14ac:dyDescent="0.3">
      <c r="B45" s="331" t="s">
        <v>44</v>
      </c>
      <c r="C45" s="331"/>
      <c r="D45" s="331"/>
      <c r="E45" s="331"/>
      <c r="F45" s="331"/>
      <c r="G45" s="331"/>
      <c r="H45" s="331"/>
      <c r="I45" s="331"/>
      <c r="J45" s="331"/>
      <c r="K45" s="331"/>
      <c r="L45" s="331"/>
      <c r="M45" s="331"/>
      <c r="N45" s="331"/>
      <c r="O45" s="331"/>
      <c r="P45" s="331"/>
      <c r="Q45" s="331"/>
      <c r="R45" s="79"/>
    </row>
    <row r="46" spans="2:20" ht="21" customHeight="1" x14ac:dyDescent="0.3">
      <c r="B46" s="69" t="s">
        <v>45</v>
      </c>
      <c r="C46" s="51">
        <v>77390</v>
      </c>
      <c r="D46" s="51">
        <v>1108782</v>
      </c>
      <c r="E46" s="51">
        <v>117249</v>
      </c>
      <c r="F46" s="51">
        <v>1829257</v>
      </c>
      <c r="G46" s="51">
        <v>85147</v>
      </c>
      <c r="H46" s="51">
        <v>225312</v>
      </c>
      <c r="I46" s="51">
        <v>22550</v>
      </c>
      <c r="J46" s="51">
        <v>101094</v>
      </c>
      <c r="K46" s="51">
        <v>0</v>
      </c>
      <c r="L46" s="51">
        <v>202668</v>
      </c>
      <c r="M46" s="51">
        <v>44685</v>
      </c>
      <c r="N46" s="51">
        <v>63380</v>
      </c>
      <c r="O46" s="51">
        <v>250563</v>
      </c>
      <c r="P46" s="51">
        <v>1281419</v>
      </c>
      <c r="Q46" s="72">
        <v>5409495</v>
      </c>
      <c r="R46" s="78"/>
    </row>
    <row r="47" spans="2:20" ht="21" customHeight="1" x14ac:dyDescent="0.3">
      <c r="B47" s="69" t="s">
        <v>60</v>
      </c>
      <c r="C47" s="51">
        <v>5675</v>
      </c>
      <c r="D47" s="51">
        <v>469946</v>
      </c>
      <c r="E47" s="51">
        <v>0</v>
      </c>
      <c r="F47" s="51">
        <v>1336619</v>
      </c>
      <c r="G47" s="51">
        <v>86689</v>
      </c>
      <c r="H47" s="51">
        <v>182129</v>
      </c>
      <c r="I47" s="51">
        <v>0</v>
      </c>
      <c r="J47" s="51">
        <v>139863</v>
      </c>
      <c r="K47" s="51">
        <v>0</v>
      </c>
      <c r="L47" s="51">
        <v>68163</v>
      </c>
      <c r="M47" s="51">
        <v>0</v>
      </c>
      <c r="N47" s="51">
        <v>0</v>
      </c>
      <c r="O47" s="51">
        <v>691239</v>
      </c>
      <c r="P47" s="51">
        <v>552883</v>
      </c>
      <c r="Q47" s="72">
        <v>3533206</v>
      </c>
      <c r="R47" s="78"/>
    </row>
    <row r="48" spans="2:20" ht="21" customHeight="1" x14ac:dyDescent="0.3">
      <c r="B48" s="5" t="s">
        <v>199</v>
      </c>
      <c r="C48" s="51">
        <v>4745</v>
      </c>
      <c r="D48" s="51">
        <v>139606</v>
      </c>
      <c r="E48" s="51">
        <v>108430</v>
      </c>
      <c r="F48" s="51">
        <v>795153</v>
      </c>
      <c r="G48" s="51">
        <v>56511</v>
      </c>
      <c r="H48" s="51">
        <v>81695</v>
      </c>
      <c r="I48" s="51">
        <v>50702</v>
      </c>
      <c r="J48" s="51">
        <v>54927</v>
      </c>
      <c r="K48" s="51">
        <v>0</v>
      </c>
      <c r="L48" s="51">
        <v>21262</v>
      </c>
      <c r="M48" s="51">
        <v>90772</v>
      </c>
      <c r="N48" s="51">
        <v>14152</v>
      </c>
      <c r="O48" s="51">
        <v>415142</v>
      </c>
      <c r="P48" s="51">
        <v>75229</v>
      </c>
      <c r="Q48" s="72">
        <v>1908326</v>
      </c>
      <c r="R48" s="78"/>
    </row>
    <row r="49" spans="2:20" ht="21" customHeight="1" x14ac:dyDescent="0.3">
      <c r="B49" s="69" t="s">
        <v>46</v>
      </c>
      <c r="C49" s="51">
        <v>43668</v>
      </c>
      <c r="D49" s="51">
        <v>1391245</v>
      </c>
      <c r="E49" s="51">
        <v>3044</v>
      </c>
      <c r="F49" s="51">
        <v>3339056</v>
      </c>
      <c r="G49" s="51">
        <v>118960</v>
      </c>
      <c r="H49" s="51">
        <v>589322</v>
      </c>
      <c r="I49" s="51">
        <v>291985</v>
      </c>
      <c r="J49" s="51">
        <v>260650</v>
      </c>
      <c r="K49" s="51">
        <v>0</v>
      </c>
      <c r="L49" s="51">
        <v>1000648</v>
      </c>
      <c r="M49" s="51">
        <v>226463</v>
      </c>
      <c r="N49" s="51">
        <v>47236</v>
      </c>
      <c r="O49" s="51">
        <v>2149496</v>
      </c>
      <c r="P49" s="51">
        <v>303880</v>
      </c>
      <c r="Q49" s="72">
        <v>9765653</v>
      </c>
      <c r="R49" s="78"/>
    </row>
    <row r="50" spans="2:20" ht="21" customHeight="1" x14ac:dyDescent="0.3">
      <c r="B50" s="69" t="s">
        <v>200</v>
      </c>
      <c r="C50" s="51">
        <v>50223</v>
      </c>
      <c r="D50" s="51">
        <v>479738</v>
      </c>
      <c r="E50" s="51">
        <v>1573</v>
      </c>
      <c r="F50" s="51">
        <v>2269920</v>
      </c>
      <c r="G50" s="51">
        <v>471483</v>
      </c>
      <c r="H50" s="51">
        <v>128840</v>
      </c>
      <c r="I50" s="51">
        <v>16385</v>
      </c>
      <c r="J50" s="51">
        <v>78348</v>
      </c>
      <c r="K50" s="51">
        <v>0</v>
      </c>
      <c r="L50" s="51">
        <v>236741</v>
      </c>
      <c r="M50" s="51">
        <v>76348</v>
      </c>
      <c r="N50" s="51">
        <v>127398</v>
      </c>
      <c r="O50" s="51">
        <v>189070</v>
      </c>
      <c r="P50" s="51">
        <v>234384</v>
      </c>
      <c r="Q50" s="72">
        <v>4360449</v>
      </c>
      <c r="R50" s="78"/>
    </row>
    <row r="51" spans="2:20" ht="21" customHeight="1" x14ac:dyDescent="0.3">
      <c r="B51" s="70" t="s">
        <v>43</v>
      </c>
      <c r="C51" s="71">
        <f>SUM(C46:C50)</f>
        <v>181701</v>
      </c>
      <c r="D51" s="71">
        <f t="shared" ref="D51:Q51" si="1">SUM(D46:D50)</f>
        <v>3589317</v>
      </c>
      <c r="E51" s="71">
        <f t="shared" si="1"/>
        <v>230296</v>
      </c>
      <c r="F51" s="71">
        <f t="shared" si="1"/>
        <v>9570005</v>
      </c>
      <c r="G51" s="71">
        <f t="shared" si="1"/>
        <v>818790</v>
      </c>
      <c r="H51" s="71">
        <f t="shared" si="1"/>
        <v>1207298</v>
      </c>
      <c r="I51" s="71">
        <f t="shared" si="1"/>
        <v>381622</v>
      </c>
      <c r="J51" s="71">
        <f t="shared" si="1"/>
        <v>634882</v>
      </c>
      <c r="K51" s="71">
        <f t="shared" si="1"/>
        <v>0</v>
      </c>
      <c r="L51" s="71">
        <f t="shared" si="1"/>
        <v>1529482</v>
      </c>
      <c r="M51" s="71">
        <f t="shared" si="1"/>
        <v>438268</v>
      </c>
      <c r="N51" s="71">
        <f t="shared" si="1"/>
        <v>252166</v>
      </c>
      <c r="O51" s="71">
        <f t="shared" si="1"/>
        <v>3695510</v>
      </c>
      <c r="P51" s="71">
        <f t="shared" si="1"/>
        <v>2447795</v>
      </c>
      <c r="Q51" s="71">
        <f t="shared" si="1"/>
        <v>24977129</v>
      </c>
      <c r="R51" s="78"/>
      <c r="T51" s="3"/>
    </row>
    <row r="52" spans="2:20" ht="20.25" customHeight="1" x14ac:dyDescent="0.3">
      <c r="B52" s="332" t="s">
        <v>48</v>
      </c>
      <c r="C52" s="332"/>
      <c r="D52" s="332"/>
      <c r="E52" s="332"/>
      <c r="F52" s="332"/>
      <c r="G52" s="332"/>
      <c r="H52" s="332"/>
      <c r="I52" s="332"/>
      <c r="J52" s="332"/>
      <c r="K52" s="332"/>
      <c r="L52" s="332"/>
      <c r="M52" s="332"/>
      <c r="N52" s="332"/>
      <c r="O52" s="332"/>
      <c r="P52" s="332"/>
      <c r="Q52" s="332"/>
      <c r="R52" s="80"/>
      <c r="S52" s="3"/>
    </row>
    <row r="53" spans="2:20" x14ac:dyDescent="0.3">
      <c r="C53" s="3"/>
      <c r="D53" s="3"/>
      <c r="E53" s="3"/>
      <c r="F53" s="3"/>
      <c r="G53" s="3"/>
      <c r="H53" s="3"/>
      <c r="I53" s="3"/>
      <c r="J53" s="3"/>
      <c r="K53" s="3"/>
      <c r="L53" s="3"/>
      <c r="M53" s="3"/>
      <c r="N53" s="3"/>
      <c r="O53" s="3"/>
      <c r="P53" s="3"/>
      <c r="Q53" s="3"/>
    </row>
    <row r="54" spans="2:20" x14ac:dyDescent="0.3">
      <c r="C54" s="3"/>
      <c r="D54" s="3"/>
      <c r="E54" s="3"/>
      <c r="F54" s="3"/>
      <c r="G54" s="3"/>
      <c r="H54" s="3"/>
      <c r="I54" s="3"/>
      <c r="J54" s="3"/>
      <c r="K54" s="3"/>
      <c r="L54" s="3"/>
      <c r="M54" s="3"/>
      <c r="N54" s="3"/>
      <c r="O54" s="3"/>
      <c r="P54" s="3"/>
      <c r="Q54" s="3"/>
    </row>
    <row r="55" spans="2:20" x14ac:dyDescent="0.3">
      <c r="C55" s="3"/>
      <c r="D55" s="3"/>
      <c r="E55" s="3"/>
      <c r="F55" s="3"/>
      <c r="G55" s="3"/>
      <c r="H55" s="3"/>
      <c r="I55" s="3"/>
      <c r="J55" s="3"/>
      <c r="K55" s="3"/>
      <c r="L55" s="3"/>
      <c r="M55" s="3"/>
      <c r="N55" s="3"/>
      <c r="O55" s="3"/>
      <c r="P55" s="3"/>
      <c r="Q55" s="3"/>
    </row>
    <row r="58" spans="2:20" x14ac:dyDescent="0.3">
      <c r="Q58" s="3"/>
    </row>
  </sheetData>
  <mergeCells count="4">
    <mergeCell ref="B4:Q4"/>
    <mergeCell ref="B6:Q6"/>
    <mergeCell ref="B45:Q45"/>
    <mergeCell ref="B52:Q52"/>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2"/>
  <sheetViews>
    <sheetView showGridLines="0" zoomScale="80" zoomScaleNormal="80" workbookViewId="0">
      <selection activeCell="C7" sqref="C7"/>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2"/>
      <c r="C2" s="2"/>
      <c r="D2" s="2"/>
      <c r="E2" s="2"/>
      <c r="F2" s="2"/>
      <c r="G2" s="2"/>
      <c r="H2" s="2"/>
      <c r="I2" s="2"/>
      <c r="J2" s="2"/>
      <c r="K2" s="2"/>
      <c r="L2" s="2"/>
      <c r="M2" s="2"/>
      <c r="N2" s="2"/>
      <c r="O2" s="2"/>
      <c r="P2" s="2"/>
      <c r="Q2" s="2"/>
      <c r="R2" s="2"/>
    </row>
    <row r="3" spans="2:18" ht="21.75" customHeight="1" x14ac:dyDescent="0.35">
      <c r="B3" s="319" t="s">
        <v>281</v>
      </c>
      <c r="C3" s="320"/>
      <c r="D3" s="320"/>
      <c r="E3" s="320"/>
      <c r="F3" s="320"/>
      <c r="G3" s="320"/>
      <c r="H3" s="320"/>
      <c r="I3" s="320"/>
      <c r="J3" s="320"/>
      <c r="K3" s="320"/>
      <c r="L3" s="320"/>
      <c r="M3" s="320"/>
      <c r="N3" s="320"/>
      <c r="O3" s="320"/>
      <c r="P3" s="320"/>
      <c r="Q3" s="321"/>
      <c r="R3" s="2"/>
    </row>
    <row r="4" spans="2:18" ht="18" customHeight="1" x14ac:dyDescent="0.35">
      <c r="B4" s="322" t="s">
        <v>0</v>
      </c>
      <c r="C4" s="323" t="s">
        <v>168</v>
      </c>
      <c r="D4" s="323" t="s">
        <v>169</v>
      </c>
      <c r="E4" s="323" t="s">
        <v>170</v>
      </c>
      <c r="F4" s="323" t="s">
        <v>171</v>
      </c>
      <c r="G4" s="323" t="s">
        <v>172</v>
      </c>
      <c r="H4" s="323" t="s">
        <v>173</v>
      </c>
      <c r="I4" s="323" t="s">
        <v>174</v>
      </c>
      <c r="J4" s="323" t="s">
        <v>175</v>
      </c>
      <c r="K4" s="323" t="s">
        <v>176</v>
      </c>
      <c r="L4" s="323" t="s">
        <v>177</v>
      </c>
      <c r="M4" s="323" t="s">
        <v>178</v>
      </c>
      <c r="N4" s="323" t="s">
        <v>179</v>
      </c>
      <c r="O4" s="323" t="s">
        <v>180</v>
      </c>
      <c r="P4" s="323" t="s">
        <v>181</v>
      </c>
      <c r="Q4" s="323" t="s">
        <v>182</v>
      </c>
      <c r="R4" s="2"/>
    </row>
    <row r="5" spans="2:18" ht="18" customHeight="1" x14ac:dyDescent="0.35">
      <c r="B5" s="322"/>
      <c r="C5" s="323"/>
      <c r="D5" s="323"/>
      <c r="E5" s="323"/>
      <c r="F5" s="323"/>
      <c r="G5" s="323"/>
      <c r="H5" s="323"/>
      <c r="I5" s="323"/>
      <c r="J5" s="323"/>
      <c r="K5" s="323"/>
      <c r="L5" s="323"/>
      <c r="M5" s="323"/>
      <c r="N5" s="323"/>
      <c r="O5" s="323"/>
      <c r="P5" s="323"/>
      <c r="Q5" s="323"/>
      <c r="R5" s="2"/>
    </row>
    <row r="6" spans="2:18" ht="25.5" customHeight="1" x14ac:dyDescent="0.35">
      <c r="B6" s="325" t="s">
        <v>16</v>
      </c>
      <c r="C6" s="326"/>
      <c r="D6" s="326"/>
      <c r="E6" s="326"/>
      <c r="F6" s="326"/>
      <c r="G6" s="326"/>
      <c r="H6" s="326"/>
      <c r="I6" s="326"/>
      <c r="J6" s="326"/>
      <c r="K6" s="326"/>
      <c r="L6" s="326"/>
      <c r="M6" s="326"/>
      <c r="N6" s="326"/>
      <c r="O6" s="326"/>
      <c r="P6" s="326"/>
      <c r="Q6" s="327"/>
      <c r="R6" s="2"/>
    </row>
    <row r="7" spans="2:18" ht="25.5" customHeight="1" x14ac:dyDescent="0.35">
      <c r="B7" s="140" t="s">
        <v>17</v>
      </c>
      <c r="C7" s="141">
        <f>IFERROR('APPENDIX 14'!C7/'APPENDIX 14'!C$44*100,"")</f>
        <v>0</v>
      </c>
      <c r="D7" s="141">
        <f>IFERROR('APPENDIX 14'!D7/'APPENDIX 14'!D$44*100,"")</f>
        <v>4.6074060858265001E-2</v>
      </c>
      <c r="E7" s="141">
        <f>IFERROR('APPENDIX 14'!E7/'APPENDIX 14'!E$44*100,"")</f>
        <v>5.7072132597385042E-2</v>
      </c>
      <c r="F7" s="141">
        <f>IFERROR('APPENDIX 14'!F7/'APPENDIX 14'!F$44*100,"")</f>
        <v>8.4133484228163954E-2</v>
      </c>
      <c r="G7" s="141">
        <f>IFERROR('APPENDIX 14'!G7/'APPENDIX 14'!G$44*100,"")</f>
        <v>0.41555154269901917</v>
      </c>
      <c r="H7" s="141">
        <f>IFERROR('APPENDIX 14'!H7/'APPENDIX 14'!H$44*100,"")</f>
        <v>2.9892656878907409E-2</v>
      </c>
      <c r="I7" s="141">
        <f>IFERROR('APPENDIX 14'!I7/'APPENDIX 14'!I$44*100,"")</f>
        <v>0</v>
      </c>
      <c r="J7" s="141">
        <f>IFERROR('APPENDIX 14'!J7/'APPENDIX 14'!J$44*100,"")</f>
        <v>0</v>
      </c>
      <c r="K7" s="141">
        <f>IFERROR('APPENDIX 14'!K7/'APPENDIX 14'!K$44*100,"")</f>
        <v>0</v>
      </c>
      <c r="L7" s="141">
        <f>IFERROR('APPENDIX 14'!L7/'APPENDIX 14'!L$44*100,"")</f>
        <v>0.40155403770050196</v>
      </c>
      <c r="M7" s="141">
        <f>IFERROR('APPENDIX 14'!M7/'APPENDIX 14'!M$44*100,"")</f>
        <v>0.23594130803253535</v>
      </c>
      <c r="N7" s="141">
        <f>IFERROR('APPENDIX 14'!N7/'APPENDIX 14'!N$44*100,"")</f>
        <v>0.58625226838236677</v>
      </c>
      <c r="O7" s="141">
        <f>IFERROR('APPENDIX 14'!O7/'APPENDIX 14'!O$44*100,"")</f>
        <v>12.707984652497187</v>
      </c>
      <c r="P7" s="141">
        <f>IFERROR('APPENDIX 14'!P7/'APPENDIX 14'!P$44*100,"")</f>
        <v>0.93975003289040915</v>
      </c>
      <c r="Q7" s="142">
        <f>IFERROR('APPENDIX 14'!Q7/'APPENDIX 14'!Q$44*100,"")</f>
        <v>4.5841566252911905</v>
      </c>
      <c r="R7" s="2"/>
    </row>
    <row r="8" spans="2:18" ht="25.5" customHeight="1" x14ac:dyDescent="0.35">
      <c r="B8" s="140" t="s">
        <v>18</v>
      </c>
      <c r="C8" s="141">
        <f>IFERROR('APPENDIX 14'!C8/'APPENDIX 14'!C$44*100,"")</f>
        <v>0</v>
      </c>
      <c r="D8" s="141">
        <f>IFERROR('APPENDIX 14'!D8/'APPENDIX 14'!D$44*100,"")</f>
        <v>2.5416197527768603</v>
      </c>
      <c r="E8" s="141">
        <f>IFERROR('APPENDIX 14'!E8/'APPENDIX 14'!E$44*100,"")</f>
        <v>4.6412982966069799E-2</v>
      </c>
      <c r="F8" s="141">
        <f>IFERROR('APPENDIX 14'!F8/'APPENDIX 14'!F$44*100,"")</f>
        <v>3.2023987265056419</v>
      </c>
      <c r="G8" s="141">
        <f>IFERROR('APPENDIX 14'!G8/'APPENDIX 14'!G$44*100,"")</f>
        <v>0.11257920078556938</v>
      </c>
      <c r="H8" s="141">
        <f>IFERROR('APPENDIX 14'!H8/'APPENDIX 14'!H$44*100,"")</f>
        <v>0</v>
      </c>
      <c r="I8" s="141">
        <f>IFERROR('APPENDIX 14'!I8/'APPENDIX 14'!I$44*100,"")</f>
        <v>0.85222931789576306</v>
      </c>
      <c r="J8" s="141">
        <f>IFERROR('APPENDIX 14'!J8/'APPENDIX 14'!J$44*100,"")</f>
        <v>2.5389399201957557</v>
      </c>
      <c r="K8" s="141">
        <f>IFERROR('APPENDIX 14'!K8/'APPENDIX 14'!K$44*100,"")</f>
        <v>0.1124146683832602</v>
      </c>
      <c r="L8" s="141">
        <f>IFERROR('APPENDIX 14'!L8/'APPENDIX 14'!L$44*100,"")</f>
        <v>3.5361901558752623E-4</v>
      </c>
      <c r="M8" s="141">
        <f>IFERROR('APPENDIX 14'!M8/'APPENDIX 14'!M$44*100,"")</f>
        <v>0.12386291835076776</v>
      </c>
      <c r="N8" s="141">
        <f>IFERROR('APPENDIX 14'!N8/'APPENDIX 14'!N$44*100,"")</f>
        <v>2.0381068467629417E-2</v>
      </c>
      <c r="O8" s="141">
        <f>IFERROR('APPENDIX 14'!O8/'APPENDIX 14'!O$44*100,"")</f>
        <v>0</v>
      </c>
      <c r="P8" s="141">
        <f>IFERROR('APPENDIX 14'!P8/'APPENDIX 14'!P$44*100,"")</f>
        <v>0.13711880015787398</v>
      </c>
      <c r="Q8" s="142">
        <f>IFERROR('APPENDIX 14'!Q8/'APPENDIX 14'!Q$44*100,"")</f>
        <v>0.82426752657226687</v>
      </c>
      <c r="R8" s="2"/>
    </row>
    <row r="9" spans="2:18" ht="25.5" customHeight="1" x14ac:dyDescent="0.35">
      <c r="B9" s="143" t="s">
        <v>19</v>
      </c>
      <c r="C9" s="141">
        <f>IFERROR('APPENDIX 14'!C9/'APPENDIX 14'!C$44*100,"")</f>
        <v>0</v>
      </c>
      <c r="D9" s="141">
        <f>IFERROR('APPENDIX 14'!D9/'APPENDIX 14'!D$44*100,"")</f>
        <v>1.05613513129058</v>
      </c>
      <c r="E9" s="141">
        <f>IFERROR('APPENDIX 14'!E9/'APPENDIX 14'!E$44*100,"")</f>
        <v>3.9450426426894678</v>
      </c>
      <c r="F9" s="141">
        <f>IFERROR('APPENDIX 14'!F9/'APPENDIX 14'!F$44*100,"")</f>
        <v>3.1215461644069489</v>
      </c>
      <c r="G9" s="141">
        <f>IFERROR('APPENDIX 14'!G9/'APPENDIX 14'!G$44*100,"")</f>
        <v>15.673685484085542</v>
      </c>
      <c r="H9" s="141">
        <f>IFERROR('APPENDIX 14'!H9/'APPENDIX 14'!H$44*100,"")</f>
        <v>0.55400673807530421</v>
      </c>
      <c r="I9" s="141">
        <f>IFERROR('APPENDIX 14'!I9/'APPENDIX 14'!I$44*100,"")</f>
        <v>3.3768209276114494</v>
      </c>
      <c r="J9" s="141">
        <f>IFERROR('APPENDIX 14'!J9/'APPENDIX 14'!J$44*100,"")</f>
        <v>0.68436369334518254</v>
      </c>
      <c r="K9" s="141">
        <f>IFERROR('APPENDIX 14'!K9/'APPENDIX 14'!K$44*100,"")</f>
        <v>0</v>
      </c>
      <c r="L9" s="141">
        <f>IFERROR('APPENDIX 14'!L9/'APPENDIX 14'!L$44*100,"")</f>
        <v>8.8106535193736075</v>
      </c>
      <c r="M9" s="141">
        <f>IFERROR('APPENDIX 14'!M9/'APPENDIX 14'!M$44*100,"")</f>
        <v>2.6646255346346615</v>
      </c>
      <c r="N9" s="141">
        <f>IFERROR('APPENDIX 14'!N9/'APPENDIX 14'!N$44*100,"")</f>
        <v>2.3629099061518293</v>
      </c>
      <c r="O9" s="141">
        <f>IFERROR('APPENDIX 14'!O9/'APPENDIX 14'!O$44*100,"")</f>
        <v>0</v>
      </c>
      <c r="P9" s="141">
        <f>IFERROR('APPENDIX 14'!P9/'APPENDIX 14'!P$44*100,"")</f>
        <v>0</v>
      </c>
      <c r="Q9" s="142">
        <f>IFERROR('APPENDIX 14'!Q9/'APPENDIX 14'!Q$44*100,"")</f>
        <v>1.7833443813942413</v>
      </c>
      <c r="R9" s="2"/>
    </row>
    <row r="10" spans="2:18" ht="25.5" customHeight="1" x14ac:dyDescent="0.35">
      <c r="B10" s="143" t="s">
        <v>20</v>
      </c>
      <c r="C10" s="141">
        <f>IFERROR('APPENDIX 14'!C10/'APPENDIX 14'!C$44*100,"")</f>
        <v>5.7856804584007362</v>
      </c>
      <c r="D10" s="141">
        <f>IFERROR('APPENDIX 14'!D10/'APPENDIX 14'!D$44*100,"")</f>
        <v>4.1800094993092509</v>
      </c>
      <c r="E10" s="141">
        <f>IFERROR('APPENDIX 14'!E10/'APPENDIX 14'!E$44*100,"")</f>
        <v>6.1721958213697068</v>
      </c>
      <c r="F10" s="141">
        <f>IFERROR('APPENDIX 14'!F10/'APPENDIX 14'!F$44*100,"")</f>
        <v>7.7471084139632262</v>
      </c>
      <c r="G10" s="141">
        <f>IFERROR('APPENDIX 14'!G10/'APPENDIX 14'!G$44*100,"")</f>
        <v>5.9427761302976858</v>
      </c>
      <c r="H10" s="141">
        <f>IFERROR('APPENDIX 14'!H10/'APPENDIX 14'!H$44*100,"")</f>
        <v>5.932555951630861</v>
      </c>
      <c r="I10" s="141">
        <f>IFERROR('APPENDIX 14'!I10/'APPENDIX 14'!I$44*100,"")</f>
        <v>7.7810456450312424</v>
      </c>
      <c r="J10" s="141">
        <f>IFERROR('APPENDIX 14'!J10/'APPENDIX 14'!J$44*100,"")</f>
        <v>8.2596675166508557</v>
      </c>
      <c r="K10" s="141">
        <f>IFERROR('APPENDIX 14'!K10/'APPENDIX 14'!K$44*100,"")</f>
        <v>0</v>
      </c>
      <c r="L10" s="141">
        <f>IFERROR('APPENDIX 14'!L10/'APPENDIX 14'!L$44*100,"")</f>
        <v>17.802281392724563</v>
      </c>
      <c r="M10" s="141">
        <f>IFERROR('APPENDIX 14'!M10/'APPENDIX 14'!M$44*100,"")</f>
        <v>4.5942794205203068</v>
      </c>
      <c r="N10" s="141">
        <f>IFERROR('APPENDIX 14'!N10/'APPENDIX 14'!N$44*100,"")</f>
        <v>5.9802799683033054</v>
      </c>
      <c r="O10" s="141">
        <f>IFERROR('APPENDIX 14'!O10/'APPENDIX 14'!O$44*100,"")</f>
        <v>11.367312569735398</v>
      </c>
      <c r="P10" s="141">
        <f>IFERROR('APPENDIX 14'!P10/'APPENDIX 14'!P$44*100,"")</f>
        <v>10.26761741876069</v>
      </c>
      <c r="Q10" s="142">
        <f>IFERROR('APPENDIX 14'!Q10/'APPENDIX 14'!Q$44*100,"")</f>
        <v>8.6257777824037234</v>
      </c>
      <c r="R10" s="2"/>
    </row>
    <row r="11" spans="2:18" ht="25.5" customHeight="1" x14ac:dyDescent="0.35">
      <c r="B11" s="143" t="s">
        <v>121</v>
      </c>
      <c r="C11" s="141">
        <f>IFERROR('APPENDIX 14'!C11/'APPENDIX 14'!C$44*100,"")</f>
        <v>9.5833540076422627E-2</v>
      </c>
      <c r="D11" s="141">
        <f>IFERROR('APPENDIX 14'!D11/'APPENDIX 14'!D$44*100,"")</f>
        <v>12.513555803619864</v>
      </c>
      <c r="E11" s="141">
        <f>IFERROR('APPENDIX 14'!E11/'APPENDIX 14'!E$44*100,"")</f>
        <v>7.2049760565044574</v>
      </c>
      <c r="F11" s="141">
        <f>IFERROR('APPENDIX 14'!F11/'APPENDIX 14'!F$44*100,"")</f>
        <v>6.5875063904086888</v>
      </c>
      <c r="G11" s="141">
        <f>IFERROR('APPENDIX 14'!G11/'APPENDIX 14'!G$44*100,"")</f>
        <v>9.1937923552572851</v>
      </c>
      <c r="H11" s="141">
        <f>IFERROR('APPENDIX 14'!H11/'APPENDIX 14'!H$44*100,"")</f>
        <v>13.34797757043763</v>
      </c>
      <c r="I11" s="141">
        <f>IFERROR('APPENDIX 14'!I11/'APPENDIX 14'!I$44*100,"")</f>
        <v>4.8151744863703945</v>
      </c>
      <c r="J11" s="141">
        <f>IFERROR('APPENDIX 14'!J11/'APPENDIX 14'!J$44*100,"")</f>
        <v>4.7133948830514774</v>
      </c>
      <c r="K11" s="141">
        <f>IFERROR('APPENDIX 14'!K11/'APPENDIX 14'!K$44*100,"")</f>
        <v>0</v>
      </c>
      <c r="L11" s="141">
        <f>IFERROR('APPENDIX 14'!L11/'APPENDIX 14'!L$44*100,"")</f>
        <v>14.75011708718516</v>
      </c>
      <c r="M11" s="141">
        <f>IFERROR('APPENDIX 14'!M11/'APPENDIX 14'!M$44*100,"")</f>
        <v>17.120549573887857</v>
      </c>
      <c r="N11" s="141">
        <f>IFERROR('APPENDIX 14'!N11/'APPENDIX 14'!N$44*100,"")</f>
        <v>14.66858207972089</v>
      </c>
      <c r="O11" s="141">
        <f>IFERROR('APPENDIX 14'!O11/'APPENDIX 14'!O$44*100,"")</f>
        <v>4.6384207505435437</v>
      </c>
      <c r="P11" s="141">
        <f>IFERROR('APPENDIX 14'!P11/'APPENDIX 14'!P$44*100,"")</f>
        <v>23.841620839363241</v>
      </c>
      <c r="Q11" s="142">
        <f>IFERROR('APPENDIX 14'!Q11/'APPENDIX 14'!Q$44*100,"")</f>
        <v>7.0318938761650056</v>
      </c>
      <c r="R11" s="2"/>
    </row>
    <row r="12" spans="2:18" ht="25.5" customHeight="1" x14ac:dyDescent="0.35">
      <c r="B12" s="143" t="s">
        <v>222</v>
      </c>
      <c r="C12" s="141">
        <f>IFERROR('APPENDIX 14'!C12/'APPENDIX 14'!C$44*100,"")</f>
        <v>0</v>
      </c>
      <c r="D12" s="141">
        <f>IFERROR('APPENDIX 14'!D12/'APPENDIX 14'!D$44*100,"")</f>
        <v>1.536019017906439</v>
      </c>
      <c r="E12" s="141">
        <f>IFERROR('APPENDIX 14'!E12/'APPENDIX 14'!E$44*100,"")</f>
        <v>0.68395194977165052</v>
      </c>
      <c r="F12" s="141">
        <f>IFERROR('APPENDIX 14'!F12/'APPENDIX 14'!F$44*100,"")</f>
        <v>0.57475844136927134</v>
      </c>
      <c r="G12" s="141">
        <f>IFERROR('APPENDIX 14'!G12/'APPENDIX 14'!G$44*100,"")</f>
        <v>0.62474553586444503</v>
      </c>
      <c r="H12" s="141">
        <f>IFERROR('APPENDIX 14'!H12/'APPENDIX 14'!H$44*100,"")</f>
        <v>0.80819501865773624</v>
      </c>
      <c r="I12" s="141">
        <f>IFERROR('APPENDIX 14'!I12/'APPENDIX 14'!I$44*100,"")</f>
        <v>2.8126138270363086</v>
      </c>
      <c r="J12" s="141">
        <f>IFERROR('APPENDIX 14'!J12/'APPENDIX 14'!J$44*100,"")</f>
        <v>1.2016397858776517</v>
      </c>
      <c r="K12" s="141">
        <f>IFERROR('APPENDIX 14'!K12/'APPENDIX 14'!K$44*100,"")</f>
        <v>0</v>
      </c>
      <c r="L12" s="141">
        <f>IFERROR('APPENDIX 14'!L12/'APPENDIX 14'!L$44*100,"")</f>
        <v>0.60861761682786453</v>
      </c>
      <c r="M12" s="141">
        <f>IFERROR('APPENDIX 14'!M12/'APPENDIX 14'!M$44*100,"")</f>
        <v>0.38834238865329962</v>
      </c>
      <c r="N12" s="141">
        <f>IFERROR('APPENDIX 14'!N12/'APPENDIX 14'!N$44*100,"")</f>
        <v>0.59237198073971054</v>
      </c>
      <c r="O12" s="141">
        <f>IFERROR('APPENDIX 14'!O12/'APPENDIX 14'!O$44*100,"")</f>
        <v>0</v>
      </c>
      <c r="P12" s="141">
        <f>IFERROR('APPENDIX 14'!P12/'APPENDIX 14'!P$44*100,"")</f>
        <v>0.33351401131430075</v>
      </c>
      <c r="Q12" s="142">
        <f>IFERROR('APPENDIX 14'!Q12/'APPENDIX 14'!Q$44*100,"")</f>
        <v>0.75098928392302222</v>
      </c>
      <c r="R12" s="2"/>
    </row>
    <row r="13" spans="2:18" ht="25.5" customHeight="1" x14ac:dyDescent="0.35">
      <c r="B13" s="143" t="s">
        <v>21</v>
      </c>
      <c r="C13" s="141">
        <f>IFERROR('APPENDIX 14'!C13/'APPENDIX 14'!C$44*100,"")</f>
        <v>0</v>
      </c>
      <c r="D13" s="141">
        <f>IFERROR('APPENDIX 14'!D13/'APPENDIX 14'!D$44*100,"")</f>
        <v>2.7205153736917351</v>
      </c>
      <c r="E13" s="141">
        <f>IFERROR('APPENDIX 14'!E13/'APPENDIX 14'!E$44*100,"")</f>
        <v>8.9931549986539014</v>
      </c>
      <c r="F13" s="141">
        <f>IFERROR('APPENDIX 14'!F13/'APPENDIX 14'!F$44*100,"")</f>
        <v>4.1787302133793522</v>
      </c>
      <c r="G13" s="141">
        <f>IFERROR('APPENDIX 14'!G13/'APPENDIX 14'!G$44*100,"")</f>
        <v>2.5859580477436217</v>
      </c>
      <c r="H13" s="141">
        <f>IFERROR('APPENDIX 14'!H13/'APPENDIX 14'!H$44*100,"")</f>
        <v>2.3078051769823666</v>
      </c>
      <c r="I13" s="141">
        <f>IFERROR('APPENDIX 14'!I13/'APPENDIX 14'!I$44*100,"")</f>
        <v>9.3505948170006885</v>
      </c>
      <c r="J13" s="141">
        <f>IFERROR('APPENDIX 14'!J13/'APPENDIX 14'!J$44*100,"")</f>
        <v>9.8645737639878277</v>
      </c>
      <c r="K13" s="141">
        <f>IFERROR('APPENDIX 14'!K13/'APPENDIX 14'!K$44*100,"")</f>
        <v>0</v>
      </c>
      <c r="L13" s="141">
        <f>IFERROR('APPENDIX 14'!L13/'APPENDIX 14'!L$44*100,"")</f>
        <v>8.2426627983365766</v>
      </c>
      <c r="M13" s="141">
        <f>IFERROR('APPENDIX 14'!M13/'APPENDIX 14'!M$44*100,"")</f>
        <v>10.949263159238388</v>
      </c>
      <c r="N13" s="141">
        <f>IFERROR('APPENDIX 14'!N13/'APPENDIX 14'!N$44*100,"")</f>
        <v>4.6921748738809059</v>
      </c>
      <c r="O13" s="141">
        <f>IFERROR('APPENDIX 14'!O13/'APPENDIX 14'!O$44*100,"")</f>
        <v>12.120069845179522</v>
      </c>
      <c r="P13" s="141">
        <f>IFERROR('APPENDIX 14'!P13/'APPENDIX 14'!P$44*100,"")</f>
        <v>3.9179897381923428</v>
      </c>
      <c r="Q13" s="142">
        <f>IFERROR('APPENDIX 14'!Q13/'APPENDIX 14'!Q$44*100,"")</f>
        <v>8.3020368547699324</v>
      </c>
      <c r="R13" s="2"/>
    </row>
    <row r="14" spans="2:18" ht="25.5" customHeight="1" x14ac:dyDescent="0.35">
      <c r="B14" s="143" t="s">
        <v>22</v>
      </c>
      <c r="C14" s="141">
        <f>IFERROR('APPENDIX 14'!C14/'APPENDIX 14'!C$44*100,"")</f>
        <v>0</v>
      </c>
      <c r="D14" s="141">
        <f>IFERROR('APPENDIX 14'!D14/'APPENDIX 14'!D$44*100,"")</f>
        <v>0.15165140910438873</v>
      </c>
      <c r="E14" s="141">
        <f>IFERROR('APPENDIX 14'!E14/'APPENDIX 14'!E$44*100,"")</f>
        <v>0.19125559909902778</v>
      </c>
      <c r="F14" s="141">
        <f>IFERROR('APPENDIX 14'!F14/'APPENDIX 14'!F$44*100,"")</f>
        <v>0.11554757467142304</v>
      </c>
      <c r="G14" s="141">
        <f>IFERROR('APPENDIX 14'!G14/'APPENDIX 14'!G$44*100,"")</f>
        <v>0.47436382083515943</v>
      </c>
      <c r="H14" s="141">
        <f>IFERROR('APPENDIX 14'!H14/'APPENDIX 14'!H$44*100,"")</f>
        <v>5.8404324797095328E-2</v>
      </c>
      <c r="I14" s="141">
        <f>IFERROR('APPENDIX 14'!I14/'APPENDIX 14'!I$44*100,"")</f>
        <v>0.426500953628283</v>
      </c>
      <c r="J14" s="141">
        <f>IFERROR('APPENDIX 14'!J14/'APPENDIX 14'!J$44*100,"")</f>
        <v>0.46243135433415461</v>
      </c>
      <c r="K14" s="141">
        <f>IFERROR('APPENDIX 14'!K14/'APPENDIX 14'!K$44*100,"")</f>
        <v>0</v>
      </c>
      <c r="L14" s="141">
        <f>IFERROR('APPENDIX 14'!L14/'APPENDIX 14'!L$44*100,"")</f>
        <v>0.12431672947988144</v>
      </c>
      <c r="M14" s="141">
        <f>IFERROR('APPENDIX 14'!M14/'APPENDIX 14'!M$44*100,"")</f>
        <v>0.31863815524942629</v>
      </c>
      <c r="N14" s="141">
        <f>IFERROR('APPENDIX 14'!N14/'APPENDIX 14'!N$44*100,"")</f>
        <v>2.0390054829387629E-2</v>
      </c>
      <c r="O14" s="141">
        <f>IFERROR('APPENDIX 14'!O14/'APPENDIX 14'!O$44*100,"")</f>
        <v>0</v>
      </c>
      <c r="P14" s="141">
        <f>IFERROR('APPENDIX 14'!P14/'APPENDIX 14'!P$44*100,"")</f>
        <v>2.5301933956058412E-2</v>
      </c>
      <c r="Q14" s="142">
        <f>IFERROR('APPENDIX 14'!Q14/'APPENDIX 14'!Q$44*100,"")</f>
        <v>0.15546800952106493</v>
      </c>
      <c r="R14" s="2"/>
    </row>
    <row r="15" spans="2:18" ht="25.5" customHeight="1" x14ac:dyDescent="0.35">
      <c r="B15" s="143" t="s">
        <v>23</v>
      </c>
      <c r="C15" s="141">
        <f>IFERROR('APPENDIX 14'!C15/'APPENDIX 14'!C$44*100,"")</f>
        <v>0</v>
      </c>
      <c r="D15" s="141">
        <f>IFERROR('APPENDIX 14'!D15/'APPENDIX 14'!D$44*100,"")</f>
        <v>0</v>
      </c>
      <c r="E15" s="141">
        <f>IFERROR('APPENDIX 14'!E15/'APPENDIX 14'!E$44*100,"")</f>
        <v>2.4790136571116016E-2</v>
      </c>
      <c r="F15" s="141">
        <f>IFERROR('APPENDIX 14'!F15/'APPENDIX 14'!F$44*100,"")</f>
        <v>0.54741742362367973</v>
      </c>
      <c r="G15" s="141">
        <f>IFERROR('APPENDIX 14'!G15/'APPENDIX 14'!G$44*100,"")</f>
        <v>0.11250389697233489</v>
      </c>
      <c r="H15" s="141">
        <f>IFERROR('APPENDIX 14'!H15/'APPENDIX 14'!H$44*100,"")</f>
        <v>1.8010397696050083E-2</v>
      </c>
      <c r="I15" s="141">
        <f>IFERROR('APPENDIX 14'!I15/'APPENDIX 14'!I$44*100,"")</f>
        <v>3.5580315362844561</v>
      </c>
      <c r="J15" s="141">
        <f>IFERROR('APPENDIX 14'!J15/'APPENDIX 14'!J$44*100,"")</f>
        <v>1.6673112562191967</v>
      </c>
      <c r="K15" s="141">
        <f>IFERROR('APPENDIX 14'!K15/'APPENDIX 14'!K$44*100,"")</f>
        <v>54.493201013669825</v>
      </c>
      <c r="L15" s="141">
        <f>IFERROR('APPENDIX 14'!L15/'APPENDIX 14'!L$44*100,"")</f>
        <v>0.27106862094870482</v>
      </c>
      <c r="M15" s="141">
        <f>IFERROR('APPENDIX 14'!M15/'APPENDIX 14'!M$44*100,"")</f>
        <v>0.13865626285015092</v>
      </c>
      <c r="N15" s="141">
        <f>IFERROR('APPENDIX 14'!N15/'APPENDIX 14'!N$44*100,"")</f>
        <v>0.10449341452451273</v>
      </c>
      <c r="O15" s="141">
        <f>IFERROR('APPENDIX 14'!O15/'APPENDIX 14'!O$44*100,"")</f>
        <v>0</v>
      </c>
      <c r="P15" s="141">
        <f>IFERROR('APPENDIX 14'!P15/'APPENDIX 14'!P$44*100,"")</f>
        <v>0.685236153137745</v>
      </c>
      <c r="Q15" s="142">
        <f>IFERROR('APPENDIX 14'!Q15/'APPENDIX 14'!Q$44*100,"")</f>
        <v>2.4151557711535672</v>
      </c>
      <c r="R15" s="2"/>
    </row>
    <row r="16" spans="2:18" ht="25.5" customHeight="1" x14ac:dyDescent="0.35">
      <c r="B16" s="143" t="s">
        <v>24</v>
      </c>
      <c r="C16" s="141">
        <f>IFERROR('APPENDIX 14'!C16/'APPENDIX 14'!C$44*100,"")</f>
        <v>17.18558532627177</v>
      </c>
      <c r="D16" s="141">
        <f>IFERROR('APPENDIX 14'!D16/'APPENDIX 14'!D$44*100,"")</f>
        <v>3.4535052210036001</v>
      </c>
      <c r="E16" s="141">
        <f>IFERROR('APPENDIX 14'!E16/'APPENDIX 14'!E$44*100,"")</f>
        <v>1.4244278473025043</v>
      </c>
      <c r="F16" s="141">
        <f>IFERROR('APPENDIX 14'!F16/'APPENDIX 14'!F$44*100,"")</f>
        <v>0.98954976053406551</v>
      </c>
      <c r="G16" s="141">
        <f>IFERROR('APPENDIX 14'!G16/'APPENDIX 14'!G$44*100,"")</f>
        <v>1.0751376428199571</v>
      </c>
      <c r="H16" s="141">
        <f>IFERROR('APPENDIX 14'!H16/'APPENDIX 14'!H$44*100,"")</f>
        <v>3.4514366600781985</v>
      </c>
      <c r="I16" s="141">
        <f>IFERROR('APPENDIX 14'!I16/'APPENDIX 14'!I$44*100,"")</f>
        <v>4.3643572991757873</v>
      </c>
      <c r="J16" s="141">
        <f>IFERROR('APPENDIX 14'!J16/'APPENDIX 14'!J$44*100,"")</f>
        <v>3.085664234706762</v>
      </c>
      <c r="K16" s="141">
        <f>IFERROR('APPENDIX 14'!K16/'APPENDIX 14'!K$44*100,"")</f>
        <v>0.41288385755408935</v>
      </c>
      <c r="L16" s="141">
        <f>IFERROR('APPENDIX 14'!L16/'APPENDIX 14'!L$44*100,"")</f>
        <v>0.61510063211363586</v>
      </c>
      <c r="M16" s="141">
        <f>IFERROR('APPENDIX 14'!M16/'APPENDIX 14'!M$44*100,"")</f>
        <v>1.1515102887824964</v>
      </c>
      <c r="N16" s="141">
        <f>IFERROR('APPENDIX 14'!N16/'APPENDIX 14'!N$44*100,"")</f>
        <v>2.1342249721287994</v>
      </c>
      <c r="O16" s="141">
        <f>IFERROR('APPENDIX 14'!O16/'APPENDIX 14'!O$44*100,"")</f>
        <v>0</v>
      </c>
      <c r="P16" s="141">
        <f>IFERROR('APPENDIX 14'!P16/'APPENDIX 14'!P$44*100,"")</f>
        <v>3.3512432574661228</v>
      </c>
      <c r="Q16" s="142">
        <f>IFERROR('APPENDIX 14'!Q16/'APPENDIX 14'!Q$44*100,"")</f>
        <v>2.0169025574038377</v>
      </c>
      <c r="R16" s="2"/>
    </row>
    <row r="17" spans="2:18" ht="25.5" customHeight="1" x14ac:dyDescent="0.35">
      <c r="B17" s="143" t="s">
        <v>25</v>
      </c>
      <c r="C17" s="141">
        <f>IFERROR('APPENDIX 14'!C17/'APPENDIX 14'!C$44*100,"")</f>
        <v>0</v>
      </c>
      <c r="D17" s="141">
        <f>IFERROR('APPENDIX 14'!D17/'APPENDIX 14'!D$44*100,"")</f>
        <v>3.3535937044171784</v>
      </c>
      <c r="E17" s="141">
        <f>IFERROR('APPENDIX 14'!E17/'APPENDIX 14'!E$44*100,"")</f>
        <v>3.3031181971784318</v>
      </c>
      <c r="F17" s="141">
        <f>IFERROR('APPENDIX 14'!F17/'APPENDIX 14'!F$44*100,"")</f>
        <v>2.6033082572356454</v>
      </c>
      <c r="G17" s="141">
        <f>IFERROR('APPENDIX 14'!G17/'APPENDIX 14'!G$44*100,"")</f>
        <v>1.6628086013019527</v>
      </c>
      <c r="H17" s="141">
        <f>IFERROR('APPENDIX 14'!H17/'APPENDIX 14'!H$44*100,"")</f>
        <v>2.2429850076385951</v>
      </c>
      <c r="I17" s="141">
        <f>IFERROR('APPENDIX 14'!I17/'APPENDIX 14'!I$44*100,"")</f>
        <v>3.0297927626178072</v>
      </c>
      <c r="J17" s="141">
        <f>IFERROR('APPENDIX 14'!J17/'APPENDIX 14'!J$44*100,"")</f>
        <v>4.3604157711866289</v>
      </c>
      <c r="K17" s="141">
        <f>IFERROR('APPENDIX 14'!K17/'APPENDIX 14'!K$44*100,"")</f>
        <v>0</v>
      </c>
      <c r="L17" s="141">
        <f>IFERROR('APPENDIX 14'!L17/'APPENDIX 14'!L$44*100,"")</f>
        <v>8.193038263149127</v>
      </c>
      <c r="M17" s="141">
        <f>IFERROR('APPENDIX 14'!M17/'APPENDIX 14'!M$44*100,"")</f>
        <v>3.5445674006657693</v>
      </c>
      <c r="N17" s="141">
        <f>IFERROR('APPENDIX 14'!N17/'APPENDIX 14'!N$44*100,"")</f>
        <v>0.91315813642267685</v>
      </c>
      <c r="O17" s="141">
        <f>IFERROR('APPENDIX 14'!O17/'APPENDIX 14'!O$44*100,"")</f>
        <v>4.0268119274246255</v>
      </c>
      <c r="P17" s="141">
        <f>IFERROR('APPENDIX 14'!P17/'APPENDIX 14'!P$44*100,"")</f>
        <v>2.226675437442442</v>
      </c>
      <c r="Q17" s="142">
        <f>IFERROR('APPENDIX 14'!Q17/'APPENDIX 14'!Q$44*100,"")</f>
        <v>3.1869214811383904</v>
      </c>
      <c r="R17" s="2"/>
    </row>
    <row r="18" spans="2:18" ht="25.5" customHeight="1" x14ac:dyDescent="0.35">
      <c r="B18" s="143" t="s">
        <v>26</v>
      </c>
      <c r="C18" s="141">
        <f>IFERROR('APPENDIX 14'!C18/'APPENDIX 14'!C$44*100,"")</f>
        <v>28.598894939786458</v>
      </c>
      <c r="D18" s="141">
        <f>IFERROR('APPENDIX 14'!D18/'APPENDIX 14'!D$44*100,"")</f>
        <v>13.458061996253317</v>
      </c>
      <c r="E18" s="141">
        <f>IFERROR('APPENDIX 14'!E18/'APPENDIX 14'!E$44*100,"")</f>
        <v>8.9545993317017718</v>
      </c>
      <c r="F18" s="141">
        <f>IFERROR('APPENDIX 14'!F18/'APPENDIX 14'!F$44*100,"")</f>
        <v>13.482544548419789</v>
      </c>
      <c r="G18" s="141">
        <f>IFERROR('APPENDIX 14'!G18/'APPENDIX 14'!G$44*100,"")</f>
        <v>5.0709587832108642</v>
      </c>
      <c r="H18" s="141">
        <f>IFERROR('APPENDIX 14'!H18/'APPENDIX 14'!H$44*100,"")</f>
        <v>14.389617264663656</v>
      </c>
      <c r="I18" s="141">
        <f>IFERROR('APPENDIX 14'!I18/'APPENDIX 14'!I$44*100,"")</f>
        <v>6.5930697740361364</v>
      </c>
      <c r="J18" s="141">
        <f>IFERROR('APPENDIX 14'!J18/'APPENDIX 14'!J$44*100,"")</f>
        <v>7.0186406558394347</v>
      </c>
      <c r="K18" s="141">
        <f>IFERROR('APPENDIX 14'!K18/'APPENDIX 14'!K$44*100,"")</f>
        <v>5.9630070172619547</v>
      </c>
      <c r="L18" s="141">
        <f>IFERROR('APPENDIX 14'!L18/'APPENDIX 14'!L$44*100,"")</f>
        <v>3.8420313133567405</v>
      </c>
      <c r="M18" s="141">
        <f>IFERROR('APPENDIX 14'!M18/'APPENDIX 14'!M$44*100,"")</f>
        <v>10.431496101759976</v>
      </c>
      <c r="N18" s="141">
        <f>IFERROR('APPENDIX 14'!N18/'APPENDIX 14'!N$44*100,"")</f>
        <v>7.0748907213478391</v>
      </c>
      <c r="O18" s="141">
        <f>IFERROR('APPENDIX 14'!O18/'APPENDIX 14'!O$44*100,"")</f>
        <v>6.3864781127013774</v>
      </c>
      <c r="P18" s="141">
        <f>IFERROR('APPENDIX 14'!P18/'APPENDIX 14'!P$44*100,"")</f>
        <v>9.1577424023154848</v>
      </c>
      <c r="Q18" s="142">
        <f>IFERROR('APPENDIX 14'!Q18/'APPENDIX 14'!Q$44*100,"")</f>
        <v>8.3804217084964243</v>
      </c>
      <c r="R18" s="2"/>
    </row>
    <row r="19" spans="2:18" ht="25.5" customHeight="1" x14ac:dyDescent="0.35">
      <c r="B19" s="143" t="s">
        <v>27</v>
      </c>
      <c r="C19" s="141">
        <f>IFERROR('APPENDIX 14'!C19/'APPENDIX 14'!C$44*100,"")</f>
        <v>2.3049927741666654</v>
      </c>
      <c r="D19" s="141">
        <f>IFERROR('APPENDIX 14'!D19/'APPENDIX 14'!D$44*100,"")</f>
        <v>5.14122386785834</v>
      </c>
      <c r="E19" s="141">
        <f>IFERROR('APPENDIX 14'!E19/'APPENDIX 14'!E$44*100,"")</f>
        <v>4.0035156920955401</v>
      </c>
      <c r="F19" s="141">
        <f>IFERROR('APPENDIX 14'!F19/'APPENDIX 14'!F$44*100,"")</f>
        <v>3.9355931930856367</v>
      </c>
      <c r="G19" s="141">
        <f>IFERROR('APPENDIX 14'!G19/'APPENDIX 14'!G$44*100,"")</f>
        <v>6.0484775828078385</v>
      </c>
      <c r="H19" s="141">
        <f>IFERROR('APPENDIX 14'!H19/'APPENDIX 14'!H$44*100,"")</f>
        <v>13.142526691927255</v>
      </c>
      <c r="I19" s="141">
        <f>IFERROR('APPENDIX 14'!I19/'APPENDIX 14'!I$44*100,"")</f>
        <v>5.2316453325075516</v>
      </c>
      <c r="J19" s="141">
        <f>IFERROR('APPENDIX 14'!J19/'APPENDIX 14'!J$44*100,"")</f>
        <v>0</v>
      </c>
      <c r="K19" s="141">
        <f>IFERROR('APPENDIX 14'!K19/'APPENDIX 14'!K$44*100,"")</f>
        <v>21.004842997228064</v>
      </c>
      <c r="L19" s="141">
        <f>IFERROR('APPENDIX 14'!L19/'APPENDIX 14'!L$44*100,"")</f>
        <v>2.9540939652164622</v>
      </c>
      <c r="M19" s="141">
        <f>IFERROR('APPENDIX 14'!M19/'APPENDIX 14'!M$44*100,"")</f>
        <v>4.4150041439599841</v>
      </c>
      <c r="N19" s="141">
        <f>IFERROR('APPENDIX 14'!N19/'APPENDIX 14'!N$44*100,"")</f>
        <v>5.0602203060503195</v>
      </c>
      <c r="O19" s="141">
        <f>IFERROR('APPENDIX 14'!O19/'APPENDIX 14'!O$44*100,"")</f>
        <v>0</v>
      </c>
      <c r="P19" s="141">
        <f>IFERROR('APPENDIX 14'!P19/'APPENDIX 14'!P$44*100,"")</f>
        <v>2.4955663728456781</v>
      </c>
      <c r="Q19" s="142">
        <f>IFERROR('APPENDIX 14'!Q19/'APPENDIX 14'!Q$44*100,"")</f>
        <v>3.1253715303505083</v>
      </c>
      <c r="R19" s="2"/>
    </row>
    <row r="20" spans="2:18" ht="25.5" customHeight="1" x14ac:dyDescent="0.35">
      <c r="B20" s="143" t="s">
        <v>28</v>
      </c>
      <c r="C20" s="141">
        <f>IFERROR('APPENDIX 14'!C20/'APPENDIX 14'!C$44*100,"")</f>
        <v>1.3121323599132639</v>
      </c>
      <c r="D20" s="141">
        <f>IFERROR('APPENDIX 14'!D20/'APPENDIX 14'!D$44*100,"")</f>
        <v>2.8100355139150412</v>
      </c>
      <c r="E20" s="141">
        <f>IFERROR('APPENDIX 14'!E20/'APPENDIX 14'!E$44*100,"")</f>
        <v>8.3668233663178189</v>
      </c>
      <c r="F20" s="141">
        <f>IFERROR('APPENDIX 14'!F20/'APPENDIX 14'!F$44*100,"")</f>
        <v>4.446760860857216</v>
      </c>
      <c r="G20" s="141">
        <f>IFERROR('APPENDIX 14'!G20/'APPENDIX 14'!G$44*100,"")</f>
        <v>4.8329485308477045</v>
      </c>
      <c r="H20" s="141">
        <f>IFERROR('APPENDIX 14'!H20/'APPENDIX 14'!H$44*100,"")</f>
        <v>2.0673117035937363</v>
      </c>
      <c r="I20" s="141">
        <f>IFERROR('APPENDIX 14'!I20/'APPENDIX 14'!I$44*100,"")</f>
        <v>4.2734221759893503</v>
      </c>
      <c r="J20" s="141">
        <f>IFERROR('APPENDIX 14'!J20/'APPENDIX 14'!J$44*100,"")</f>
        <v>3.0163170119512834</v>
      </c>
      <c r="K20" s="141">
        <f>IFERROR('APPENDIX 14'!K20/'APPENDIX 14'!K$44*100,"")</f>
        <v>0.73543100019007934</v>
      </c>
      <c r="L20" s="141">
        <f>IFERROR('APPENDIX 14'!L20/'APPENDIX 14'!L$44*100,"")</f>
        <v>7.2666743153150044</v>
      </c>
      <c r="M20" s="141">
        <f>IFERROR('APPENDIX 14'!M20/'APPENDIX 14'!M$44*100,"")</f>
        <v>2.1849929384004225</v>
      </c>
      <c r="N20" s="141">
        <f>IFERROR('APPENDIX 14'!N20/'APPENDIX 14'!N$44*100,"")</f>
        <v>3.0443636910007159</v>
      </c>
      <c r="O20" s="141">
        <f>IFERROR('APPENDIX 14'!O20/'APPENDIX 14'!O$44*100,"")</f>
        <v>4.0334782353540568</v>
      </c>
      <c r="P20" s="141">
        <f>IFERROR('APPENDIX 14'!P20/'APPENDIX 14'!P$44*100,"")</f>
        <v>8.0853782397053013</v>
      </c>
      <c r="Q20" s="142">
        <f>IFERROR('APPENDIX 14'!Q20/'APPENDIX 14'!Q$44*100,"")</f>
        <v>3.8847603763409735</v>
      </c>
      <c r="R20" s="2"/>
    </row>
    <row r="21" spans="2:18" ht="25.5" customHeight="1" x14ac:dyDescent="0.35">
      <c r="B21" s="143" t="s">
        <v>29</v>
      </c>
      <c r="C21" s="141">
        <f>IFERROR('APPENDIX 14'!C21/'APPENDIX 14'!C$44*100,"")</f>
        <v>22.107516970901571</v>
      </c>
      <c r="D21" s="141">
        <f>IFERROR('APPENDIX 14'!D21/'APPENDIX 14'!D$44*100,"")</f>
        <v>6.1927057842113769</v>
      </c>
      <c r="E21" s="141">
        <f>IFERROR('APPENDIX 14'!E21/'APPENDIX 14'!E$44*100,"")</f>
        <v>7.4378937033053107</v>
      </c>
      <c r="F21" s="141">
        <f>IFERROR('APPENDIX 14'!F21/'APPENDIX 14'!F$44*100,"")</f>
        <v>7.8471499368407711</v>
      </c>
      <c r="G21" s="141">
        <f>IFERROR('APPENDIX 14'!G21/'APPENDIX 14'!G$44*100,"")</f>
        <v>4.4881072687758756</v>
      </c>
      <c r="H21" s="141">
        <f>IFERROR('APPENDIX 14'!H21/'APPENDIX 14'!H$44*100,"")</f>
        <v>6.8601202035807898</v>
      </c>
      <c r="I21" s="141">
        <f>IFERROR('APPENDIX 14'!I21/'APPENDIX 14'!I$44*100,"")</f>
        <v>7.2942059141308944</v>
      </c>
      <c r="J21" s="141">
        <f>IFERROR('APPENDIX 14'!J21/'APPENDIX 14'!J$44*100,"")</f>
        <v>3.3187153533115512</v>
      </c>
      <c r="K21" s="141">
        <f>IFERROR('APPENDIX 14'!K21/'APPENDIX 14'!K$44*100,"")</f>
        <v>0</v>
      </c>
      <c r="L21" s="141">
        <f>IFERROR('APPENDIX 14'!L21/'APPENDIX 14'!L$44*100,"")</f>
        <v>11.292783971785918</v>
      </c>
      <c r="M21" s="141">
        <f>IFERROR('APPENDIX 14'!M21/'APPENDIX 14'!M$44*100,"")</f>
        <v>3.9129649874131207</v>
      </c>
      <c r="N21" s="141">
        <f>IFERROR('APPENDIX 14'!N21/'APPENDIX 14'!N$44*100,"")</f>
        <v>7.6028754200899469</v>
      </c>
      <c r="O21" s="141">
        <f>IFERROR('APPENDIX 14'!O21/'APPENDIX 14'!O$44*100,"")</f>
        <v>0.72638565673492661</v>
      </c>
      <c r="P21" s="141">
        <f>IFERROR('APPENDIX 14'!P21/'APPENDIX 14'!P$44*100,"")</f>
        <v>4.6774477042494409</v>
      </c>
      <c r="Q21" s="142">
        <f>IFERROR('APPENDIX 14'!Q21/'APPENDIX 14'!Q$44*100,"")</f>
        <v>4.5805780943948919</v>
      </c>
      <c r="R21" s="2"/>
    </row>
    <row r="22" spans="2:18" ht="25.5" customHeight="1" x14ac:dyDescent="0.35">
      <c r="B22" s="143" t="s">
        <v>30</v>
      </c>
      <c r="C22" s="141">
        <f>IFERROR('APPENDIX 14'!C22/'APPENDIX 14'!C$44*100,"")</f>
        <v>0</v>
      </c>
      <c r="D22" s="141">
        <f>IFERROR('APPENDIX 14'!D22/'APPENDIX 14'!D$44*100,"")</f>
        <v>3.6423582396863781</v>
      </c>
      <c r="E22" s="141">
        <f>IFERROR('APPENDIX 14'!E22/'APPENDIX 14'!E$44*100,"")</f>
        <v>3.0758651270387909</v>
      </c>
      <c r="F22" s="141">
        <f>IFERROR('APPENDIX 14'!F22/'APPENDIX 14'!F$44*100,"")</f>
        <v>1.7827821462976776</v>
      </c>
      <c r="G22" s="141">
        <f>IFERROR('APPENDIX 14'!G22/'APPENDIX 14'!G$44*100,"")</f>
        <v>0.61934876258263971</v>
      </c>
      <c r="H22" s="141">
        <f>IFERROR('APPENDIX 14'!H22/'APPENDIX 14'!H$44*100,"")</f>
        <v>3.7822410573772141</v>
      </c>
      <c r="I22" s="141">
        <f>IFERROR('APPENDIX 14'!I22/'APPENDIX 14'!I$44*100,"")</f>
        <v>2.8498472125472851</v>
      </c>
      <c r="J22" s="141">
        <f>IFERROR('APPENDIX 14'!J22/'APPENDIX 14'!J$44*100,"")</f>
        <v>1.6314015312201409</v>
      </c>
      <c r="K22" s="141">
        <f>IFERROR('APPENDIX 14'!K22/'APPENDIX 14'!K$44*100,"")</f>
        <v>0.42061331857986062</v>
      </c>
      <c r="L22" s="141">
        <f>IFERROR('APPENDIX 14'!L22/'APPENDIX 14'!L$44*100,"")</f>
        <v>0.63427464095882613</v>
      </c>
      <c r="M22" s="141">
        <f>IFERROR('APPENDIX 14'!M22/'APPENDIX 14'!M$44*100,"")</f>
        <v>1.7173956054877153</v>
      </c>
      <c r="N22" s="141">
        <f>IFERROR('APPENDIX 14'!N22/'APPENDIX 14'!N$44*100,"")</f>
        <v>2.0127742929665362</v>
      </c>
      <c r="O22" s="141">
        <f>IFERROR('APPENDIX 14'!O22/'APPENDIX 14'!O$44*100,"")</f>
        <v>0</v>
      </c>
      <c r="P22" s="141">
        <f>IFERROR('APPENDIX 14'!P22/'APPENDIX 14'!P$44*100,"")</f>
        <v>2.4439942112879884</v>
      </c>
      <c r="Q22" s="142">
        <f>IFERROR('APPENDIX 14'!Q22/'APPENDIX 14'!Q$44*100,"")</f>
        <v>1.30251629073986</v>
      </c>
      <c r="R22" s="2"/>
    </row>
    <row r="23" spans="2:18" ht="25.5" customHeight="1" x14ac:dyDescent="0.35">
      <c r="B23" s="143" t="s">
        <v>31</v>
      </c>
      <c r="C23" s="141">
        <f>IFERROR('APPENDIX 14'!C23/'APPENDIX 14'!C$44*100,"")</f>
        <v>0</v>
      </c>
      <c r="D23" s="141">
        <f>IFERROR('APPENDIX 14'!D23/'APPENDIX 14'!D$44*100,"")</f>
        <v>0</v>
      </c>
      <c r="E23" s="141">
        <f>IFERROR('APPENDIX 14'!E23/'APPENDIX 14'!E$44*100,"")</f>
        <v>8.4055008521228755E-3</v>
      </c>
      <c r="F23" s="141">
        <f>IFERROR('APPENDIX 14'!F23/'APPENDIX 14'!F$44*100,"")</f>
        <v>3.5469428426713307E-4</v>
      </c>
      <c r="G23" s="141">
        <f>IFERROR('APPENDIX 14'!G23/'APPENDIX 14'!G$44*100,"")</f>
        <v>6.2753177695412134E-4</v>
      </c>
      <c r="H23" s="141">
        <f>IFERROR('APPENDIX 14'!H23/'APPENDIX 14'!H$44*100,"")</f>
        <v>7.768062904047161E-3</v>
      </c>
      <c r="I23" s="141">
        <f>IFERROR('APPENDIX 14'!I23/'APPENDIX 14'!I$44*100,"")</f>
        <v>0.73744784005249631</v>
      </c>
      <c r="J23" s="141">
        <f>IFERROR('APPENDIX 14'!J23/'APPENDIX 14'!J$44*100,"")</f>
        <v>0.38519922499421744</v>
      </c>
      <c r="K23" s="141">
        <f>IFERROR('APPENDIX 14'!K23/'APPENDIX 14'!K$44*100,"")</f>
        <v>7.8156172997966173</v>
      </c>
      <c r="L23" s="141">
        <f>IFERROR('APPENDIX 14'!L23/'APPENDIX 14'!L$44*100,"")</f>
        <v>1.4066178620037152E-2</v>
      </c>
      <c r="M23" s="141">
        <f>IFERROR('APPENDIX 14'!M23/'APPENDIX 14'!M$44*100,"")</f>
        <v>6.1543960166925463E-4</v>
      </c>
      <c r="N23" s="141">
        <f>IFERROR('APPENDIX 14'!N23/'APPENDIX 14'!N$44*100,"")</f>
        <v>1.1772133903260376E-3</v>
      </c>
      <c r="O23" s="141">
        <f>IFERROR('APPENDIX 14'!O23/'APPENDIX 14'!O$44*100,"")</f>
        <v>0</v>
      </c>
      <c r="P23" s="141">
        <f>IFERROR('APPENDIX 14'!P23/'APPENDIX 14'!P$44*100,"")</f>
        <v>1.6839889488225233E-4</v>
      </c>
      <c r="Q23" s="142">
        <f>IFERROR('APPENDIX 14'!Q23/'APPENDIX 14'!Q$44*100,"")</f>
        <v>0.38048936296165226</v>
      </c>
      <c r="R23" s="2"/>
    </row>
    <row r="24" spans="2:18" ht="25.5" customHeight="1" x14ac:dyDescent="0.35">
      <c r="B24" s="143" t="s">
        <v>288</v>
      </c>
      <c r="C24" s="141">
        <f>IFERROR('APPENDIX 14'!C24/'APPENDIX 14'!C$44*100,"")</f>
        <v>0.20863083772126598</v>
      </c>
      <c r="D24" s="141">
        <f>IFERROR('APPENDIX 14'!D24/'APPENDIX 14'!D$44*100,"")</f>
        <v>1.1312857580280011</v>
      </c>
      <c r="E24" s="141">
        <f>IFERROR('APPENDIX 14'!E24/'APPENDIX 14'!E$44*100,"")</f>
        <v>2.7364778027777135</v>
      </c>
      <c r="F24" s="141">
        <f>IFERROR('APPENDIX 14'!F24/'APPENDIX 14'!F$44*100,"")</f>
        <v>4.5435746657479301</v>
      </c>
      <c r="G24" s="141">
        <f>IFERROR('APPENDIX 14'!G24/'APPENDIX 14'!G$44*100,"")</f>
        <v>10.144051174463373</v>
      </c>
      <c r="H24" s="141">
        <f>IFERROR('APPENDIX 14'!H24/'APPENDIX 14'!H$44*100,"")</f>
        <v>2.9382841787575127</v>
      </c>
      <c r="I24" s="141">
        <f>IFERROR('APPENDIX 14'!I24/'APPENDIX 14'!I$44*100,"")</f>
        <v>3.1553272385821911</v>
      </c>
      <c r="J24" s="141">
        <f>IFERROR('APPENDIX 14'!J24/'APPENDIX 14'!J$44*100,"")</f>
        <v>2.4349066000663631</v>
      </c>
      <c r="K24" s="141">
        <f>IFERROR('APPENDIX 14'!K24/'APPENDIX 14'!K$44*100,"")</f>
        <v>0</v>
      </c>
      <c r="L24" s="141">
        <f>IFERROR('APPENDIX 14'!L24/'APPENDIX 14'!L$44*100,"")</f>
        <v>0.60358836860617526</v>
      </c>
      <c r="M24" s="141">
        <f>IFERROR('APPENDIX 14'!M24/'APPENDIX 14'!M$44*100,"")</f>
        <v>0.60928520565256206</v>
      </c>
      <c r="N24" s="141">
        <f>IFERROR('APPENDIX 14'!N24/'APPENDIX 14'!N$44*100,"")</f>
        <v>10.986878653742362</v>
      </c>
      <c r="O24" s="141">
        <f>IFERROR('APPENDIX 14'!O24/'APPENDIX 14'!O$44*100,"")</f>
        <v>0</v>
      </c>
      <c r="P24" s="141">
        <f>IFERROR('APPENDIX 14'!P24/'APPENDIX 14'!P$44*100,"")</f>
        <v>2.1106064991448492</v>
      </c>
      <c r="Q24" s="142">
        <f>IFERROR('APPENDIX 14'!Q24/'APPENDIX 14'!Q$44*100,"")</f>
        <v>2.4902704422195088</v>
      </c>
      <c r="R24" s="2"/>
    </row>
    <row r="25" spans="2:18" ht="25.5" customHeight="1" x14ac:dyDescent="0.35">
      <c r="B25" s="143" t="s">
        <v>206</v>
      </c>
      <c r="C25" s="141">
        <f>IFERROR('APPENDIX 14'!C25/'APPENDIX 14'!C$44*100,"")</f>
        <v>0</v>
      </c>
      <c r="D25" s="141">
        <f>IFERROR('APPENDIX 14'!D25/'APPENDIX 14'!D$44*100,"")</f>
        <v>0</v>
      </c>
      <c r="E25" s="141">
        <f>IFERROR('APPENDIX 14'!E25/'APPENDIX 14'!E$44*100,"")</f>
        <v>0</v>
      </c>
      <c r="F25" s="141">
        <f>IFERROR('APPENDIX 14'!F25/'APPENDIX 14'!F$44*100,"")</f>
        <v>0</v>
      </c>
      <c r="G25" s="141">
        <f>IFERROR('APPENDIX 14'!G25/'APPENDIX 14'!G$44*100,"")</f>
        <v>0</v>
      </c>
      <c r="H25" s="141">
        <f>IFERROR('APPENDIX 14'!H25/'APPENDIX 14'!H$44*100,"")</f>
        <v>0</v>
      </c>
      <c r="I25" s="141">
        <f>IFERROR('APPENDIX 14'!I25/'APPENDIX 14'!I$44*100,"")</f>
        <v>0</v>
      </c>
      <c r="J25" s="141">
        <f>IFERROR('APPENDIX 14'!J25/'APPENDIX 14'!J$44*100,"")</f>
        <v>0</v>
      </c>
      <c r="K25" s="141">
        <f>IFERROR('APPENDIX 14'!K25/'APPENDIX 14'!K$44*100,"")</f>
        <v>0</v>
      </c>
      <c r="L25" s="141">
        <f>IFERROR('APPENDIX 14'!L25/'APPENDIX 14'!L$44*100,"")</f>
        <v>0</v>
      </c>
      <c r="M25" s="141">
        <f>IFERROR('APPENDIX 14'!M25/'APPENDIX 14'!M$44*100,"")</f>
        <v>0</v>
      </c>
      <c r="N25" s="141">
        <f>IFERROR('APPENDIX 14'!N25/'APPENDIX 14'!N$44*100,"")</f>
        <v>0</v>
      </c>
      <c r="O25" s="141">
        <f>IFERROR('APPENDIX 14'!O25/'APPENDIX 14'!O$44*100,"")</f>
        <v>18.086365583207581</v>
      </c>
      <c r="P25" s="141">
        <f>IFERROR('APPENDIX 14'!P25/'APPENDIX 14'!P$44*100,"")</f>
        <v>0</v>
      </c>
      <c r="Q25" s="142">
        <f>IFERROR('APPENDIX 14'!Q25/'APPENDIX 14'!Q$44*100,"")</f>
        <v>6.3714204120026832</v>
      </c>
      <c r="R25" s="2"/>
    </row>
    <row r="26" spans="2:18" ht="25.5" customHeight="1" x14ac:dyDescent="0.35">
      <c r="B26" s="143" t="s">
        <v>32</v>
      </c>
      <c r="C26" s="141">
        <f>IFERROR('APPENDIX 14'!C26/'APPENDIX 14'!C$44*100,"")</f>
        <v>0</v>
      </c>
      <c r="D26" s="141">
        <f>IFERROR('APPENDIX 14'!D26/'APPENDIX 14'!D$44*100,"")</f>
        <v>1.9400530900481476</v>
      </c>
      <c r="E26" s="141">
        <f>IFERROR('APPENDIX 14'!E26/'APPENDIX 14'!E$44*100,"")</f>
        <v>1.3216127354301606</v>
      </c>
      <c r="F26" s="141">
        <f>IFERROR('APPENDIX 14'!F26/'APPENDIX 14'!F$44*100,"")</f>
        <v>1.9850642966152232</v>
      </c>
      <c r="G26" s="141">
        <f>IFERROR('APPENDIX 14'!G26/'APPENDIX 14'!G$44*100,"")</f>
        <v>0.98635444701648789</v>
      </c>
      <c r="H26" s="141">
        <f>IFERROR('APPENDIX 14'!H26/'APPENDIX 14'!H$44*100,"")</f>
        <v>2.3098478898200976</v>
      </c>
      <c r="I26" s="141">
        <f>IFERROR('APPENDIX 14'!I26/'APPENDIX 14'!I$44*100,"")</f>
        <v>1.0741657774358906</v>
      </c>
      <c r="J26" s="141">
        <f>IFERROR('APPENDIX 14'!J26/'APPENDIX 14'!J$44*100,"")</f>
        <v>1.9341369944771318</v>
      </c>
      <c r="K26" s="141">
        <f>IFERROR('APPENDIX 14'!K26/'APPENDIX 14'!K$44*100,"")</f>
        <v>0</v>
      </c>
      <c r="L26" s="141">
        <f>IFERROR('APPENDIX 14'!L26/'APPENDIX 14'!L$44*100,"")</f>
        <v>0.30937734763735347</v>
      </c>
      <c r="M26" s="141">
        <f>IFERROR('APPENDIX 14'!M26/'APPENDIX 14'!M$44*100,"")</f>
        <v>2.2333847263390827</v>
      </c>
      <c r="N26" s="141">
        <f>IFERROR('APPENDIX 14'!N26/'APPENDIX 14'!N$44*100,"")</f>
        <v>1.4743923736701758</v>
      </c>
      <c r="O26" s="141">
        <f>IFERROR('APPENDIX 14'!O26/'APPENDIX 14'!O$44*100,"")</f>
        <v>0.19348173950528313</v>
      </c>
      <c r="P26" s="141">
        <f>IFERROR('APPENDIX 14'!P26/'APPENDIX 14'!P$44*100,"")</f>
        <v>0.29415076963557424</v>
      </c>
      <c r="Q26" s="142">
        <f>IFERROR('APPENDIX 14'!Q26/'APPENDIX 14'!Q$44*100,"")</f>
        <v>0.97173344400909956</v>
      </c>
      <c r="R26" s="2"/>
    </row>
    <row r="27" spans="2:18" ht="25.5" customHeight="1" x14ac:dyDescent="0.35">
      <c r="B27" s="143" t="s">
        <v>33</v>
      </c>
      <c r="C27" s="141">
        <f>IFERROR('APPENDIX 14'!C27/'APPENDIX 14'!C$44*100,"")</f>
        <v>0</v>
      </c>
      <c r="D27" s="141">
        <f>IFERROR('APPENDIX 14'!D27/'APPENDIX 14'!D$44*100,"")</f>
        <v>0.88172395585955488</v>
      </c>
      <c r="E27" s="141">
        <f>IFERROR('APPENDIX 14'!E27/'APPENDIX 14'!E$44*100,"")</f>
        <v>1.1353517093012349</v>
      </c>
      <c r="F27" s="141">
        <f>IFERROR('APPENDIX 14'!F27/'APPENDIX 14'!F$44*100,"")</f>
        <v>0.39736400666446914</v>
      </c>
      <c r="G27" s="141">
        <f>IFERROR('APPENDIX 14'!G27/'APPENDIX 14'!G$44*100,"")</f>
        <v>0.47976059411696492</v>
      </c>
      <c r="H27" s="141">
        <f>IFERROR('APPENDIX 14'!H27/'APPENDIX 14'!H$44*100,"")</f>
        <v>0.11042157565086298</v>
      </c>
      <c r="I27" s="141">
        <f>IFERROR('APPENDIX 14'!I27/'APPENDIX 14'!I$44*100,"")</f>
        <v>2.3718493376650147</v>
      </c>
      <c r="J27" s="141">
        <f>IFERROR('APPENDIX 14'!J27/'APPENDIX 14'!J$44*100,"")</f>
        <v>1.7951491280560647</v>
      </c>
      <c r="K27" s="141">
        <f>IFERROR('APPENDIX 14'!K27/'APPENDIX 14'!K$44*100,"")</f>
        <v>0.66821734896034402</v>
      </c>
      <c r="L27" s="141">
        <f>IFERROR('APPENDIX 14'!L27/'APPENDIX 14'!L$44*100,"")</f>
        <v>0.38705565806141345</v>
      </c>
      <c r="M27" s="141">
        <f>IFERROR('APPENDIX 14'!M27/'APPENDIX 14'!M$44*100,"")</f>
        <v>1.019601067491386</v>
      </c>
      <c r="N27" s="141">
        <f>IFERROR('APPENDIX 14'!N27/'APPENDIX 14'!N$44*100,"")</f>
        <v>0.6509450866797496</v>
      </c>
      <c r="O27" s="141">
        <f>IFERROR('APPENDIX 14'!O27/'APPENDIX 14'!O$44*100,"")</f>
        <v>0</v>
      </c>
      <c r="P27" s="141">
        <f>IFERROR('APPENDIX 14'!P27/'APPENDIX 14'!P$44*100,"")</f>
        <v>3.6020523615313778</v>
      </c>
      <c r="Q27" s="142">
        <f>IFERROR('APPENDIX 14'!Q27/'APPENDIX 14'!Q$44*100,"")</f>
        <v>0.83704511316835628</v>
      </c>
      <c r="R27" s="2"/>
    </row>
    <row r="28" spans="2:18" ht="25.5" customHeight="1" x14ac:dyDescent="0.35">
      <c r="B28" s="143" t="s">
        <v>34</v>
      </c>
      <c r="C28" s="141">
        <f>IFERROR('APPENDIX 14'!C28/'APPENDIX 14'!C$44*100,"")</f>
        <v>0</v>
      </c>
      <c r="D28" s="141">
        <f>IFERROR('APPENDIX 14'!D28/'APPENDIX 14'!D$44*100,"")</f>
        <v>3.072447904486133</v>
      </c>
      <c r="E28" s="141">
        <f>IFERROR('APPENDIX 14'!E28/'APPENDIX 14'!E$44*100,"")</f>
        <v>1.4111495923332087</v>
      </c>
      <c r="F28" s="141">
        <f>IFERROR('APPENDIX 14'!F28/'APPENDIX 14'!F$44*100,"")</f>
        <v>2.1905741649196</v>
      </c>
      <c r="G28" s="141">
        <f>IFERROR('APPENDIX 14'!G28/'APPENDIX 14'!G$44*100,"")</f>
        <v>5.2048489631417958</v>
      </c>
      <c r="H28" s="141">
        <f>IFERROR('APPENDIX 14'!H28/'APPENDIX 14'!H$44*100,"")</f>
        <v>1.1403516343141231</v>
      </c>
      <c r="I28" s="141">
        <f>IFERROR('APPENDIX 14'!I28/'APPENDIX 14'!I$44*100,"")</f>
        <v>2.198671851117783</v>
      </c>
      <c r="J28" s="141">
        <f>IFERROR('APPENDIX 14'!J28/'APPENDIX 14'!J$44*100,"")</f>
        <v>15.851796219802228</v>
      </c>
      <c r="K28" s="141">
        <f>IFERROR('APPENDIX 14'!K28/'APPENDIX 14'!K$44*100,"")</f>
        <v>0</v>
      </c>
      <c r="L28" s="141">
        <f>IFERROR('APPENDIX 14'!L28/'APPENDIX 14'!L$44*100,"")</f>
        <v>1.7017718670141038</v>
      </c>
      <c r="M28" s="141">
        <f>IFERROR('APPENDIX 14'!M28/'APPENDIX 14'!M$44*100,"")</f>
        <v>3.0189819808402256</v>
      </c>
      <c r="N28" s="141">
        <f>IFERROR('APPENDIX 14'!N28/'APPENDIX 14'!N$44*100,"")</f>
        <v>3.4760145916947685</v>
      </c>
      <c r="O28" s="141">
        <f>IFERROR('APPENDIX 14'!O28/'APPENDIX 14'!O$44*100,"")</f>
        <v>5.0321484084863837</v>
      </c>
      <c r="P28" s="141">
        <f>IFERROR('APPENDIX 14'!P28/'APPENDIX 14'!P$44*100,"")</f>
        <v>3.854503354821734</v>
      </c>
      <c r="Q28" s="142">
        <f>IFERROR('APPENDIX 14'!Q28/'APPENDIX 14'!Q$44*100,"")</f>
        <v>4.7258322312377583</v>
      </c>
      <c r="R28" s="2"/>
    </row>
    <row r="29" spans="2:18" ht="25.5" customHeight="1" x14ac:dyDescent="0.35">
      <c r="B29" s="143" t="s">
        <v>35</v>
      </c>
      <c r="C29" s="141">
        <f>IFERROR('APPENDIX 14'!C29/'APPENDIX 14'!C$44*100,"")</f>
        <v>12.668965390037831</v>
      </c>
      <c r="D29" s="141">
        <f>IFERROR('APPENDIX 14'!D29/'APPENDIX 14'!D$44*100,"")</f>
        <v>11.669660315309558</v>
      </c>
      <c r="E29" s="141">
        <f>IFERROR('APPENDIX 14'!E29/'APPENDIX 14'!E$44*100,"")</f>
        <v>6.4412327580641042</v>
      </c>
      <c r="F29" s="141">
        <f>IFERROR('APPENDIX 14'!F29/'APPENDIX 14'!F$44*100,"")</f>
        <v>13.188396578477057</v>
      </c>
      <c r="G29" s="141">
        <f>IFERROR('APPENDIX 14'!G29/'APPENDIX 14'!G$44*100,"")</f>
        <v>4.5098198682584894</v>
      </c>
      <c r="H29" s="141">
        <f>IFERROR('APPENDIX 14'!H29/'APPENDIX 14'!H$44*100,"")</f>
        <v>9.2103044792952353</v>
      </c>
      <c r="I29" s="141">
        <f>IFERROR('APPENDIX 14'!I29/'APPENDIX 14'!I$44*100,"")</f>
        <v>2.705133544555951</v>
      </c>
      <c r="J29" s="141">
        <f>IFERROR('APPENDIX 14'!J29/'APPENDIX 14'!J$44*100,"")</f>
        <v>3.2445173210421188</v>
      </c>
      <c r="K29" s="141">
        <f>IFERROR('APPENDIX 14'!K29/'APPENDIX 14'!K$44*100,"")</f>
        <v>0</v>
      </c>
      <c r="L29" s="141">
        <f>IFERROR('APPENDIX 14'!L29/'APPENDIX 14'!L$44*100,"")</f>
        <v>1.7475458840318223</v>
      </c>
      <c r="M29" s="141">
        <f>IFERROR('APPENDIX 14'!M29/'APPENDIX 14'!M$44*100,"")</f>
        <v>6.4207445998594057</v>
      </c>
      <c r="N29" s="141">
        <f>IFERROR('APPENDIX 14'!N29/'APPENDIX 14'!N$44*100,"")</f>
        <v>4.8143175028985512</v>
      </c>
      <c r="O29" s="141">
        <f>IFERROR('APPENDIX 14'!O29/'APPENDIX 14'!O$44*100,"")</f>
        <v>0</v>
      </c>
      <c r="P29" s="141">
        <f>IFERROR('APPENDIX 14'!P29/'APPENDIX 14'!P$44*100,"")</f>
        <v>8.6299171161689259</v>
      </c>
      <c r="Q29" s="142">
        <f>IFERROR('APPENDIX 14'!Q29/'APPENDIX 14'!Q$44*100,"")</f>
        <v>4.0322724809607973</v>
      </c>
      <c r="R29" s="2"/>
    </row>
    <row r="30" spans="2:18" ht="25.5" customHeight="1" x14ac:dyDescent="0.35">
      <c r="B30" s="143" t="s">
        <v>167</v>
      </c>
      <c r="C30" s="141">
        <f>IFERROR('APPENDIX 14'!C30/'APPENDIX 14'!C$44*100,"")</f>
        <v>3.4944301463377374</v>
      </c>
      <c r="D30" s="141">
        <f>IFERROR('APPENDIX 14'!D30/'APPENDIX 14'!D$44*100,"")</f>
        <v>3.6673361188329832</v>
      </c>
      <c r="E30" s="141">
        <f>IFERROR('APPENDIX 14'!E30/'APPENDIX 14'!E$44*100,"")</f>
        <v>0.6479544787310374</v>
      </c>
      <c r="F30" s="141">
        <f>IFERROR('APPENDIX 14'!F30/'APPENDIX 14'!F$44*100,"")</f>
        <v>1.3301626817157934</v>
      </c>
      <c r="G30" s="141">
        <f>IFERROR('APPENDIX 14'!G30/'APPENDIX 14'!G$44*100,"")</f>
        <v>2.3182278904239153</v>
      </c>
      <c r="H30" s="141">
        <f>IFERROR('APPENDIX 14'!H30/'APPENDIX 14'!H$44*100,"")</f>
        <v>2.1198755959111217</v>
      </c>
      <c r="I30" s="141">
        <f>IFERROR('APPENDIX 14'!I30/'APPENDIX 14'!I$44*100,"")</f>
        <v>1.281346231991326</v>
      </c>
      <c r="J30" s="141">
        <f>IFERROR('APPENDIX 14'!J30/'APPENDIX 14'!J$44*100,"")</f>
        <v>0.97317727086714301</v>
      </c>
      <c r="K30" s="141">
        <f>IFERROR('APPENDIX 14'!K30/'APPENDIX 14'!K$44*100,"")</f>
        <v>0</v>
      </c>
      <c r="L30" s="141">
        <f>IFERROR('APPENDIX 14'!L30/'APPENDIX 14'!L$44*100,"")</f>
        <v>0.9701734147652441</v>
      </c>
      <c r="M30" s="141">
        <f>IFERROR('APPENDIX 14'!M30/'APPENDIX 14'!M$44*100,"")</f>
        <v>1.751974193477799</v>
      </c>
      <c r="N30" s="141">
        <f>IFERROR('APPENDIX 14'!N30/'APPENDIX 14'!N$44*100,"")</f>
        <v>0.72764368428610637</v>
      </c>
      <c r="O30" s="141">
        <f>IFERROR('APPENDIX 14'!O30/'APPENDIX 14'!O$44*100,"")</f>
        <v>1.6049662627573469</v>
      </c>
      <c r="P30" s="141">
        <f>IFERROR('APPENDIX 14'!P30/'APPENDIX 14'!P$44*100,"")</f>
        <v>2.8988396263649516</v>
      </c>
      <c r="Q30" s="142">
        <f>IFERROR('APPENDIX 14'!Q30/'APPENDIX 14'!Q$44*100,"")</f>
        <v>1.5073740114479162</v>
      </c>
      <c r="R30" s="2"/>
    </row>
    <row r="31" spans="2:18" ht="25.5" customHeight="1" x14ac:dyDescent="0.35">
      <c r="B31" s="143" t="s">
        <v>36</v>
      </c>
      <c r="C31" s="141">
        <f>IFERROR('APPENDIX 14'!C31/'APPENDIX 14'!C$44*100,"")</f>
        <v>0.33766450363603723</v>
      </c>
      <c r="D31" s="141">
        <f>IFERROR('APPENDIX 14'!D31/'APPENDIX 14'!D$44*100,"")</f>
        <v>3.1639691682318025</v>
      </c>
      <c r="E31" s="141">
        <f>IFERROR('APPENDIX 14'!E31/'APPENDIX 14'!E$44*100,"")</f>
        <v>2.9720754643430127</v>
      </c>
      <c r="F31" s="141">
        <f>IFERROR('APPENDIX 14'!F31/'APPENDIX 14'!F$44*100,"")</f>
        <v>1.9727445818083449</v>
      </c>
      <c r="G31" s="141">
        <f>IFERROR('APPENDIX 14'!G31/'APPENDIX 14'!G$44*100,"")</f>
        <v>0.38317090300818651</v>
      </c>
      <c r="H31" s="141">
        <f>IFERROR('APPENDIX 14'!H31/'APPENDIX 14'!H$44*100,"")</f>
        <v>3.3349157165174912</v>
      </c>
      <c r="I31" s="141">
        <f>IFERROR('APPENDIX 14'!I31/'APPENDIX 14'!I$44*100,"")</f>
        <v>3.1048785087416908</v>
      </c>
      <c r="J31" s="141">
        <f>IFERROR('APPENDIX 14'!J31/'APPENDIX 14'!J$44*100,"")</f>
        <v>3.8052384372652051</v>
      </c>
      <c r="K31" s="141">
        <f>IFERROR('APPENDIX 14'!K31/'APPENDIX 14'!K$44*100,"")</f>
        <v>0</v>
      </c>
      <c r="L31" s="141">
        <f>IFERROR('APPENDIX 14'!L31/'APPENDIX 14'!L$44*100,"")</f>
        <v>1.6411851423434412</v>
      </c>
      <c r="M31" s="141">
        <f>IFERROR('APPENDIX 14'!M31/'APPENDIX 14'!M$44*100,"")</f>
        <v>2.1458327444868011</v>
      </c>
      <c r="N31" s="141">
        <f>IFERROR('APPENDIX 14'!N31/'APPENDIX 14'!N$44*100,"")</f>
        <v>1.9731983557833617</v>
      </c>
      <c r="O31" s="141">
        <f>IFERROR('APPENDIX 14'!O31/'APPENDIX 14'!O$44*100,"")</f>
        <v>0</v>
      </c>
      <c r="P31" s="141">
        <f>IFERROR('APPENDIX 14'!P31/'APPENDIX 14'!P$44*100,"")</f>
        <v>1.2608867254308642</v>
      </c>
      <c r="Q31" s="142">
        <f>IFERROR('APPENDIX 14'!Q31/'APPENDIX 14'!Q$44*100,"")</f>
        <v>1.541763296541881</v>
      </c>
      <c r="R31" s="2"/>
    </row>
    <row r="32" spans="2:18" ht="25.5" customHeight="1" x14ac:dyDescent="0.35">
      <c r="B32" s="143" t="s">
        <v>217</v>
      </c>
      <c r="C32" s="141">
        <f>IFERROR('APPENDIX 14'!C32/'APPENDIX 14'!C$44*100,"")</f>
        <v>5.8996727527502459</v>
      </c>
      <c r="D32" s="141">
        <f>IFERROR('APPENDIX 14'!D32/'APPENDIX 14'!D$44*100,"")</f>
        <v>4.028912618409854</v>
      </c>
      <c r="E32" s="141">
        <f>IFERROR('APPENDIX 14'!E32/'APPENDIX 14'!E$44*100,"")</f>
        <v>10.923191995039536</v>
      </c>
      <c r="F32" s="141">
        <f>IFERROR('APPENDIX 14'!F32/'APPENDIX 14'!F$44*100,"")</f>
        <v>4.3202236749449163</v>
      </c>
      <c r="G32" s="141">
        <f>IFERROR('APPENDIX 14'!G32/'APPENDIX 14'!G$44*100,"")</f>
        <v>6.1150963562492873</v>
      </c>
      <c r="H32" s="141">
        <f>IFERROR('APPENDIX 14'!H32/'APPENDIX 14'!H$44*100,"")</f>
        <v>2.5371931974785444</v>
      </c>
      <c r="I32" s="141">
        <f>IFERROR('APPENDIX 14'!I32/'APPENDIX 14'!I$44*100,"")</f>
        <v>4.4000364698322834</v>
      </c>
      <c r="J32" s="141">
        <f>IFERROR('APPENDIX 14'!J32/'APPENDIX 14'!J$44*100,"")</f>
        <v>5.0304829989115332</v>
      </c>
      <c r="K32" s="141">
        <f>IFERROR('APPENDIX 14'!K32/'APPENDIX 14'!K$44*100,"")</f>
        <v>0</v>
      </c>
      <c r="L32" s="141">
        <f>IFERROR('APPENDIX 14'!L32/'APPENDIX 14'!L$44*100,"")</f>
        <v>2.9593589594485428</v>
      </c>
      <c r="M32" s="141">
        <f>IFERROR('APPENDIX 14'!M32/'APPENDIX 14'!M$44*100,"")</f>
        <v>10.465869543216169</v>
      </c>
      <c r="N32" s="141">
        <f>IFERROR('APPENDIX 14'!N32/'APPENDIX 14'!N$44*100,"")</f>
        <v>11.15916518137084</v>
      </c>
      <c r="O32" s="141">
        <f>IFERROR('APPENDIX 14'!O32/'APPENDIX 14'!O$44*100,"")</f>
        <v>15.783423953879932</v>
      </c>
      <c r="P32" s="141">
        <f>IFERROR('APPENDIX 14'!P32/'APPENDIX 14'!P$44*100,"")</f>
        <v>1.2922299697408235</v>
      </c>
      <c r="Q32" s="142">
        <f>IFERROR('APPENDIX 14'!Q32/'APPENDIX 14'!Q$44*100,"")</f>
        <v>8.9776434518609207</v>
      </c>
      <c r="R32" s="2"/>
    </row>
    <row r="33" spans="2:18" ht="25.5" customHeight="1" x14ac:dyDescent="0.35">
      <c r="B33" s="143" t="s">
        <v>123</v>
      </c>
      <c r="C33" s="141">
        <f>IFERROR('APPENDIX 14'!C33/'APPENDIX 14'!C$44*100,"")</f>
        <v>0</v>
      </c>
      <c r="D33" s="141">
        <f>IFERROR('APPENDIX 14'!D33/'APPENDIX 14'!D$44*100,"")</f>
        <v>0.64330093763486484</v>
      </c>
      <c r="E33" s="141">
        <f>IFERROR('APPENDIX 14'!E33/'APPENDIX 14'!E$44*100,"")</f>
        <v>0.78560978254116565</v>
      </c>
      <c r="F33" s="141">
        <f>IFERROR('APPENDIX 14'!F33/'APPENDIX 14'!F$44*100,"")</f>
        <v>0.87910387198468476</v>
      </c>
      <c r="G33" s="141">
        <f>IFERROR('APPENDIX 14'!G33/'APPENDIX 14'!G$44*100,"")</f>
        <v>5.3677813137101635</v>
      </c>
      <c r="H33" s="141">
        <f>IFERROR('APPENDIX 14'!H33/'APPENDIX 14'!H$44*100,"")</f>
        <v>8.3233355486697913E-2</v>
      </c>
      <c r="I33" s="141">
        <f>IFERROR('APPENDIX 14'!I33/'APPENDIX 14'!I$44*100,"")</f>
        <v>1.7020550244468056</v>
      </c>
      <c r="J33" s="141">
        <f>IFERROR('APPENDIX 14'!J33/'APPENDIX 14'!J$44*100,"")</f>
        <v>2.3382337746820832</v>
      </c>
      <c r="K33" s="141">
        <f>IFERROR('APPENDIX 14'!K33/'APPENDIX 14'!K$44*100,"")</f>
        <v>0</v>
      </c>
      <c r="L33" s="141">
        <f>IFERROR('APPENDIX 14'!L33/'APPENDIX 14'!L$44*100,"")</f>
        <v>1.1321702149060631</v>
      </c>
      <c r="M33" s="141">
        <f>IFERROR('APPENDIX 14'!M33/'APPENDIX 14'!M$44*100,"")</f>
        <v>0.51612588520729374</v>
      </c>
      <c r="N33" s="141">
        <f>IFERROR('APPENDIX 14'!N33/'APPENDIX 14'!N$44*100,"")</f>
        <v>0.93025918284855813</v>
      </c>
      <c r="O33" s="141">
        <f>IFERROR('APPENDIX 14'!O33/'APPENDIX 14'!O$44*100,"")</f>
        <v>1.6233235389696665</v>
      </c>
      <c r="P33" s="141">
        <f>IFERROR('APPENDIX 14'!P33/'APPENDIX 14'!P$44*100,"")</f>
        <v>0.39039073806078145</v>
      </c>
      <c r="Q33" s="142">
        <f>IFERROR('APPENDIX 14'!Q33/'APPENDIX 14'!Q$44*100,"")</f>
        <v>1.4369327026722862</v>
      </c>
      <c r="R33" s="2"/>
    </row>
    <row r="34" spans="2:18" ht="25.5" customHeight="1" x14ac:dyDescent="0.35">
      <c r="B34" s="143" t="s">
        <v>132</v>
      </c>
      <c r="C34" s="141">
        <f>IFERROR('APPENDIX 14'!C34/'APPENDIX 14'!C$44*100,"")</f>
        <v>0</v>
      </c>
      <c r="D34" s="141">
        <f>IFERROR('APPENDIX 14'!D34/'APPENDIX 14'!D$44*100,"")</f>
        <v>0.76476672445011296</v>
      </c>
      <c r="E34" s="141">
        <f>IFERROR('APPENDIX 14'!E34/'APPENDIX 14'!E$44*100,"")</f>
        <v>0.52223742250798222</v>
      </c>
      <c r="F34" s="141">
        <f>IFERROR('APPENDIX 14'!F34/'APPENDIX 14'!F$44*100,"")</f>
        <v>0.31599713785358879</v>
      </c>
      <c r="G34" s="141">
        <f>IFERROR('APPENDIX 14'!G34/'APPENDIX 14'!G$44*100,"")</f>
        <v>0.81428523377566797</v>
      </c>
      <c r="H34" s="141">
        <f>IFERROR('APPENDIX 14'!H34/'APPENDIX 14'!H$44*100,"")</f>
        <v>0.2113200815934311</v>
      </c>
      <c r="I34" s="141">
        <f>IFERROR('APPENDIX 14'!I34/'APPENDIX 14'!I$44*100,"")</f>
        <v>3.0887987102908272</v>
      </c>
      <c r="J34" s="141">
        <f>IFERROR('APPENDIX 14'!J34/'APPENDIX 14'!J$44*100,"")</f>
        <v>1.8309964230742457</v>
      </c>
      <c r="K34" s="141">
        <f>IFERROR('APPENDIX 14'!K34/'APPENDIX 14'!K$44*100,"")</f>
        <v>0</v>
      </c>
      <c r="L34" s="141">
        <f>IFERROR('APPENDIX 14'!L34/'APPENDIX 14'!L$44*100,"")</f>
        <v>0.29373952894803845</v>
      </c>
      <c r="M34" s="141">
        <f>IFERROR('APPENDIX 14'!M34/'APPENDIX 14'!M$44*100,"")</f>
        <v>0.2856779454711395</v>
      </c>
      <c r="N34" s="141">
        <f>IFERROR('APPENDIX 14'!N34/'APPENDIX 14'!N$44*100,"")</f>
        <v>0.93973080814171561</v>
      </c>
      <c r="O34" s="141">
        <f>IFERROR('APPENDIX 14'!O34/'APPENDIX 14'!O$44*100,"")</f>
        <v>0</v>
      </c>
      <c r="P34" s="141">
        <f>IFERROR('APPENDIX 14'!P34/'APPENDIX 14'!P$44*100,"")</f>
        <v>0.25390343375871594</v>
      </c>
      <c r="Q34" s="142">
        <f>IFERROR('APPENDIX 14'!Q34/'APPENDIX 14'!Q$44*100,"")</f>
        <v>0.81128112186715917</v>
      </c>
      <c r="R34" s="2"/>
    </row>
    <row r="35" spans="2:18" ht="25.5" customHeight="1" x14ac:dyDescent="0.35">
      <c r="B35" s="143" t="s">
        <v>185</v>
      </c>
      <c r="C35" s="141">
        <f>IFERROR('APPENDIX 14'!C35/'APPENDIX 14'!C$44*100,"")</f>
        <v>0</v>
      </c>
      <c r="D35" s="141">
        <f>IFERROR('APPENDIX 14'!D35/'APPENDIX 14'!D$44*100,"")</f>
        <v>1.2506539816330615</v>
      </c>
      <c r="E35" s="141">
        <f>IFERROR('APPENDIX 14'!E35/'APPENDIX 14'!E$44*100,"")</f>
        <v>1.8692493887739055</v>
      </c>
      <c r="F35" s="141">
        <f>IFERROR('APPENDIX 14'!F35/'APPENDIX 14'!F$44*100,"")</f>
        <v>2.8397770249851382</v>
      </c>
      <c r="G35" s="141">
        <f>IFERROR('APPENDIX 14'!G35/'APPENDIX 14'!G$44*100,"")</f>
        <v>2.4727764164521764</v>
      </c>
      <c r="H35" s="141">
        <f>IFERROR('APPENDIX 14'!H35/'APPENDIX 14'!H$44*100,"")</f>
        <v>1.201287772205871</v>
      </c>
      <c r="I35" s="141">
        <f>IFERROR('APPENDIX 14'!I35/'APPENDIX 14'!I$44*100,"")</f>
        <v>2.2007998604098193</v>
      </c>
      <c r="J35" s="141">
        <f>IFERROR('APPENDIX 14'!J35/'APPENDIX 14'!J$44*100,"")</f>
        <v>3.2787726515479982</v>
      </c>
      <c r="K35" s="141">
        <f>IFERROR('APPENDIX 14'!K35/'APPENDIX 14'!K$44*100,"")</f>
        <v>0</v>
      </c>
      <c r="L35" s="141">
        <f>IFERROR('APPENDIX 14'!L35/'APPENDIX 14'!L$44*100,"")</f>
        <v>0.66012812009844757</v>
      </c>
      <c r="M35" s="141">
        <f>IFERROR('APPENDIX 14'!M35/'APPENDIX 14'!M$44*100,"")</f>
        <v>3.8509651460597731</v>
      </c>
      <c r="N35" s="141">
        <f>IFERROR('APPENDIX 14'!N35/'APPENDIX 14'!N$44*100,"")</f>
        <v>2.7288255705845468</v>
      </c>
      <c r="O35" s="141">
        <f>IFERROR('APPENDIX 14'!O35/'APPENDIX 14'!O$44*100,"")</f>
        <v>0</v>
      </c>
      <c r="P35" s="141">
        <f>IFERROR('APPENDIX 14'!P35/'APPENDIX 14'!P$44*100,"")</f>
        <v>0.27800552558873831</v>
      </c>
      <c r="Q35" s="142">
        <f>IFERROR('APPENDIX 14'!Q35/'APPENDIX 14'!Q$44*100,"")</f>
        <v>1.4429422406508359</v>
      </c>
      <c r="R35" s="2"/>
    </row>
    <row r="36" spans="2:18" ht="25.5" customHeight="1" x14ac:dyDescent="0.35">
      <c r="B36" s="143" t="s">
        <v>220</v>
      </c>
      <c r="C36" s="141">
        <f>IFERROR('APPENDIX 14'!C36/'APPENDIX 14'!C$44*100,"")</f>
        <v>0</v>
      </c>
      <c r="D36" s="141">
        <f>IFERROR('APPENDIX 14'!D36/'APPENDIX 14'!D$44*100,"")</f>
        <v>9.8778350254480229E-2</v>
      </c>
      <c r="E36" s="141">
        <f>IFERROR('APPENDIX 14'!E36/'APPENDIX 14'!E$44*100,"")</f>
        <v>2.0100110733337314E-3</v>
      </c>
      <c r="F36" s="141">
        <f>IFERROR('APPENDIX 14'!F36/'APPENDIX 14'!F$44*100,"")</f>
        <v>2.2132923338269099E-2</v>
      </c>
      <c r="G36" s="141">
        <f>IFERROR('APPENDIX 14'!G36/'APPENDIX 14'!G$44*100,"")</f>
        <v>3.9986324827516614E-2</v>
      </c>
      <c r="H36" s="141">
        <f>IFERROR('APPENDIX 14'!H36/'APPENDIX 14'!H$44*100,"")</f>
        <v>0</v>
      </c>
      <c r="I36" s="141">
        <f>IFERROR('APPENDIX 14'!I36/'APPENDIX 14'!I$44*100,"")</f>
        <v>3.2426162821536104E-2</v>
      </c>
      <c r="J36" s="141">
        <f>IFERROR('APPENDIX 14'!J36/'APPENDIX 14'!J$44*100,"")</f>
        <v>3.0315998712693793E-2</v>
      </c>
      <c r="K36" s="141">
        <f>IFERROR('APPENDIX 14'!K36/'APPENDIX 14'!K$44*100,"")</f>
        <v>0</v>
      </c>
      <c r="L36" s="141">
        <f>IFERROR('APPENDIX 14'!L36/'APPENDIX 14'!L$44*100,"")</f>
        <v>0</v>
      </c>
      <c r="M36" s="141">
        <f>IFERROR('APPENDIX 14'!M36/'APPENDIX 14'!M$44*100,"")</f>
        <v>9.0036534318279834E-3</v>
      </c>
      <c r="N36" s="141">
        <f>IFERROR('APPENDIX 14'!N36/'APPENDIX 14'!N$44*100,"")</f>
        <v>0.26345316766556071</v>
      </c>
      <c r="O36" s="141">
        <f>IFERROR('APPENDIX 14'!O36/'APPENDIX 14'!O$44*100,"")</f>
        <v>0.33335232892545724</v>
      </c>
      <c r="P36" s="141">
        <f>IFERROR('APPENDIX 14'!P36/'APPENDIX 14'!P$44*100,"")</f>
        <v>1.2082620707801606E-2</v>
      </c>
      <c r="Q36" s="142">
        <f>IFERROR('APPENDIX 14'!Q36/'APPENDIX 14'!Q$44*100,"")</f>
        <v>0.15112055960651122</v>
      </c>
      <c r="R36" s="2"/>
    </row>
    <row r="37" spans="2:18" ht="25.5" customHeight="1" x14ac:dyDescent="0.35">
      <c r="B37" s="143" t="s">
        <v>248</v>
      </c>
      <c r="C37" s="141">
        <f>IFERROR('APPENDIX 14'!C37/'APPENDIX 14'!C$44*100,"")</f>
        <v>0</v>
      </c>
      <c r="D37" s="141">
        <f>IFERROR('APPENDIX 14'!D37/'APPENDIX 14'!D$44*100,"")</f>
        <v>0</v>
      </c>
      <c r="E37" s="141">
        <f>IFERROR('APPENDIX 14'!E37/'APPENDIX 14'!E$44*100,"")</f>
        <v>0</v>
      </c>
      <c r="F37" s="141">
        <f>IFERROR('APPENDIX 14'!F37/'APPENDIX 14'!F$44*100,"")</f>
        <v>0</v>
      </c>
      <c r="G37" s="141">
        <f>IFERROR('APPENDIX 14'!G37/'APPENDIX 14'!G$44*100,"")</f>
        <v>0</v>
      </c>
      <c r="H37" s="141">
        <f>IFERROR('APPENDIX 14'!H37/'APPENDIX 14'!H$44*100,"")</f>
        <v>0</v>
      </c>
      <c r="I37" s="141">
        <f>IFERROR('APPENDIX 14'!I37/'APPENDIX 14'!I$44*100,"")</f>
        <v>0</v>
      </c>
      <c r="J37" s="141">
        <f>IFERROR('APPENDIX 14'!J37/'APPENDIX 14'!J$44*100,"")</f>
        <v>0</v>
      </c>
      <c r="K37" s="141">
        <f>IFERROR('APPENDIX 14'!K37/'APPENDIX 14'!K$44*100,"")</f>
        <v>0</v>
      </c>
      <c r="L37" s="141">
        <f>IFERROR('APPENDIX 14'!L37/'APPENDIX 14'!L$44*100,"")</f>
        <v>0</v>
      </c>
      <c r="M37" s="141">
        <f>IFERROR('APPENDIX 14'!M37/'APPENDIX 14'!M$44*100,"")</f>
        <v>0</v>
      </c>
      <c r="N37" s="141">
        <f>IFERROR('APPENDIX 14'!N37/'APPENDIX 14'!N$44*100,"")</f>
        <v>0</v>
      </c>
      <c r="O37" s="141">
        <f>IFERROR('APPENDIX 14'!O37/'APPENDIX 14'!O$44*100,"")</f>
        <v>9.2283122566589854E-2</v>
      </c>
      <c r="P37" s="141">
        <f>IFERROR('APPENDIX 14'!P37/'APPENDIX 14'!P$44*100,"")</f>
        <v>0.79829496118931709</v>
      </c>
      <c r="Q37" s="142">
        <f>IFERROR('APPENDIX 14'!Q37/'APPENDIX 14'!Q$44*100,"")</f>
        <v>5.7179732543684289E-2</v>
      </c>
      <c r="R37" s="2"/>
    </row>
    <row r="38" spans="2:18" ht="25.5" customHeight="1" x14ac:dyDescent="0.35">
      <c r="B38" s="143" t="s">
        <v>37</v>
      </c>
      <c r="C38" s="141">
        <f>IFERROR('APPENDIX 14'!C38/'APPENDIX 14'!C$44*100,"")</f>
        <v>0</v>
      </c>
      <c r="D38" s="141">
        <f>IFERROR('APPENDIX 14'!D38/'APPENDIX 14'!D$44*100,"")</f>
        <v>0.27070620372401855</v>
      </c>
      <c r="E38" s="141">
        <f>IFERROR('APPENDIX 14'!E38/'APPENDIX 14'!E$44*100,"")</f>
        <v>0.25655050426914167</v>
      </c>
      <c r="F38" s="141">
        <f>IFERROR('APPENDIX 14'!F38/'APPENDIX 14'!F$44*100,"")</f>
        <v>0.25354138596555115</v>
      </c>
      <c r="G38" s="141">
        <f>IFERROR('APPENDIX 14'!G38/'APPENDIX 14'!G$44*100,"")</f>
        <v>0.72311741721977318</v>
      </c>
      <c r="H38" s="141">
        <f>IFERROR('APPENDIX 14'!H38/'APPENDIX 14'!H$44*100,"")</f>
        <v>0.10702664445576089</v>
      </c>
      <c r="I38" s="141">
        <f>IFERROR('APPENDIX 14'!I38/'APPENDIX 14'!I$44*100,"")</f>
        <v>0.85112690968502658</v>
      </c>
      <c r="J38" s="141">
        <f>IFERROR('APPENDIX 14'!J38/'APPENDIX 14'!J$44*100,"")</f>
        <v>1.9373771104845221</v>
      </c>
      <c r="K38" s="141">
        <f>IFERROR('APPENDIX 14'!K38/'APPENDIX 14'!K$44*100,"")</f>
        <v>0</v>
      </c>
      <c r="L38" s="141">
        <f>IFERROR('APPENDIX 14'!L38/'APPENDIX 14'!L$44*100,"")</f>
        <v>0.11602632811444054</v>
      </c>
      <c r="M38" s="141">
        <f>IFERROR('APPENDIX 14'!M38/'APPENDIX 14'!M$44*100,"")</f>
        <v>0.73604296953710735</v>
      </c>
      <c r="N38" s="141">
        <f>IFERROR('APPENDIX 14'!N38/'APPENDIX 14'!N$44*100,"")</f>
        <v>0.24226332663969202</v>
      </c>
      <c r="O38" s="141">
        <f>IFERROR('APPENDIX 14'!O38/'APPENDIX 14'!O$44*100,"")</f>
        <v>2.7664254595791464E-2</v>
      </c>
      <c r="P38" s="141">
        <f>IFERROR('APPENDIX 14'!P38/'APPENDIX 14'!P$44*100,"")</f>
        <v>2.471253782397053E-2</v>
      </c>
      <c r="Q38" s="142">
        <f>IFERROR('APPENDIX 14'!Q38/'APPENDIX 14'!Q$44*100,"")</f>
        <v>0.43450169559003476</v>
      </c>
      <c r="R38" s="2"/>
    </row>
    <row r="39" spans="2:18" ht="25.5" customHeight="1" x14ac:dyDescent="0.35">
      <c r="B39" s="143" t="s">
        <v>38</v>
      </c>
      <c r="C39" s="141">
        <f>IFERROR('APPENDIX 14'!C39/'APPENDIX 14'!C$44*100,"")</f>
        <v>0</v>
      </c>
      <c r="D39" s="141">
        <f>IFERROR('APPENDIX 14'!D39/'APPENDIX 14'!D$44*100,"")</f>
        <v>2.8246461266204883</v>
      </c>
      <c r="E39" s="141">
        <f>IFERROR('APPENDIX 14'!E39/'APPENDIX 14'!E$44*100,"")</f>
        <v>4.7837654451078162</v>
      </c>
      <c r="F39" s="141">
        <f>IFERROR('APPENDIX 14'!F39/'APPENDIX 14'!F$44*100,"")</f>
        <v>3.259203016131023</v>
      </c>
      <c r="G39" s="141">
        <f>IFERROR('APPENDIX 14'!G39/'APPENDIX 14'!G$44*100,"")</f>
        <v>0.89157204742533747</v>
      </c>
      <c r="H39" s="141">
        <f>IFERROR('APPENDIX 14'!H39/'APPENDIX 14'!H$44*100,"")</f>
        <v>5.4717084271974272</v>
      </c>
      <c r="I39" s="141">
        <f>IFERROR('APPENDIX 14'!I39/'APPENDIX 14'!I$44*100,"")</f>
        <v>1.0388209436957656</v>
      </c>
      <c r="J39" s="141">
        <f>IFERROR('APPENDIX 14'!J39/'APPENDIX 14'!J$44*100,"")</f>
        <v>1.1592310998695525</v>
      </c>
      <c r="K39" s="141">
        <f>IFERROR('APPENDIX 14'!K39/'APPENDIX 14'!K$44*100,"")</f>
        <v>0</v>
      </c>
      <c r="L39" s="141">
        <f>IFERROR('APPENDIX 14'!L39/'APPENDIX 14'!L$44*100,"")</f>
        <v>0.65788853299972649</v>
      </c>
      <c r="M39" s="141">
        <f>IFERROR('APPENDIX 14'!M39/'APPENDIX 14'!M$44*100,"")</f>
        <v>2.6607277504907563</v>
      </c>
      <c r="N39" s="141">
        <f>IFERROR('APPENDIX 14'!N39/'APPENDIX 14'!N$44*100,"")</f>
        <v>2.200607226436726</v>
      </c>
      <c r="O39" s="141">
        <f>IFERROR('APPENDIX 14'!O39/'APPENDIX 14'!O$44*100,"")</f>
        <v>4.4856311887482181E-2</v>
      </c>
      <c r="P39" s="141">
        <f>IFERROR('APPENDIX 14'!P39/'APPENDIX 14'!P$44*100,"")</f>
        <v>0.66288119984212601</v>
      </c>
      <c r="Q39" s="142">
        <f>IFERROR('APPENDIX 14'!Q39/'APPENDIX 14'!Q$44*100,"")</f>
        <v>1.185562537120509</v>
      </c>
      <c r="R39" s="2"/>
    </row>
    <row r="40" spans="2:18" ht="25.5" customHeight="1" x14ac:dyDescent="0.35">
      <c r="B40" s="143" t="s">
        <v>39</v>
      </c>
      <c r="C40" s="141">
        <f>IFERROR('APPENDIX 14'!C40/'APPENDIX 14'!C$44*100,"")</f>
        <v>0</v>
      </c>
      <c r="D40" s="141">
        <f>IFERROR('APPENDIX 14'!D40/'APPENDIX 14'!D$44*100,"")</f>
        <v>1.5088712457837774</v>
      </c>
      <c r="E40" s="141">
        <f>IFERROR('APPENDIX 14'!E40/'APPENDIX 14'!E$44*100,"")</f>
        <v>0.25490594975459591</v>
      </c>
      <c r="F40" s="141">
        <f>IFERROR('APPENDIX 14'!F40/'APPENDIX 14'!F$44*100,"")</f>
        <v>1.0761897510377172</v>
      </c>
      <c r="G40" s="141">
        <f>IFERROR('APPENDIX 14'!G40/'APPENDIX 14'!G$44*100,"")</f>
        <v>0.33834003286258407</v>
      </c>
      <c r="H40" s="141">
        <f>IFERROR('APPENDIX 14'!H40/'APPENDIX 14'!H$44*100,"")</f>
        <v>0.13565339478734209</v>
      </c>
      <c r="I40" s="141">
        <f>IFERROR('APPENDIX 14'!I40/'APPENDIX 14'!I$44*100,"")</f>
        <v>1.7678561440417413</v>
      </c>
      <c r="J40" s="141">
        <f>IFERROR('APPENDIX 14'!J40/'APPENDIX 14'!J$44*100,"")</f>
        <v>1.058675129674874</v>
      </c>
      <c r="K40" s="141">
        <f>IFERROR('APPENDIX 14'!K40/'APPENDIX 14'!K$44*100,"")</f>
        <v>0</v>
      </c>
      <c r="L40" s="141">
        <f>IFERROR('APPENDIX 14'!L40/'APPENDIX 14'!L$44*100,"")</f>
        <v>0.68346697512722432</v>
      </c>
      <c r="M40" s="141">
        <f>IFERROR('APPENDIX 14'!M40/'APPENDIX 14'!M$44*100,"")</f>
        <v>0.26137947823486452</v>
      </c>
      <c r="N40" s="141">
        <f>IFERROR('APPENDIX 14'!N40/'APPENDIX 14'!N$44*100,"")</f>
        <v>0.37703179392762781</v>
      </c>
      <c r="O40" s="141">
        <f>IFERROR('APPENDIX 14'!O40/'APPENDIX 14'!O$44*100,"")</f>
        <v>1.1711927450478472</v>
      </c>
      <c r="P40" s="141">
        <f>IFERROR('APPENDIX 14'!P40/'APPENDIX 14'!P$44*100,"")</f>
        <v>0.24613603473227205</v>
      </c>
      <c r="Q40" s="142">
        <f>IFERROR('APPENDIX 14'!Q40/'APPENDIX 14'!Q$44*100,"")</f>
        <v>1.0048119238392867</v>
      </c>
      <c r="R40" s="2"/>
    </row>
    <row r="41" spans="2:18" ht="25.5" customHeight="1" x14ac:dyDescent="0.35">
      <c r="B41" s="143" t="s">
        <v>40</v>
      </c>
      <c r="C41" s="141">
        <f>IFERROR('APPENDIX 14'!C41/'APPENDIX 14'!C$44*100,"")</f>
        <v>0</v>
      </c>
      <c r="D41" s="141">
        <f>IFERROR('APPENDIX 14'!D41/'APPENDIX 14'!D$44*100,"")</f>
        <v>0.27391282334419087</v>
      </c>
      <c r="E41" s="141">
        <f>IFERROR('APPENDIX 14'!E41/'APPENDIX 14'!E$44*100,"")</f>
        <v>4.3123873936978231E-2</v>
      </c>
      <c r="F41" s="141">
        <f>IFERROR('APPENDIX 14'!F41/'APPENDIX 14'!F$44*100,"")</f>
        <v>0.17714614870581513</v>
      </c>
      <c r="G41" s="141">
        <f>IFERROR('APPENDIX 14'!G41/'APPENDIX 14'!G$44*100,"")</f>
        <v>0.27644029838382955</v>
      </c>
      <c r="H41" s="141">
        <f>IFERROR('APPENDIX 14'!H41/'APPENDIX 14'!H$44*100,"")</f>
        <v>8.7721569609036279E-2</v>
      </c>
      <c r="I41" s="141">
        <f>IFERROR('APPENDIX 14'!I41/'APPENDIX 14'!I$44*100,"")</f>
        <v>0.53568454715555636</v>
      </c>
      <c r="J41" s="141">
        <f>IFERROR('APPENDIX 14'!J41/'APPENDIX 14'!J$44*100,"")</f>
        <v>0.55565804477415803</v>
      </c>
      <c r="K41" s="141">
        <f>IFERROR('APPENDIX 14'!K41/'APPENDIX 14'!K$44*100,"")</f>
        <v>0</v>
      </c>
      <c r="L41" s="141">
        <f>IFERROR('APPENDIX 14'!L41/'APPENDIX 14'!L$44*100,"")</f>
        <v>0.30313007836197381</v>
      </c>
      <c r="M41" s="141">
        <f>IFERROR('APPENDIX 14'!M41/'APPENDIX 14'!M$44*100,"")</f>
        <v>0.12169748271526483</v>
      </c>
      <c r="N41" s="141">
        <f>IFERROR('APPENDIX 14'!N41/'APPENDIX 14'!N$44*100,"")</f>
        <v>0.17903528530889809</v>
      </c>
      <c r="O41" s="141">
        <f>IFERROR('APPENDIX 14'!O41/'APPENDIX 14'!O$44*100,"")</f>
        <v>0</v>
      </c>
      <c r="P41" s="141">
        <f>IFERROR('APPENDIX 14'!P41/'APPENDIX 14'!P$44*100,"")</f>
        <v>0.56912511511643205</v>
      </c>
      <c r="Q41" s="142">
        <f>IFERROR('APPENDIX 14'!Q41/'APPENDIX 14'!Q$44*100,"")</f>
        <v>0.210562163069379</v>
      </c>
      <c r="R41" s="2"/>
    </row>
    <row r="42" spans="2:18" ht="25.5" customHeight="1" x14ac:dyDescent="0.35">
      <c r="B42" s="143" t="s">
        <v>41</v>
      </c>
      <c r="C42" s="141">
        <f>IFERROR('APPENDIX 14'!C42/'APPENDIX 14'!C$44*100,"")</f>
        <v>0</v>
      </c>
      <c r="D42" s="141">
        <f>IFERROR('APPENDIX 14'!D42/'APPENDIX 14'!D$44*100,"")</f>
        <v>0</v>
      </c>
      <c r="E42" s="141">
        <f>IFERROR('APPENDIX 14'!E42/'APPENDIX 14'!E$44*100,"")</f>
        <v>0</v>
      </c>
      <c r="F42" s="141">
        <f>IFERROR('APPENDIX 14'!F42/'APPENDIX 14'!F$44*100,"")</f>
        <v>0</v>
      </c>
      <c r="G42" s="141">
        <f>IFERROR('APPENDIX 14'!G42/'APPENDIX 14'!G$44*100,"")</f>
        <v>0</v>
      </c>
      <c r="H42" s="141">
        <f>IFERROR('APPENDIX 14'!H42/'APPENDIX 14'!H$44*100,"")</f>
        <v>0</v>
      </c>
      <c r="I42" s="141">
        <f>IFERROR('APPENDIX 14'!I42/'APPENDIX 14'!I$44*100,"")</f>
        <v>0</v>
      </c>
      <c r="J42" s="141">
        <f>IFERROR('APPENDIX 14'!J42/'APPENDIX 14'!J$44*100,"")</f>
        <v>0</v>
      </c>
      <c r="K42" s="141">
        <f>IFERROR('APPENDIX 14'!K42/'APPENDIX 14'!K$44*100,"")</f>
        <v>0</v>
      </c>
      <c r="L42" s="141">
        <f>IFERROR('APPENDIX 14'!L42/'APPENDIX 14'!L$44*100,"")</f>
        <v>0</v>
      </c>
      <c r="M42" s="141">
        <f>IFERROR('APPENDIX 14'!M42/'APPENDIX 14'!M$44*100,"")</f>
        <v>0</v>
      </c>
      <c r="N42" s="141">
        <f>IFERROR('APPENDIX 14'!N42/'APPENDIX 14'!N$44*100,"")</f>
        <v>0</v>
      </c>
      <c r="O42" s="141">
        <f>IFERROR('APPENDIX 14'!O42/'APPENDIX 14'!O$44*100,"")</f>
        <v>0</v>
      </c>
      <c r="P42" s="141">
        <f>IFERROR('APPENDIX 14'!P42/'APPENDIX 14'!P$44*100,"")</f>
        <v>0</v>
      </c>
      <c r="Q42" s="142">
        <f>IFERROR('APPENDIX 14'!Q42/'APPENDIX 14'!Q$44*100,"")</f>
        <v>0</v>
      </c>
      <c r="R42" s="2"/>
    </row>
    <row r="43" spans="2:18" ht="25.5" customHeight="1" x14ac:dyDescent="0.35">
      <c r="B43" s="143" t="s">
        <v>42</v>
      </c>
      <c r="C43" s="141">
        <f>IFERROR('APPENDIX 14'!C43/'APPENDIX 14'!C$44*100,"")</f>
        <v>0</v>
      </c>
      <c r="D43" s="141">
        <f>IFERROR('APPENDIX 14'!D43/'APPENDIX 14'!D$44*100,"")</f>
        <v>1.1910301446354217E-2</v>
      </c>
      <c r="E43" s="141">
        <f>IFERROR('APPENDIX 14'!E43/'APPENDIX 14'!E$44*100,"")</f>
        <v>0</v>
      </c>
      <c r="F43" s="141">
        <f>IFERROR('APPENDIX 14'!F43/'APPENDIX 14'!F$44*100,"")</f>
        <v>1.6138589934154553E-3</v>
      </c>
      <c r="G43" s="141">
        <f>IFERROR('APPENDIX 14'!G43/'APPENDIX 14'!G$44*100,"")</f>
        <v>0</v>
      </c>
      <c r="H43" s="141">
        <f>IFERROR('APPENDIX 14'!H43/'APPENDIX 14'!H$44*100,"")</f>
        <v>0</v>
      </c>
      <c r="I43" s="141">
        <f>IFERROR('APPENDIX 14'!I43/'APPENDIX 14'!I$44*100,"")</f>
        <v>1.1442229156148984</v>
      </c>
      <c r="J43" s="141">
        <f>IFERROR('APPENDIX 14'!J43/'APPENDIX 14'!J$44*100,"")</f>
        <v>0.53265883981996442</v>
      </c>
      <c r="K43" s="141">
        <f>IFERROR('APPENDIX 14'!K43/'APPENDIX 14'!K$44*100,"")</f>
        <v>8.3737714783759074</v>
      </c>
      <c r="L43" s="141">
        <f>IFERROR('APPENDIX 14'!L43/'APPENDIX 14'!L$44*100,"")</f>
        <v>9.7048774277909977E-3</v>
      </c>
      <c r="M43" s="141">
        <f>IFERROR('APPENDIX 14'!M43/'APPENDIX 14'!M$44*100,"")</f>
        <v>0</v>
      </c>
      <c r="N43" s="141">
        <f>IFERROR('APPENDIX 14'!N43/'APPENDIX 14'!N$44*100,"")</f>
        <v>4.717839923062365E-3</v>
      </c>
      <c r="O43" s="141">
        <f>IFERROR('APPENDIX 14'!O43/'APPENDIX 14'!O$44*100,"")</f>
        <v>0</v>
      </c>
      <c r="P43" s="141">
        <f>IFERROR('APPENDIX 14'!P43/'APPENDIX 14'!P$44*100,"")</f>
        <v>0.23491645836074201</v>
      </c>
      <c r="Q43" s="142">
        <f>IFERROR('APPENDIX 14'!Q43/'APPENDIX 14'!Q$44*100,"")</f>
        <v>0.47869892657083585</v>
      </c>
      <c r="R43" s="2"/>
    </row>
    <row r="44" spans="2:18" ht="25.5" customHeight="1" x14ac:dyDescent="0.35">
      <c r="B44" s="144" t="s">
        <v>43</v>
      </c>
      <c r="C44" s="145">
        <f t="shared" ref="C44:Q44" si="0">SUM(C7:C43)</f>
        <v>99.999999999999986</v>
      </c>
      <c r="D44" s="145">
        <f t="shared" si="0"/>
        <v>100</v>
      </c>
      <c r="E44" s="145">
        <f t="shared" si="0"/>
        <v>100</v>
      </c>
      <c r="F44" s="145">
        <f t="shared" si="0"/>
        <v>99.999999999999986</v>
      </c>
      <c r="G44" s="145">
        <f t="shared" si="0"/>
        <v>100</v>
      </c>
      <c r="H44" s="145">
        <f t="shared" si="0"/>
        <v>99.999999999999986</v>
      </c>
      <c r="I44" s="145">
        <f t="shared" si="0"/>
        <v>100</v>
      </c>
      <c r="J44" s="145">
        <f t="shared" si="0"/>
        <v>99.999999999999986</v>
      </c>
      <c r="K44" s="145">
        <f t="shared" si="0"/>
        <v>100</v>
      </c>
      <c r="L44" s="145">
        <f t="shared" si="0"/>
        <v>100</v>
      </c>
      <c r="M44" s="145">
        <f t="shared" si="0"/>
        <v>99.999999999999972</v>
      </c>
      <c r="N44" s="145">
        <f t="shared" si="0"/>
        <v>100</v>
      </c>
      <c r="O44" s="145">
        <f t="shared" si="0"/>
        <v>100</v>
      </c>
      <c r="P44" s="145">
        <f t="shared" si="0"/>
        <v>100.00000000000003</v>
      </c>
      <c r="Q44" s="145">
        <f t="shared" si="0"/>
        <v>100</v>
      </c>
      <c r="R44" s="2"/>
    </row>
    <row r="45" spans="2:18" ht="25.5" customHeight="1" x14ac:dyDescent="0.35">
      <c r="B45" s="325" t="s">
        <v>44</v>
      </c>
      <c r="C45" s="326"/>
      <c r="D45" s="326"/>
      <c r="E45" s="326"/>
      <c r="F45" s="326"/>
      <c r="G45" s="326"/>
      <c r="H45" s="326"/>
      <c r="I45" s="326"/>
      <c r="J45" s="326"/>
      <c r="K45" s="326"/>
      <c r="L45" s="326"/>
      <c r="M45" s="326"/>
      <c r="N45" s="326"/>
      <c r="O45" s="326"/>
      <c r="P45" s="326"/>
      <c r="Q45" s="327"/>
      <c r="R45" s="2"/>
    </row>
    <row r="46" spans="2:18" ht="25.5" customHeight="1" x14ac:dyDescent="0.35">
      <c r="B46" s="143" t="s">
        <v>45</v>
      </c>
      <c r="C46" s="146">
        <f>IFERROR('APPENDIX 14'!C46/'APPENDIX 14'!C$51*100,"")</f>
        <v>42.591950512105051</v>
      </c>
      <c r="D46" s="146">
        <f>IFERROR('APPENDIX 14'!D46/'APPENDIX 14'!D$51*100,"")</f>
        <v>30.891169545626646</v>
      </c>
      <c r="E46" s="146">
        <f>IFERROR('APPENDIX 14'!E46/'APPENDIX 14'!E$51*100,"")</f>
        <v>50.912304165074517</v>
      </c>
      <c r="F46" s="146">
        <f>IFERROR('APPENDIX 14'!F46/'APPENDIX 14'!F$51*100,"")</f>
        <v>19.114483221273133</v>
      </c>
      <c r="G46" s="146">
        <f>IFERROR('APPENDIX 14'!G46/'APPENDIX 14'!G$51*100,"")</f>
        <v>10.39912553890497</v>
      </c>
      <c r="H46" s="146">
        <f>IFERROR('APPENDIX 14'!H46/'APPENDIX 14'!H$51*100,"")</f>
        <v>18.662500890418109</v>
      </c>
      <c r="I46" s="146">
        <f>IFERROR('APPENDIX 14'!I46/'APPENDIX 14'!I$51*100,"")</f>
        <v>5.9089884755071775</v>
      </c>
      <c r="J46" s="146">
        <f>IFERROR('APPENDIX 14'!J46/'APPENDIX 14'!J$51*100,"")</f>
        <v>15.923273931218715</v>
      </c>
      <c r="K46" s="146" t="str">
        <f>IFERROR('APPENDIX 14'!K46/'APPENDIX 14'!K$51*100,"")</f>
        <v/>
      </c>
      <c r="L46" s="146">
        <f>IFERROR('APPENDIX 14'!L46/'APPENDIX 14'!L$51*100,"")</f>
        <v>13.250760715065624</v>
      </c>
      <c r="M46" s="146">
        <f>IFERROR('APPENDIX 14'!M46/'APPENDIX 14'!M$51*100,"")</f>
        <v>10.195816258544999</v>
      </c>
      <c r="N46" s="146">
        <f>IFERROR('APPENDIX 14'!N46/'APPENDIX 14'!N$51*100,"")</f>
        <v>25.13423697088426</v>
      </c>
      <c r="O46" s="146">
        <f>IFERROR('APPENDIX 14'!O46/'APPENDIX 14'!O$51*100,"")</f>
        <v>6.7802008383146042</v>
      </c>
      <c r="P46" s="146">
        <f>IFERROR('APPENDIX 14'!P46/'APPENDIX 14'!P$51*100,"")</f>
        <v>52.349931264668811</v>
      </c>
      <c r="Q46" s="147">
        <f>IFERROR('APPENDIX 14'!Q46/'APPENDIX 14'!Q$51*100,"")</f>
        <v>21.657794818075988</v>
      </c>
      <c r="R46" s="2"/>
    </row>
    <row r="47" spans="2:18" ht="25.5" customHeight="1" x14ac:dyDescent="0.35">
      <c r="B47" s="143" t="s">
        <v>60</v>
      </c>
      <c r="C47" s="146">
        <f>IFERROR('APPENDIX 14'!C47/'APPENDIX 14'!C$51*100,"")</f>
        <v>3.123262942966742</v>
      </c>
      <c r="D47" s="146">
        <f>IFERROR('APPENDIX 14'!D47/'APPENDIX 14'!D$51*100,"")</f>
        <v>13.092908762307703</v>
      </c>
      <c r="E47" s="146">
        <f>IFERROR('APPENDIX 14'!E47/'APPENDIX 14'!E$51*100,"")</f>
        <v>0</v>
      </c>
      <c r="F47" s="146">
        <f>IFERROR('APPENDIX 14'!F47/'APPENDIX 14'!F$51*100,"")</f>
        <v>13.966753413399472</v>
      </c>
      <c r="G47" s="146">
        <f>IFERROR('APPENDIX 14'!G47/'APPENDIX 14'!G$51*100,"")</f>
        <v>10.58745221607494</v>
      </c>
      <c r="H47" s="146">
        <f>IFERROR('APPENDIX 14'!H47/'APPENDIX 14'!H$51*100,"")</f>
        <v>15.085670646352433</v>
      </c>
      <c r="I47" s="146">
        <f>IFERROR('APPENDIX 14'!I47/'APPENDIX 14'!I$51*100,"")</f>
        <v>0</v>
      </c>
      <c r="J47" s="146">
        <f>IFERROR('APPENDIX 14'!J47/'APPENDIX 14'!J$51*100,"")</f>
        <v>22.029763011079222</v>
      </c>
      <c r="K47" s="146" t="str">
        <f>IFERROR('APPENDIX 14'!K47/'APPENDIX 14'!K$51*100,"")</f>
        <v/>
      </c>
      <c r="L47" s="146">
        <f>IFERROR('APPENDIX 14'!L47/'APPENDIX 14'!L$51*100,"")</f>
        <v>4.456606877361093</v>
      </c>
      <c r="M47" s="146">
        <f>IFERROR('APPENDIX 14'!M47/'APPENDIX 14'!M$51*100,"")</f>
        <v>0</v>
      </c>
      <c r="N47" s="146">
        <f>IFERROR('APPENDIX 14'!N47/'APPENDIX 14'!N$51*100,"")</f>
        <v>0</v>
      </c>
      <c r="O47" s="146">
        <f>IFERROR('APPENDIX 14'!O47/'APPENDIX 14'!O$51*100,"")</f>
        <v>18.704833703602482</v>
      </c>
      <c r="P47" s="146">
        <f>IFERROR('APPENDIX 14'!P47/'APPENDIX 14'!P$51*100,"")</f>
        <v>22.586981344434481</v>
      </c>
      <c r="Q47" s="147">
        <f>IFERROR('APPENDIX 14'!Q47/'APPENDIX 14'!Q$51*100,"")</f>
        <v>14.145763412708872</v>
      </c>
      <c r="R47" s="2"/>
    </row>
    <row r="48" spans="2:18" ht="25.5" customHeight="1" x14ac:dyDescent="0.35">
      <c r="B48" s="136" t="s">
        <v>199</v>
      </c>
      <c r="C48" s="146">
        <f>IFERROR('APPENDIX 14'!C48/'APPENDIX 14'!C$51*100,"")</f>
        <v>2.6114330686127207</v>
      </c>
      <c r="D48" s="146">
        <f>IFERROR('APPENDIX 14'!D48/'APPENDIX 14'!D$51*100,"")</f>
        <v>3.8894864956201971</v>
      </c>
      <c r="E48" s="146">
        <f>IFERROR('APPENDIX 14'!E48/'APPENDIX 14'!E$51*100,"")</f>
        <v>47.082884635425714</v>
      </c>
      <c r="F48" s="146">
        <f>IFERROR('APPENDIX 14'!F48/'APPENDIX 14'!F$51*100,"")</f>
        <v>8.3088044363613189</v>
      </c>
      <c r="G48" s="146">
        <f>IFERROR('APPENDIX 14'!G48/'APPENDIX 14'!G$51*100,"")</f>
        <v>6.9017696845344965</v>
      </c>
      <c r="H48" s="146">
        <f>IFERROR('APPENDIX 14'!H48/'APPENDIX 14'!H$51*100,"")</f>
        <v>6.7667634668491132</v>
      </c>
      <c r="I48" s="146">
        <f>IFERROR('APPENDIX 14'!I48/'APPENDIX 14'!I$51*100,"")</f>
        <v>13.28592167118248</v>
      </c>
      <c r="J48" s="146">
        <f>IFERROR('APPENDIX 14'!J48/'APPENDIX 14'!J$51*100,"")</f>
        <v>8.6515289455363344</v>
      </c>
      <c r="K48" s="146" t="str">
        <f>IFERROR('APPENDIX 14'!K48/'APPENDIX 14'!K$51*100,"")</f>
        <v/>
      </c>
      <c r="L48" s="146">
        <f>IFERROR('APPENDIX 14'!L48/'APPENDIX 14'!L$51*100,"")</f>
        <v>1.3901438526246142</v>
      </c>
      <c r="M48" s="146">
        <f>IFERROR('APPENDIX 14'!M48/'APPENDIX 14'!M$51*100,"")</f>
        <v>20.711528106090338</v>
      </c>
      <c r="N48" s="146">
        <f>IFERROR('APPENDIX 14'!N48/'APPENDIX 14'!N$51*100,"")</f>
        <v>5.6121761062157463</v>
      </c>
      <c r="O48" s="146">
        <f>IFERROR('APPENDIX 14'!O48/'APPENDIX 14'!O$51*100,"")</f>
        <v>11.233686284166462</v>
      </c>
      <c r="P48" s="146">
        <f>IFERROR('APPENDIX 14'!P48/'APPENDIX 14'!P$51*100,"")</f>
        <v>3.073337432260463</v>
      </c>
      <c r="Q48" s="147">
        <f>IFERROR('APPENDIX 14'!Q48/'APPENDIX 14'!Q$51*100,"")</f>
        <v>7.6402927285646722</v>
      </c>
      <c r="R48" s="2"/>
    </row>
    <row r="49" spans="2:18" ht="25.5" customHeight="1" x14ac:dyDescent="0.35">
      <c r="B49" s="143" t="s">
        <v>46</v>
      </c>
      <c r="C49" s="146">
        <f>IFERROR('APPENDIX 14'!C49/'APPENDIX 14'!C$51*100,"")</f>
        <v>24.032889197087524</v>
      </c>
      <c r="D49" s="146">
        <f>IFERROR('APPENDIX 14'!D49/'APPENDIX 14'!D$51*100,"")</f>
        <v>38.760716871761396</v>
      </c>
      <c r="E49" s="146">
        <f>IFERROR('APPENDIX 14'!E49/'APPENDIX 14'!E$51*100,"")</f>
        <v>1.3217771910932019</v>
      </c>
      <c r="F49" s="146">
        <f>IFERROR('APPENDIX 14'!F49/'APPENDIX 14'!F$51*100,"")</f>
        <v>34.890849064342184</v>
      </c>
      <c r="G49" s="146">
        <f>IFERROR('APPENDIX 14'!G49/'APPENDIX 14'!G$51*100,"")</f>
        <v>14.528755847042587</v>
      </c>
      <c r="H49" s="146">
        <f>IFERROR('APPENDIX 14'!H49/'APPENDIX 14'!H$51*100,"")</f>
        <v>48.813300444463586</v>
      </c>
      <c r="I49" s="146">
        <f>IFERROR('APPENDIX 14'!I49/'APPENDIX 14'!I$51*100,"")</f>
        <v>76.511574280308793</v>
      </c>
      <c r="J49" s="146">
        <f>IFERROR('APPENDIX 14'!J49/'APPENDIX 14'!J$51*100,"")</f>
        <v>41.05487318903355</v>
      </c>
      <c r="K49" s="146" t="str">
        <f>IFERROR('APPENDIX 14'!K49/'APPENDIX 14'!K$51*100,"")</f>
        <v/>
      </c>
      <c r="L49" s="146">
        <f>IFERROR('APPENDIX 14'!L49/'APPENDIX 14'!L$51*100,"")</f>
        <v>65.423980144911809</v>
      </c>
      <c r="M49" s="146">
        <f>IFERROR('APPENDIX 14'!M49/'APPENDIX 14'!M$51*100,"")</f>
        <v>51.672264459189357</v>
      </c>
      <c r="N49" s="146">
        <f>IFERROR('APPENDIX 14'!N49/'APPENDIX 14'!N$51*100,"")</f>
        <v>18.732105041916832</v>
      </c>
      <c r="O49" s="146">
        <f>IFERROR('APPENDIX 14'!O49/'APPENDIX 14'!O$51*100,"")</f>
        <v>58.16507058565665</v>
      </c>
      <c r="P49" s="146">
        <f>IFERROR('APPENDIX 14'!P49/'APPENDIX 14'!P$51*100,"")</f>
        <v>12.414438300592982</v>
      </c>
      <c r="Q49" s="147">
        <f>IFERROR('APPENDIX 14'!Q49/'APPENDIX 14'!Q$51*100,"")</f>
        <v>39.098376066555602</v>
      </c>
      <c r="R49" s="2"/>
    </row>
    <row r="50" spans="2:18" ht="25.5" customHeight="1" x14ac:dyDescent="0.35">
      <c r="B50" s="143" t="s">
        <v>200</v>
      </c>
      <c r="C50" s="146">
        <f>IFERROR('APPENDIX 14'!C50/'APPENDIX 14'!C$51*100,"")</f>
        <v>27.64046427922796</v>
      </c>
      <c r="D50" s="146">
        <f>IFERROR('APPENDIX 14'!D50/'APPENDIX 14'!D$51*100,"")</f>
        <v>13.365718324684057</v>
      </c>
      <c r="E50" s="146">
        <f>IFERROR('APPENDIX 14'!E50/'APPENDIX 14'!E$51*100,"")</f>
        <v>0.68303400840657236</v>
      </c>
      <c r="F50" s="146">
        <f>IFERROR('APPENDIX 14'!F50/'APPENDIX 14'!F$51*100,"")</f>
        <v>23.719109864623896</v>
      </c>
      <c r="G50" s="146">
        <f>IFERROR('APPENDIX 14'!G50/'APPENDIX 14'!G$51*100,"")</f>
        <v>57.582896713443013</v>
      </c>
      <c r="H50" s="146">
        <f>IFERROR('APPENDIX 14'!H50/'APPENDIX 14'!H$51*100,"")</f>
        <v>10.671764551916759</v>
      </c>
      <c r="I50" s="146">
        <f>IFERROR('APPENDIX 14'!I50/'APPENDIX 14'!I$51*100,"")</f>
        <v>4.2935155730015566</v>
      </c>
      <c r="J50" s="146">
        <f>IFERROR('APPENDIX 14'!J50/'APPENDIX 14'!J$51*100,"")</f>
        <v>12.340560923132173</v>
      </c>
      <c r="K50" s="146" t="str">
        <f>IFERROR('APPENDIX 14'!K50/'APPENDIX 14'!K$51*100,"")</f>
        <v/>
      </c>
      <c r="L50" s="146">
        <f>IFERROR('APPENDIX 14'!L50/'APPENDIX 14'!L$51*100,"")</f>
        <v>15.478508410036863</v>
      </c>
      <c r="M50" s="146">
        <f>IFERROR('APPENDIX 14'!M50/'APPENDIX 14'!M$51*100,"")</f>
        <v>17.420391176175308</v>
      </c>
      <c r="N50" s="146">
        <f>IFERROR('APPENDIX 14'!N50/'APPENDIX 14'!N$51*100,"")</f>
        <v>50.521481880983167</v>
      </c>
      <c r="O50" s="146">
        <f>IFERROR('APPENDIX 14'!O50/'APPENDIX 14'!O$51*100,"")</f>
        <v>5.1162085882598074</v>
      </c>
      <c r="P50" s="146">
        <f>IFERROR('APPENDIX 14'!P50/'APPENDIX 14'!P$51*100,"")</f>
        <v>9.5753116580432582</v>
      </c>
      <c r="Q50" s="147">
        <f>IFERROR('APPENDIX 14'!Q50/'APPENDIX 14'!Q$51*100,"")</f>
        <v>17.457772974094866</v>
      </c>
      <c r="R50" s="2"/>
    </row>
    <row r="51" spans="2:18" ht="25.5" customHeight="1" x14ac:dyDescent="0.35">
      <c r="B51" s="144" t="s">
        <v>183</v>
      </c>
      <c r="C51" s="145">
        <f>SUM(C46:C50)</f>
        <v>99.999999999999986</v>
      </c>
      <c r="D51" s="145">
        <f t="shared" ref="D51:Q51" si="1">SUM(D46:D50)</f>
        <v>100</v>
      </c>
      <c r="E51" s="145">
        <f t="shared" si="1"/>
        <v>100</v>
      </c>
      <c r="F51" s="145">
        <f t="shared" si="1"/>
        <v>100</v>
      </c>
      <c r="G51" s="145">
        <f t="shared" si="1"/>
        <v>100</v>
      </c>
      <c r="H51" s="145">
        <f t="shared" si="1"/>
        <v>100</v>
      </c>
      <c r="I51" s="145">
        <f t="shared" si="1"/>
        <v>100.00000000000001</v>
      </c>
      <c r="J51" s="145">
        <f t="shared" si="1"/>
        <v>99.999999999999986</v>
      </c>
      <c r="K51" s="145">
        <f t="shared" si="1"/>
        <v>0</v>
      </c>
      <c r="L51" s="145">
        <f t="shared" si="1"/>
        <v>100.00000000000001</v>
      </c>
      <c r="M51" s="145">
        <f t="shared" si="1"/>
        <v>100</v>
      </c>
      <c r="N51" s="145">
        <f t="shared" si="1"/>
        <v>100</v>
      </c>
      <c r="O51" s="145">
        <f t="shared" si="1"/>
        <v>100</v>
      </c>
      <c r="P51" s="145">
        <f t="shared" si="1"/>
        <v>99.999999999999986</v>
      </c>
      <c r="Q51" s="145">
        <f t="shared" si="1"/>
        <v>100</v>
      </c>
    </row>
    <row r="52" spans="2:18" ht="18" customHeight="1" x14ac:dyDescent="0.35">
      <c r="B52" s="333" t="s">
        <v>184</v>
      </c>
      <c r="C52" s="333"/>
      <c r="D52" s="333"/>
      <c r="E52" s="333"/>
      <c r="F52" s="333"/>
      <c r="G52" s="333"/>
      <c r="H52" s="333"/>
      <c r="I52" s="333"/>
      <c r="J52" s="333"/>
      <c r="K52" s="333"/>
      <c r="L52" s="333"/>
      <c r="M52" s="333"/>
      <c r="N52" s="333"/>
      <c r="O52" s="333"/>
      <c r="P52" s="333"/>
      <c r="Q52" s="333"/>
    </row>
  </sheetData>
  <sheetProtection algorithmName="SHA-512" hashValue="aGb0Uc+i+HuAN/3jVxRCLW3QFsaFqxqmOqZUMGJo+IJGRakTg2K/5lWMgVaDZ8ysGcnkcnfZK7Fmcb940MPS4w==" saltValue="YkK6EAcV69a8BgXOE2fcow==" spinCount="100000" sheet="1" objects="1" scenarios="1"/>
  <sortState xmlns:xlrd2="http://schemas.microsoft.com/office/spreadsheetml/2017/richdata2" ref="B3:Q43">
    <sortCondition descending="1" ref="Q8:Q43"/>
  </sortState>
  <mergeCells count="20">
    <mergeCell ref="B6:Q6"/>
    <mergeCell ref="B45:Q45"/>
    <mergeCell ref="B52:Q52"/>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S57"/>
  <sheetViews>
    <sheetView showGridLines="0" zoomScale="80" zoomScaleNormal="80" workbookViewId="0"/>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16384" width="9.453125" style="2"/>
  </cols>
  <sheetData>
    <row r="1" spans="2:17" ht="24.75" customHeight="1" x14ac:dyDescent="0.3"/>
    <row r="3" spans="2:17" ht="24.75" customHeight="1" x14ac:dyDescent="0.35">
      <c r="B3" s="334" t="s">
        <v>259</v>
      </c>
      <c r="C3" s="334"/>
      <c r="D3" s="334"/>
      <c r="E3" s="334"/>
      <c r="F3" s="334"/>
      <c r="G3" s="334"/>
      <c r="H3" s="334"/>
      <c r="I3" s="334"/>
      <c r="J3" s="334"/>
      <c r="K3" s="334"/>
      <c r="L3" s="334"/>
      <c r="M3" s="334"/>
      <c r="N3" s="334"/>
      <c r="O3" s="334"/>
      <c r="P3" s="334"/>
      <c r="Q3" s="334"/>
    </row>
    <row r="4" spans="2:17" ht="46.5" x14ac:dyDescent="0.35">
      <c r="B4" s="148" t="s">
        <v>0</v>
      </c>
      <c r="C4" s="149" t="s">
        <v>168</v>
      </c>
      <c r="D4" s="149" t="s">
        <v>169</v>
      </c>
      <c r="E4" s="149" t="s">
        <v>170</v>
      </c>
      <c r="F4" s="149" t="s">
        <v>171</v>
      </c>
      <c r="G4" s="149" t="s">
        <v>172</v>
      </c>
      <c r="H4" s="149" t="s">
        <v>173</v>
      </c>
      <c r="I4" s="149" t="s">
        <v>174</v>
      </c>
      <c r="J4" s="149" t="s">
        <v>175</v>
      </c>
      <c r="K4" s="149" t="s">
        <v>176</v>
      </c>
      <c r="L4" s="149" t="s">
        <v>177</v>
      </c>
      <c r="M4" s="149" t="s">
        <v>178</v>
      </c>
      <c r="N4" s="149" t="s">
        <v>179</v>
      </c>
      <c r="O4" s="149" t="s">
        <v>180</v>
      </c>
      <c r="P4" s="149" t="s">
        <v>181</v>
      </c>
      <c r="Q4" s="149" t="s">
        <v>182</v>
      </c>
    </row>
    <row r="5" spans="2:17" ht="28.5" customHeight="1" x14ac:dyDescent="0.35">
      <c r="B5" s="335" t="s">
        <v>16</v>
      </c>
      <c r="C5" s="335"/>
      <c r="D5" s="335"/>
      <c r="E5" s="335"/>
      <c r="F5" s="335"/>
      <c r="G5" s="335"/>
      <c r="H5" s="335"/>
      <c r="I5" s="335"/>
      <c r="J5" s="335"/>
      <c r="K5" s="335"/>
      <c r="L5" s="335"/>
      <c r="M5" s="335"/>
      <c r="N5" s="335"/>
      <c r="O5" s="335"/>
      <c r="P5" s="335"/>
      <c r="Q5" s="335"/>
    </row>
    <row r="6" spans="2:17" ht="28.5" customHeight="1" x14ac:dyDescent="0.35">
      <c r="B6" s="150" t="s">
        <v>17</v>
      </c>
      <c r="C6" s="151">
        <v>0</v>
      </c>
      <c r="D6" s="151">
        <v>0</v>
      </c>
      <c r="E6" s="151">
        <v>63</v>
      </c>
      <c r="F6" s="151">
        <v>8591</v>
      </c>
      <c r="G6" s="151">
        <v>0</v>
      </c>
      <c r="H6" s="151">
        <v>0</v>
      </c>
      <c r="I6" s="151">
        <v>0</v>
      </c>
      <c r="J6" s="151">
        <v>0</v>
      </c>
      <c r="K6" s="151">
        <v>0</v>
      </c>
      <c r="L6" s="151">
        <v>8421</v>
      </c>
      <c r="M6" s="151">
        <v>0</v>
      </c>
      <c r="N6" s="151">
        <v>1275</v>
      </c>
      <c r="O6" s="151">
        <v>3485582</v>
      </c>
      <c r="P6" s="151">
        <v>2726</v>
      </c>
      <c r="Q6" s="152">
        <v>3506659</v>
      </c>
    </row>
    <row r="7" spans="2:17" ht="28.5" customHeight="1" x14ac:dyDescent="0.35">
      <c r="B7" s="150" t="s">
        <v>18</v>
      </c>
      <c r="C7" s="151">
        <v>0</v>
      </c>
      <c r="D7" s="151">
        <v>653</v>
      </c>
      <c r="E7" s="151">
        <v>1520</v>
      </c>
      <c r="F7" s="151">
        <v>1520</v>
      </c>
      <c r="G7" s="151">
        <v>98</v>
      </c>
      <c r="H7" s="151">
        <v>231</v>
      </c>
      <c r="I7" s="151">
        <v>158111</v>
      </c>
      <c r="J7" s="151">
        <v>156953</v>
      </c>
      <c r="K7" s="151">
        <v>88723</v>
      </c>
      <c r="L7" s="151">
        <v>4647</v>
      </c>
      <c r="M7" s="151">
        <v>11369</v>
      </c>
      <c r="N7" s="151">
        <v>0</v>
      </c>
      <c r="O7" s="151">
        <v>0</v>
      </c>
      <c r="P7" s="151">
        <v>2604</v>
      </c>
      <c r="Q7" s="152">
        <v>426428</v>
      </c>
    </row>
    <row r="8" spans="2:17" ht="28.5" customHeight="1" x14ac:dyDescent="0.35">
      <c r="B8" s="150" t="s">
        <v>19</v>
      </c>
      <c r="C8" s="153">
        <v>-281</v>
      </c>
      <c r="D8" s="153">
        <v>901</v>
      </c>
      <c r="E8" s="153">
        <v>1880</v>
      </c>
      <c r="F8" s="153">
        <v>17292</v>
      </c>
      <c r="G8" s="153">
        <v>57468</v>
      </c>
      <c r="H8" s="153">
        <v>-2252</v>
      </c>
      <c r="I8" s="153">
        <v>139434</v>
      </c>
      <c r="J8" s="153">
        <v>15591</v>
      </c>
      <c r="K8" s="153">
        <v>0</v>
      </c>
      <c r="L8" s="153">
        <v>43469</v>
      </c>
      <c r="M8" s="153">
        <v>87385</v>
      </c>
      <c r="N8" s="153">
        <v>308</v>
      </c>
      <c r="O8" s="153">
        <v>0</v>
      </c>
      <c r="P8" s="153">
        <v>0</v>
      </c>
      <c r="Q8" s="152">
        <v>361195</v>
      </c>
    </row>
    <row r="9" spans="2:17" ht="28.5" customHeight="1" x14ac:dyDescent="0.35">
      <c r="B9" s="150" t="s">
        <v>20</v>
      </c>
      <c r="C9" s="153">
        <v>0</v>
      </c>
      <c r="D9" s="153">
        <v>36235</v>
      </c>
      <c r="E9" s="153">
        <v>21808</v>
      </c>
      <c r="F9" s="153">
        <v>125785</v>
      </c>
      <c r="G9" s="153">
        <v>33289</v>
      </c>
      <c r="H9" s="153">
        <v>67999</v>
      </c>
      <c r="I9" s="153">
        <v>1208623</v>
      </c>
      <c r="J9" s="153">
        <v>988476</v>
      </c>
      <c r="K9" s="153">
        <v>0</v>
      </c>
      <c r="L9" s="153">
        <v>53467</v>
      </c>
      <c r="M9" s="153">
        <v>61071</v>
      </c>
      <c r="N9" s="153">
        <v>98733</v>
      </c>
      <c r="O9" s="153">
        <v>2227376</v>
      </c>
      <c r="P9" s="153">
        <v>68357</v>
      </c>
      <c r="Q9" s="152">
        <v>4991218</v>
      </c>
    </row>
    <row r="10" spans="2:17" ht="28.5" customHeight="1" x14ac:dyDescent="0.35">
      <c r="B10" s="150" t="s">
        <v>121</v>
      </c>
      <c r="C10" s="153">
        <v>0</v>
      </c>
      <c r="D10" s="153">
        <v>18323</v>
      </c>
      <c r="E10" s="153">
        <v>5091</v>
      </c>
      <c r="F10" s="153">
        <v>28892</v>
      </c>
      <c r="G10" s="153">
        <v>9731</v>
      </c>
      <c r="H10" s="153">
        <v>23267</v>
      </c>
      <c r="I10" s="153">
        <v>671303</v>
      </c>
      <c r="J10" s="153">
        <v>504094</v>
      </c>
      <c r="K10" s="153">
        <v>0</v>
      </c>
      <c r="L10" s="153">
        <v>74756</v>
      </c>
      <c r="M10" s="153">
        <v>20751</v>
      </c>
      <c r="N10" s="153">
        <v>49396</v>
      </c>
      <c r="O10" s="153">
        <v>1766243</v>
      </c>
      <c r="P10" s="153">
        <v>630546</v>
      </c>
      <c r="Q10" s="152">
        <v>3802391</v>
      </c>
    </row>
    <row r="11" spans="2:17" ht="28.5" customHeight="1" x14ac:dyDescent="0.35">
      <c r="B11" s="150" t="s">
        <v>222</v>
      </c>
      <c r="C11" s="153">
        <v>0</v>
      </c>
      <c r="D11" s="153">
        <v>43569</v>
      </c>
      <c r="E11" s="153">
        <v>2934</v>
      </c>
      <c r="F11" s="153">
        <v>4086</v>
      </c>
      <c r="G11" s="153">
        <v>10550</v>
      </c>
      <c r="H11" s="153">
        <v>1194</v>
      </c>
      <c r="I11" s="153">
        <v>467802</v>
      </c>
      <c r="J11" s="153">
        <v>79311</v>
      </c>
      <c r="K11" s="153">
        <v>0</v>
      </c>
      <c r="L11" s="153">
        <v>11847</v>
      </c>
      <c r="M11" s="153">
        <v>9598</v>
      </c>
      <c r="N11" s="153">
        <v>35141</v>
      </c>
      <c r="O11" s="153">
        <v>0</v>
      </c>
      <c r="P11" s="153">
        <v>2351</v>
      </c>
      <c r="Q11" s="152">
        <v>668381</v>
      </c>
    </row>
    <row r="12" spans="2:17" ht="28.5" customHeight="1" x14ac:dyDescent="0.35">
      <c r="B12" s="150" t="s">
        <v>21</v>
      </c>
      <c r="C12" s="153">
        <v>0</v>
      </c>
      <c r="D12" s="153">
        <v>364899</v>
      </c>
      <c r="E12" s="153">
        <v>3777</v>
      </c>
      <c r="F12" s="153">
        <v>147840</v>
      </c>
      <c r="G12" s="153">
        <v>40125</v>
      </c>
      <c r="H12" s="153">
        <v>14138</v>
      </c>
      <c r="I12" s="153">
        <v>1290348</v>
      </c>
      <c r="J12" s="153">
        <v>963161</v>
      </c>
      <c r="K12" s="153">
        <v>0</v>
      </c>
      <c r="L12" s="153">
        <v>28036</v>
      </c>
      <c r="M12" s="153">
        <v>54651</v>
      </c>
      <c r="N12" s="153">
        <v>40785</v>
      </c>
      <c r="O12" s="153">
        <v>3775018</v>
      </c>
      <c r="P12" s="153">
        <v>-18077</v>
      </c>
      <c r="Q12" s="152">
        <v>6704701</v>
      </c>
    </row>
    <row r="13" spans="2:17" ht="28.5" customHeight="1" x14ac:dyDescent="0.35">
      <c r="B13" s="150" t="s">
        <v>22</v>
      </c>
      <c r="C13" s="153">
        <v>0</v>
      </c>
      <c r="D13" s="153">
        <v>0</v>
      </c>
      <c r="E13" s="153">
        <v>0</v>
      </c>
      <c r="F13" s="153">
        <v>0</v>
      </c>
      <c r="G13" s="153">
        <v>2542</v>
      </c>
      <c r="H13" s="153">
        <v>0</v>
      </c>
      <c r="I13" s="153">
        <v>1361</v>
      </c>
      <c r="J13" s="153">
        <v>62823</v>
      </c>
      <c r="K13" s="153">
        <v>28802</v>
      </c>
      <c r="L13" s="153">
        <v>0</v>
      </c>
      <c r="M13" s="153">
        <v>122</v>
      </c>
      <c r="N13" s="153">
        <v>0</v>
      </c>
      <c r="O13" s="153">
        <v>1259</v>
      </c>
      <c r="P13" s="153">
        <v>6119</v>
      </c>
      <c r="Q13" s="152">
        <v>103030</v>
      </c>
    </row>
    <row r="14" spans="2:17" ht="28.5" customHeight="1" x14ac:dyDescent="0.35">
      <c r="B14" s="150" t="s">
        <v>23</v>
      </c>
      <c r="C14" s="153">
        <v>0</v>
      </c>
      <c r="D14" s="153">
        <v>0</v>
      </c>
      <c r="E14" s="153">
        <v>602</v>
      </c>
      <c r="F14" s="153">
        <v>15379</v>
      </c>
      <c r="G14" s="153">
        <v>13185</v>
      </c>
      <c r="H14" s="153">
        <v>0</v>
      </c>
      <c r="I14" s="153">
        <v>159609</v>
      </c>
      <c r="J14" s="153">
        <v>57070</v>
      </c>
      <c r="K14" s="153">
        <v>1489742</v>
      </c>
      <c r="L14" s="153">
        <v>962</v>
      </c>
      <c r="M14" s="153">
        <v>0</v>
      </c>
      <c r="N14" s="153">
        <v>4592</v>
      </c>
      <c r="O14" s="153">
        <v>0</v>
      </c>
      <c r="P14" s="153">
        <v>386</v>
      </c>
      <c r="Q14" s="152">
        <v>1741526</v>
      </c>
    </row>
    <row r="15" spans="2:17" ht="28.5" customHeight="1" x14ac:dyDescent="0.35">
      <c r="B15" s="150" t="s">
        <v>24</v>
      </c>
      <c r="C15" s="153">
        <v>0</v>
      </c>
      <c r="D15" s="153">
        <v>5852</v>
      </c>
      <c r="E15" s="153">
        <v>3013</v>
      </c>
      <c r="F15" s="153">
        <v>11142</v>
      </c>
      <c r="G15" s="153">
        <v>211</v>
      </c>
      <c r="H15" s="153">
        <v>25772</v>
      </c>
      <c r="I15" s="153">
        <v>626675</v>
      </c>
      <c r="J15" s="153">
        <v>293861</v>
      </c>
      <c r="K15" s="153">
        <v>19043</v>
      </c>
      <c r="L15" s="153">
        <v>2355</v>
      </c>
      <c r="M15" s="153">
        <v>17398</v>
      </c>
      <c r="N15" s="153">
        <v>38630</v>
      </c>
      <c r="O15" s="153">
        <v>0</v>
      </c>
      <c r="P15" s="153">
        <v>3706</v>
      </c>
      <c r="Q15" s="152">
        <v>1047659</v>
      </c>
    </row>
    <row r="16" spans="2:17" ht="28.5" customHeight="1" x14ac:dyDescent="0.35">
      <c r="B16" s="150" t="s">
        <v>25</v>
      </c>
      <c r="C16" s="153">
        <v>0</v>
      </c>
      <c r="D16" s="153">
        <v>15117</v>
      </c>
      <c r="E16" s="153">
        <v>1413</v>
      </c>
      <c r="F16" s="153">
        <v>21742</v>
      </c>
      <c r="G16" s="153">
        <v>17644</v>
      </c>
      <c r="H16" s="153">
        <v>24226</v>
      </c>
      <c r="I16" s="153">
        <v>460724</v>
      </c>
      <c r="J16" s="153">
        <v>473737</v>
      </c>
      <c r="K16" s="153">
        <v>0</v>
      </c>
      <c r="L16" s="153">
        <v>27460</v>
      </c>
      <c r="M16" s="153">
        <v>18576</v>
      </c>
      <c r="N16" s="153">
        <v>17446</v>
      </c>
      <c r="O16" s="153">
        <v>956601</v>
      </c>
      <c r="P16" s="153">
        <v>601</v>
      </c>
      <c r="Q16" s="152">
        <v>2035288</v>
      </c>
    </row>
    <row r="17" spans="2:19" ht="28.5" customHeight="1" x14ac:dyDescent="0.35">
      <c r="B17" s="150" t="s">
        <v>26</v>
      </c>
      <c r="C17" s="153">
        <v>10</v>
      </c>
      <c r="D17" s="153">
        <v>20566</v>
      </c>
      <c r="E17" s="153">
        <v>42665</v>
      </c>
      <c r="F17" s="153">
        <v>45737</v>
      </c>
      <c r="G17" s="153">
        <v>13985</v>
      </c>
      <c r="H17" s="153">
        <v>46254</v>
      </c>
      <c r="I17" s="153">
        <v>974339</v>
      </c>
      <c r="J17" s="153">
        <v>668795</v>
      </c>
      <c r="K17" s="153">
        <v>282205</v>
      </c>
      <c r="L17" s="153">
        <v>8885</v>
      </c>
      <c r="M17" s="153">
        <v>214760</v>
      </c>
      <c r="N17" s="153">
        <v>330868</v>
      </c>
      <c r="O17" s="153">
        <v>846055</v>
      </c>
      <c r="P17" s="153">
        <v>7759</v>
      </c>
      <c r="Q17" s="152">
        <v>3502884</v>
      </c>
    </row>
    <row r="18" spans="2:19" ht="28.5" customHeight="1" x14ac:dyDescent="0.35">
      <c r="B18" s="150" t="s">
        <v>27</v>
      </c>
      <c r="C18" s="153">
        <v>79</v>
      </c>
      <c r="D18" s="153">
        <v>20860</v>
      </c>
      <c r="E18" s="153">
        <v>17968</v>
      </c>
      <c r="F18" s="153">
        <v>7289</v>
      </c>
      <c r="G18" s="153">
        <v>16763</v>
      </c>
      <c r="H18" s="153">
        <v>53681</v>
      </c>
      <c r="I18" s="153">
        <v>904001</v>
      </c>
      <c r="J18" s="153">
        <v>836370</v>
      </c>
      <c r="K18" s="153">
        <v>0</v>
      </c>
      <c r="L18" s="153">
        <v>3220</v>
      </c>
      <c r="M18" s="153">
        <v>64341</v>
      </c>
      <c r="N18" s="153">
        <v>202471</v>
      </c>
      <c r="O18" s="153">
        <v>0</v>
      </c>
      <c r="P18" s="153">
        <v>1446</v>
      </c>
      <c r="Q18" s="152">
        <v>2128490</v>
      </c>
    </row>
    <row r="19" spans="2:19" ht="28.5" customHeight="1" x14ac:dyDescent="0.35">
      <c r="B19" s="150" t="s">
        <v>28</v>
      </c>
      <c r="C19" s="153">
        <v>841</v>
      </c>
      <c r="D19" s="153">
        <v>15668</v>
      </c>
      <c r="E19" s="153">
        <v>12972</v>
      </c>
      <c r="F19" s="153">
        <v>54773</v>
      </c>
      <c r="G19" s="153">
        <v>12151</v>
      </c>
      <c r="H19" s="153">
        <v>2584</v>
      </c>
      <c r="I19" s="153">
        <v>523791</v>
      </c>
      <c r="J19" s="153">
        <v>309022</v>
      </c>
      <c r="K19" s="153">
        <v>8414</v>
      </c>
      <c r="L19" s="153">
        <v>43404</v>
      </c>
      <c r="M19" s="153">
        <v>21671</v>
      </c>
      <c r="N19" s="153">
        <v>41222</v>
      </c>
      <c r="O19" s="153">
        <v>632534</v>
      </c>
      <c r="P19" s="153">
        <v>20600</v>
      </c>
      <c r="Q19" s="152">
        <v>1699646</v>
      </c>
    </row>
    <row r="20" spans="2:19" ht="28.5" customHeight="1" x14ac:dyDescent="0.35">
      <c r="B20" s="150" t="s">
        <v>29</v>
      </c>
      <c r="C20" s="153">
        <v>10434</v>
      </c>
      <c r="D20" s="153">
        <v>25545</v>
      </c>
      <c r="E20" s="153">
        <v>12011</v>
      </c>
      <c r="F20" s="153">
        <v>63523</v>
      </c>
      <c r="G20" s="153">
        <v>9294</v>
      </c>
      <c r="H20" s="153">
        <v>37919</v>
      </c>
      <c r="I20" s="153">
        <v>781554</v>
      </c>
      <c r="J20" s="153">
        <v>189424</v>
      </c>
      <c r="K20" s="153">
        <v>0</v>
      </c>
      <c r="L20" s="153">
        <v>41255</v>
      </c>
      <c r="M20" s="153">
        <v>35845</v>
      </c>
      <c r="N20" s="153">
        <v>84210</v>
      </c>
      <c r="O20" s="153">
        <v>72638</v>
      </c>
      <c r="P20" s="153">
        <v>1157</v>
      </c>
      <c r="Q20" s="152">
        <v>1364809</v>
      </c>
    </row>
    <row r="21" spans="2:19" ht="28.5" customHeight="1" x14ac:dyDescent="0.35">
      <c r="B21" s="150" t="s">
        <v>30</v>
      </c>
      <c r="C21" s="153">
        <v>0</v>
      </c>
      <c r="D21" s="153">
        <v>37171</v>
      </c>
      <c r="E21" s="153">
        <v>10029</v>
      </c>
      <c r="F21" s="153">
        <v>33036</v>
      </c>
      <c r="G21" s="153">
        <v>3646</v>
      </c>
      <c r="H21" s="153">
        <v>72626</v>
      </c>
      <c r="I21" s="153">
        <v>445548</v>
      </c>
      <c r="J21" s="153">
        <v>186340</v>
      </c>
      <c r="K21" s="153">
        <v>0</v>
      </c>
      <c r="L21" s="153">
        <v>-10519</v>
      </c>
      <c r="M21" s="153">
        <v>32726</v>
      </c>
      <c r="N21" s="153">
        <v>64062</v>
      </c>
      <c r="O21" s="153">
        <v>0</v>
      </c>
      <c r="P21" s="153">
        <v>2336</v>
      </c>
      <c r="Q21" s="152">
        <v>876998</v>
      </c>
    </row>
    <row r="22" spans="2:19" ht="28.5" customHeight="1" x14ac:dyDescent="0.35">
      <c r="B22" s="150" t="s">
        <v>31</v>
      </c>
      <c r="C22" s="153">
        <v>0</v>
      </c>
      <c r="D22" s="153">
        <v>0</v>
      </c>
      <c r="E22" s="153">
        <v>0</v>
      </c>
      <c r="F22" s="153">
        <v>0</v>
      </c>
      <c r="G22" s="153">
        <v>0</v>
      </c>
      <c r="H22" s="153">
        <v>0</v>
      </c>
      <c r="I22" s="153">
        <v>10924</v>
      </c>
      <c r="J22" s="153">
        <v>7646</v>
      </c>
      <c r="K22" s="153">
        <v>133328</v>
      </c>
      <c r="L22" s="153">
        <v>5</v>
      </c>
      <c r="M22" s="153">
        <v>0</v>
      </c>
      <c r="N22" s="153">
        <v>0</v>
      </c>
      <c r="O22" s="153">
        <v>0</v>
      </c>
      <c r="P22" s="153">
        <v>0</v>
      </c>
      <c r="Q22" s="152">
        <v>151903</v>
      </c>
    </row>
    <row r="23" spans="2:19" ht="28.5" customHeight="1" x14ac:dyDescent="0.35">
      <c r="B23" s="150" t="s">
        <v>288</v>
      </c>
      <c r="C23" s="153">
        <v>0</v>
      </c>
      <c r="D23" s="153">
        <v>4148</v>
      </c>
      <c r="E23" s="153">
        <v>12594</v>
      </c>
      <c r="F23" s="153">
        <v>108105</v>
      </c>
      <c r="G23" s="153">
        <v>26305</v>
      </c>
      <c r="H23" s="153">
        <v>18278</v>
      </c>
      <c r="I23" s="153">
        <v>503202</v>
      </c>
      <c r="J23" s="153">
        <v>275959</v>
      </c>
      <c r="K23" s="153">
        <v>0</v>
      </c>
      <c r="L23" s="153">
        <v>29029</v>
      </c>
      <c r="M23" s="153">
        <v>17990</v>
      </c>
      <c r="N23" s="153">
        <v>72225</v>
      </c>
      <c r="O23" s="153">
        <v>0</v>
      </c>
      <c r="P23" s="153">
        <v>9180</v>
      </c>
      <c r="Q23" s="152">
        <v>1077015</v>
      </c>
    </row>
    <row r="24" spans="2:19" ht="28.5" customHeight="1" x14ac:dyDescent="0.35">
      <c r="B24" s="150" t="s">
        <v>206</v>
      </c>
      <c r="C24" s="153">
        <v>0</v>
      </c>
      <c r="D24" s="153">
        <v>0</v>
      </c>
      <c r="E24" s="153">
        <v>0</v>
      </c>
      <c r="F24" s="153">
        <v>0</v>
      </c>
      <c r="G24" s="153">
        <v>0</v>
      </c>
      <c r="H24" s="153">
        <v>0</v>
      </c>
      <c r="I24" s="153">
        <v>0</v>
      </c>
      <c r="J24" s="153">
        <v>0</v>
      </c>
      <c r="K24" s="153">
        <v>0</v>
      </c>
      <c r="L24" s="153">
        <v>0</v>
      </c>
      <c r="M24" s="153">
        <v>0</v>
      </c>
      <c r="N24" s="153">
        <v>0</v>
      </c>
      <c r="O24" s="153">
        <v>5433900</v>
      </c>
      <c r="P24" s="153">
        <v>0</v>
      </c>
      <c r="Q24" s="152">
        <v>5433900</v>
      </c>
    </row>
    <row r="25" spans="2:19" ht="28.5" customHeight="1" x14ac:dyDescent="0.35">
      <c r="B25" s="150" t="s">
        <v>32</v>
      </c>
      <c r="C25" s="153">
        <v>0</v>
      </c>
      <c r="D25" s="153">
        <v>17808</v>
      </c>
      <c r="E25" s="153">
        <v>14818</v>
      </c>
      <c r="F25" s="153">
        <v>12489</v>
      </c>
      <c r="G25" s="153">
        <v>1329</v>
      </c>
      <c r="H25" s="153">
        <v>62562</v>
      </c>
      <c r="I25" s="153">
        <v>177465</v>
      </c>
      <c r="J25" s="153">
        <v>323725</v>
      </c>
      <c r="K25" s="153">
        <v>0</v>
      </c>
      <c r="L25" s="153">
        <v>300</v>
      </c>
      <c r="M25" s="153">
        <v>48749</v>
      </c>
      <c r="N25" s="153">
        <v>59983</v>
      </c>
      <c r="O25" s="153">
        <v>25449</v>
      </c>
      <c r="P25" s="153">
        <v>1505</v>
      </c>
      <c r="Q25" s="152">
        <v>746182</v>
      </c>
    </row>
    <row r="26" spans="2:19" ht="28.5" customHeight="1" x14ac:dyDescent="0.35">
      <c r="B26" s="150" t="s">
        <v>33</v>
      </c>
      <c r="C26" s="153">
        <v>0</v>
      </c>
      <c r="D26" s="153">
        <v>1304</v>
      </c>
      <c r="E26" s="153">
        <v>386</v>
      </c>
      <c r="F26" s="153">
        <v>16369</v>
      </c>
      <c r="G26" s="153">
        <v>4865</v>
      </c>
      <c r="H26" s="153">
        <v>0</v>
      </c>
      <c r="I26" s="153">
        <v>416183</v>
      </c>
      <c r="J26" s="153">
        <v>220469</v>
      </c>
      <c r="K26" s="153">
        <v>82186</v>
      </c>
      <c r="L26" s="153">
        <v>257</v>
      </c>
      <c r="M26" s="153">
        <v>240</v>
      </c>
      <c r="N26" s="153">
        <v>5854</v>
      </c>
      <c r="O26" s="153">
        <v>0</v>
      </c>
      <c r="P26" s="153">
        <v>5817</v>
      </c>
      <c r="Q26" s="152">
        <v>753930</v>
      </c>
    </row>
    <row r="27" spans="2:19" ht="28.5" customHeight="1" x14ac:dyDescent="0.35">
      <c r="B27" s="150" t="s">
        <v>34</v>
      </c>
      <c r="C27" s="153">
        <v>0</v>
      </c>
      <c r="D27" s="153">
        <v>21385</v>
      </c>
      <c r="E27" s="153">
        <v>1571</v>
      </c>
      <c r="F27" s="153">
        <v>8609</v>
      </c>
      <c r="G27" s="153">
        <v>26505</v>
      </c>
      <c r="H27" s="153">
        <v>526</v>
      </c>
      <c r="I27" s="153">
        <v>289959</v>
      </c>
      <c r="J27" s="153">
        <v>1117427</v>
      </c>
      <c r="K27" s="153">
        <v>0</v>
      </c>
      <c r="L27" s="153">
        <v>5314</v>
      </c>
      <c r="M27" s="153">
        <v>4137</v>
      </c>
      <c r="N27" s="153">
        <v>12944</v>
      </c>
      <c r="O27" s="153">
        <v>1447301</v>
      </c>
      <c r="P27" s="153">
        <v>20246</v>
      </c>
      <c r="Q27" s="152">
        <v>2955923</v>
      </c>
    </row>
    <row r="28" spans="2:19" ht="28.5" customHeight="1" x14ac:dyDescent="0.35">
      <c r="B28" s="150" t="s">
        <v>35</v>
      </c>
      <c r="C28" s="153">
        <v>557</v>
      </c>
      <c r="D28" s="153">
        <v>64442</v>
      </c>
      <c r="E28" s="153">
        <v>11382</v>
      </c>
      <c r="F28" s="153">
        <v>132875</v>
      </c>
      <c r="G28" s="153">
        <v>28337</v>
      </c>
      <c r="H28" s="153">
        <v>92051</v>
      </c>
      <c r="I28" s="153">
        <v>297787</v>
      </c>
      <c r="J28" s="153">
        <v>365437</v>
      </c>
      <c r="K28" s="153">
        <v>0</v>
      </c>
      <c r="L28" s="153">
        <v>2693</v>
      </c>
      <c r="M28" s="153">
        <v>20770</v>
      </c>
      <c r="N28" s="153">
        <v>133143</v>
      </c>
      <c r="O28" s="153">
        <v>0</v>
      </c>
      <c r="P28" s="153">
        <v>7956</v>
      </c>
      <c r="Q28" s="152">
        <v>1157430</v>
      </c>
      <c r="S28" s="15"/>
    </row>
    <row r="29" spans="2:19" ht="28.5" customHeight="1" x14ac:dyDescent="0.35">
      <c r="B29" s="150" t="s">
        <v>167</v>
      </c>
      <c r="C29" s="153">
        <v>6293</v>
      </c>
      <c r="D29" s="153">
        <v>11194</v>
      </c>
      <c r="E29" s="153">
        <v>2463</v>
      </c>
      <c r="F29" s="153">
        <v>4547</v>
      </c>
      <c r="G29" s="153">
        <v>24903</v>
      </c>
      <c r="H29" s="153">
        <v>1944</v>
      </c>
      <c r="I29" s="153">
        <v>424064</v>
      </c>
      <c r="J29" s="153">
        <v>156485</v>
      </c>
      <c r="K29" s="153">
        <v>0</v>
      </c>
      <c r="L29" s="153">
        <v>-1515</v>
      </c>
      <c r="M29" s="153">
        <v>12254</v>
      </c>
      <c r="N29" s="153">
        <v>16751</v>
      </c>
      <c r="O29" s="153">
        <v>385347</v>
      </c>
      <c r="P29" s="153">
        <v>-1578</v>
      </c>
      <c r="Q29" s="152">
        <v>1043154</v>
      </c>
      <c r="S29" s="15"/>
    </row>
    <row r="30" spans="2:19" ht="28.5" customHeight="1" x14ac:dyDescent="0.35">
      <c r="B30" s="150" t="s">
        <v>36</v>
      </c>
      <c r="C30" s="153">
        <v>0</v>
      </c>
      <c r="D30" s="153">
        <v>13853</v>
      </c>
      <c r="E30" s="153">
        <v>18285</v>
      </c>
      <c r="F30" s="153">
        <v>20049</v>
      </c>
      <c r="G30" s="153">
        <v>4152</v>
      </c>
      <c r="H30" s="153">
        <v>15110</v>
      </c>
      <c r="I30" s="153">
        <v>605809</v>
      </c>
      <c r="J30" s="153">
        <v>514207</v>
      </c>
      <c r="K30" s="153">
        <v>0</v>
      </c>
      <c r="L30" s="153">
        <v>1487</v>
      </c>
      <c r="M30" s="153">
        <v>19400</v>
      </c>
      <c r="N30" s="153">
        <v>54387</v>
      </c>
      <c r="O30" s="153">
        <v>0</v>
      </c>
      <c r="P30" s="153">
        <v>25879</v>
      </c>
      <c r="Q30" s="152">
        <v>1292619</v>
      </c>
      <c r="S30" s="15"/>
    </row>
    <row r="31" spans="2:19" ht="28.5" customHeight="1" x14ac:dyDescent="0.35">
      <c r="B31" s="150" t="s">
        <v>217</v>
      </c>
      <c r="C31" s="153">
        <v>0</v>
      </c>
      <c r="D31" s="153">
        <v>34558</v>
      </c>
      <c r="E31" s="153">
        <v>17064</v>
      </c>
      <c r="F31" s="153">
        <v>15738</v>
      </c>
      <c r="G31" s="153">
        <v>12173</v>
      </c>
      <c r="H31" s="153">
        <v>10383</v>
      </c>
      <c r="I31" s="153">
        <v>477815</v>
      </c>
      <c r="J31" s="153">
        <v>348634</v>
      </c>
      <c r="K31" s="153">
        <v>0</v>
      </c>
      <c r="L31" s="153">
        <v>12562</v>
      </c>
      <c r="M31" s="153">
        <v>27069</v>
      </c>
      <c r="N31" s="153">
        <v>36173</v>
      </c>
      <c r="O31" s="153">
        <v>5498657</v>
      </c>
      <c r="P31" s="153">
        <v>5827</v>
      </c>
      <c r="Q31" s="152">
        <v>6496654</v>
      </c>
      <c r="S31" s="15"/>
    </row>
    <row r="32" spans="2:19" ht="28.5" customHeight="1" x14ac:dyDescent="0.35">
      <c r="B32" s="150" t="s">
        <v>123</v>
      </c>
      <c r="C32" s="153">
        <v>0</v>
      </c>
      <c r="D32" s="153">
        <v>2969</v>
      </c>
      <c r="E32" s="153">
        <v>547</v>
      </c>
      <c r="F32" s="153">
        <v>16886</v>
      </c>
      <c r="G32" s="153">
        <v>26705</v>
      </c>
      <c r="H32" s="153">
        <v>4690</v>
      </c>
      <c r="I32" s="153">
        <v>289518</v>
      </c>
      <c r="J32" s="153">
        <v>138503</v>
      </c>
      <c r="K32" s="153">
        <v>0</v>
      </c>
      <c r="L32" s="153">
        <v>5505</v>
      </c>
      <c r="M32" s="153">
        <v>3612</v>
      </c>
      <c r="N32" s="153">
        <v>17698</v>
      </c>
      <c r="O32" s="153">
        <v>480431</v>
      </c>
      <c r="P32" s="153">
        <v>1195</v>
      </c>
      <c r="Q32" s="152">
        <v>988260</v>
      </c>
    </row>
    <row r="33" spans="2:17" ht="28.5" customHeight="1" x14ac:dyDescent="0.35">
      <c r="B33" s="150" t="s">
        <v>132</v>
      </c>
      <c r="C33" s="153">
        <v>0</v>
      </c>
      <c r="D33" s="153">
        <v>812</v>
      </c>
      <c r="E33" s="153">
        <v>984</v>
      </c>
      <c r="F33" s="153">
        <v>-61799</v>
      </c>
      <c r="G33" s="153">
        <v>5122</v>
      </c>
      <c r="H33" s="153">
        <v>169</v>
      </c>
      <c r="I33" s="153">
        <v>313058</v>
      </c>
      <c r="J33" s="153">
        <v>0</v>
      </c>
      <c r="K33" s="153">
        <v>140051</v>
      </c>
      <c r="L33" s="153">
        <v>777</v>
      </c>
      <c r="M33" s="153">
        <v>167</v>
      </c>
      <c r="N33" s="153">
        <v>6680</v>
      </c>
      <c r="O33" s="153">
        <v>0</v>
      </c>
      <c r="P33" s="153">
        <v>220</v>
      </c>
      <c r="Q33" s="152">
        <v>406241</v>
      </c>
    </row>
    <row r="34" spans="2:17" ht="28.5" customHeight="1" x14ac:dyDescent="0.35">
      <c r="B34" s="150" t="s">
        <v>185</v>
      </c>
      <c r="C34" s="153">
        <v>0</v>
      </c>
      <c r="D34" s="153">
        <v>35313</v>
      </c>
      <c r="E34" s="153">
        <v>6070</v>
      </c>
      <c r="F34" s="153">
        <v>29306</v>
      </c>
      <c r="G34" s="153">
        <v>5886</v>
      </c>
      <c r="H34" s="153">
        <v>9325</v>
      </c>
      <c r="I34" s="153">
        <v>292934</v>
      </c>
      <c r="J34" s="153">
        <v>414766</v>
      </c>
      <c r="K34" s="153">
        <v>99152</v>
      </c>
      <c r="L34" s="153">
        <v>4595</v>
      </c>
      <c r="M34" s="153">
        <v>0</v>
      </c>
      <c r="N34" s="153">
        <v>34517</v>
      </c>
      <c r="O34" s="153">
        <v>8914</v>
      </c>
      <c r="P34" s="153">
        <v>428</v>
      </c>
      <c r="Q34" s="152">
        <v>941206</v>
      </c>
    </row>
    <row r="35" spans="2:17" ht="28.5" customHeight="1" x14ac:dyDescent="0.35">
      <c r="B35" s="150" t="s">
        <v>220</v>
      </c>
      <c r="C35" s="153">
        <v>0</v>
      </c>
      <c r="D35" s="153">
        <v>0</v>
      </c>
      <c r="E35" s="153">
        <v>0</v>
      </c>
      <c r="F35" s="153">
        <v>0</v>
      </c>
      <c r="G35" s="153">
        <v>0</v>
      </c>
      <c r="H35" s="153">
        <v>0</v>
      </c>
      <c r="I35" s="153">
        <v>62</v>
      </c>
      <c r="J35" s="153">
        <v>0</v>
      </c>
      <c r="K35" s="153">
        <v>0</v>
      </c>
      <c r="L35" s="153">
        <v>347</v>
      </c>
      <c r="M35" s="153">
        <v>0</v>
      </c>
      <c r="N35" s="153">
        <v>876</v>
      </c>
      <c r="O35" s="153">
        <v>471901</v>
      </c>
      <c r="P35" s="153">
        <v>0</v>
      </c>
      <c r="Q35" s="152">
        <v>473187</v>
      </c>
    </row>
    <row r="36" spans="2:17" ht="28.5" customHeight="1" x14ac:dyDescent="0.35">
      <c r="B36" s="150" t="s">
        <v>248</v>
      </c>
      <c r="C36" s="153">
        <v>0</v>
      </c>
      <c r="D36" s="153">
        <v>0</v>
      </c>
      <c r="E36" s="153">
        <v>0</v>
      </c>
      <c r="F36" s="153">
        <v>0</v>
      </c>
      <c r="G36" s="153">
        <v>0</v>
      </c>
      <c r="H36" s="153">
        <v>0</v>
      </c>
      <c r="I36" s="153">
        <v>0</v>
      </c>
      <c r="J36" s="153">
        <v>0</v>
      </c>
      <c r="K36" s="153">
        <v>0</v>
      </c>
      <c r="L36" s="153">
        <v>0</v>
      </c>
      <c r="M36" s="153">
        <v>0</v>
      </c>
      <c r="N36" s="153">
        <v>0</v>
      </c>
      <c r="O36" s="153">
        <v>14352</v>
      </c>
      <c r="P36" s="153">
        <v>191</v>
      </c>
      <c r="Q36" s="152">
        <v>14544</v>
      </c>
    </row>
    <row r="37" spans="2:17" ht="28.5" customHeight="1" x14ac:dyDescent="0.35">
      <c r="B37" s="150" t="s">
        <v>37</v>
      </c>
      <c r="C37" s="153">
        <v>0</v>
      </c>
      <c r="D37" s="153">
        <v>0</v>
      </c>
      <c r="E37" s="153">
        <v>373</v>
      </c>
      <c r="F37" s="153">
        <v>759</v>
      </c>
      <c r="G37" s="153">
        <v>828</v>
      </c>
      <c r="H37" s="153">
        <v>0</v>
      </c>
      <c r="I37" s="153">
        <v>122084</v>
      </c>
      <c r="J37" s="153">
        <v>130357</v>
      </c>
      <c r="K37" s="153">
        <v>0</v>
      </c>
      <c r="L37" s="153">
        <v>0</v>
      </c>
      <c r="M37" s="153">
        <v>2298</v>
      </c>
      <c r="N37" s="153">
        <v>9679</v>
      </c>
      <c r="O37" s="153">
        <v>5459</v>
      </c>
      <c r="P37" s="153">
        <v>0</v>
      </c>
      <c r="Q37" s="152">
        <v>271836</v>
      </c>
    </row>
    <row r="38" spans="2:17" ht="28.5" customHeight="1" x14ac:dyDescent="0.35">
      <c r="B38" s="150" t="s">
        <v>38</v>
      </c>
      <c r="C38" s="153">
        <v>0</v>
      </c>
      <c r="D38" s="153">
        <v>14060</v>
      </c>
      <c r="E38" s="153">
        <v>8965</v>
      </c>
      <c r="F38" s="153">
        <v>10369</v>
      </c>
      <c r="G38" s="153">
        <v>14809</v>
      </c>
      <c r="H38" s="153">
        <v>20038</v>
      </c>
      <c r="I38" s="153">
        <v>60358</v>
      </c>
      <c r="J38" s="153">
        <v>54529</v>
      </c>
      <c r="K38" s="153">
        <v>0</v>
      </c>
      <c r="L38" s="153">
        <v>166</v>
      </c>
      <c r="M38" s="153">
        <v>15247</v>
      </c>
      <c r="N38" s="153">
        <v>41757</v>
      </c>
      <c r="O38" s="153">
        <v>13297</v>
      </c>
      <c r="P38" s="153">
        <v>524</v>
      </c>
      <c r="Q38" s="152">
        <v>254119</v>
      </c>
    </row>
    <row r="39" spans="2:17" ht="28.5" customHeight="1" x14ac:dyDescent="0.35">
      <c r="B39" s="150" t="s">
        <v>39</v>
      </c>
      <c r="C39" s="153">
        <v>0</v>
      </c>
      <c r="D39" s="153">
        <v>957</v>
      </c>
      <c r="E39" s="153">
        <v>828</v>
      </c>
      <c r="F39" s="153">
        <v>202</v>
      </c>
      <c r="G39" s="153">
        <v>1034</v>
      </c>
      <c r="H39" s="153">
        <v>1875</v>
      </c>
      <c r="I39" s="153">
        <v>251135</v>
      </c>
      <c r="J39" s="153">
        <v>53468</v>
      </c>
      <c r="K39" s="153">
        <v>0</v>
      </c>
      <c r="L39" s="153">
        <v>3582</v>
      </c>
      <c r="M39" s="153">
        <v>599</v>
      </c>
      <c r="N39" s="153">
        <v>3424</v>
      </c>
      <c r="O39" s="153">
        <v>82309</v>
      </c>
      <c r="P39" s="153">
        <v>115</v>
      </c>
      <c r="Q39" s="152">
        <v>399528</v>
      </c>
    </row>
    <row r="40" spans="2:17" ht="28.5" customHeight="1" x14ac:dyDescent="0.35">
      <c r="B40" s="150" t="s">
        <v>40</v>
      </c>
      <c r="C40" s="153">
        <v>0</v>
      </c>
      <c r="D40" s="153">
        <v>154</v>
      </c>
      <c r="E40" s="153">
        <v>69</v>
      </c>
      <c r="F40" s="153">
        <v>965</v>
      </c>
      <c r="G40" s="153">
        <v>1097</v>
      </c>
      <c r="H40" s="153">
        <v>0</v>
      </c>
      <c r="I40" s="153">
        <v>240167</v>
      </c>
      <c r="J40" s="153">
        <v>183358</v>
      </c>
      <c r="K40" s="153">
        <v>0</v>
      </c>
      <c r="L40" s="153">
        <v>517</v>
      </c>
      <c r="M40" s="153">
        <v>26</v>
      </c>
      <c r="N40" s="153">
        <v>664</v>
      </c>
      <c r="O40" s="153">
        <v>0</v>
      </c>
      <c r="P40" s="153">
        <v>1350</v>
      </c>
      <c r="Q40" s="152">
        <v>428367</v>
      </c>
    </row>
    <row r="41" spans="2:17" ht="28.5" customHeight="1" x14ac:dyDescent="0.35">
      <c r="B41" s="150" t="s">
        <v>41</v>
      </c>
      <c r="C41" s="153">
        <v>0</v>
      </c>
      <c r="D41" s="153">
        <v>0</v>
      </c>
      <c r="E41" s="153">
        <v>0</v>
      </c>
      <c r="F41" s="153">
        <v>0</v>
      </c>
      <c r="G41" s="153">
        <v>0</v>
      </c>
      <c r="H41" s="153">
        <v>0</v>
      </c>
      <c r="I41" s="153">
        <v>0</v>
      </c>
      <c r="J41" s="153">
        <v>0</v>
      </c>
      <c r="K41" s="153">
        <v>0</v>
      </c>
      <c r="L41" s="153">
        <v>0</v>
      </c>
      <c r="M41" s="153">
        <v>0</v>
      </c>
      <c r="N41" s="153">
        <v>0</v>
      </c>
      <c r="O41" s="153">
        <v>0</v>
      </c>
      <c r="P41" s="153">
        <v>0</v>
      </c>
      <c r="Q41" s="152">
        <v>0</v>
      </c>
    </row>
    <row r="42" spans="2:17" ht="28.5" customHeight="1" x14ac:dyDescent="0.35">
      <c r="B42" s="150" t="s">
        <v>42</v>
      </c>
      <c r="C42" s="153">
        <v>0</v>
      </c>
      <c r="D42" s="153">
        <v>0</v>
      </c>
      <c r="E42" s="153">
        <v>0</v>
      </c>
      <c r="F42" s="153">
        <v>0</v>
      </c>
      <c r="G42" s="153">
        <v>560</v>
      </c>
      <c r="H42" s="153">
        <v>0</v>
      </c>
      <c r="I42" s="153">
        <v>99523</v>
      </c>
      <c r="J42" s="153">
        <v>40569</v>
      </c>
      <c r="K42" s="153">
        <v>110690</v>
      </c>
      <c r="L42" s="153">
        <v>0</v>
      </c>
      <c r="M42" s="153">
        <v>0</v>
      </c>
      <c r="N42" s="153">
        <v>576</v>
      </c>
      <c r="O42" s="153">
        <v>990</v>
      </c>
      <c r="P42" s="153">
        <v>0</v>
      </c>
      <c r="Q42" s="152">
        <v>252909</v>
      </c>
    </row>
    <row r="43" spans="2:17" ht="28.5" customHeight="1" x14ac:dyDescent="0.35">
      <c r="B43" s="154" t="s">
        <v>43</v>
      </c>
      <c r="C43" s="155">
        <f t="shared" ref="C43:Q43" si="0">SUM(C6:C42)</f>
        <v>17933</v>
      </c>
      <c r="D43" s="155">
        <f t="shared" si="0"/>
        <v>828316</v>
      </c>
      <c r="E43" s="155">
        <f t="shared" si="0"/>
        <v>234145</v>
      </c>
      <c r="F43" s="155">
        <f t="shared" si="0"/>
        <v>902096</v>
      </c>
      <c r="G43" s="155">
        <f t="shared" si="0"/>
        <v>425292</v>
      </c>
      <c r="H43" s="155">
        <f t="shared" si="0"/>
        <v>604590</v>
      </c>
      <c r="I43" s="155">
        <f t="shared" si="0"/>
        <v>13685270</v>
      </c>
      <c r="J43" s="155">
        <f t="shared" si="0"/>
        <v>10130567</v>
      </c>
      <c r="K43" s="155">
        <f t="shared" si="0"/>
        <v>2482336</v>
      </c>
      <c r="L43" s="155">
        <f t="shared" si="0"/>
        <v>407286</v>
      </c>
      <c r="M43" s="155">
        <f t="shared" si="0"/>
        <v>822822</v>
      </c>
      <c r="N43" s="155">
        <f t="shared" si="0"/>
        <v>1516470</v>
      </c>
      <c r="O43" s="155">
        <f t="shared" si="0"/>
        <v>27631613</v>
      </c>
      <c r="P43" s="155">
        <f t="shared" si="0"/>
        <v>811472</v>
      </c>
      <c r="Q43" s="155">
        <f t="shared" si="0"/>
        <v>60500210</v>
      </c>
    </row>
    <row r="44" spans="2:17" ht="28.5" customHeight="1" x14ac:dyDescent="0.35">
      <c r="B44" s="336" t="s">
        <v>44</v>
      </c>
      <c r="C44" s="336"/>
      <c r="D44" s="336"/>
      <c r="E44" s="336"/>
      <c r="F44" s="336"/>
      <c r="G44" s="336"/>
      <c r="H44" s="336"/>
      <c r="I44" s="336"/>
      <c r="J44" s="336"/>
      <c r="K44" s="336"/>
      <c r="L44" s="336"/>
      <c r="M44" s="336"/>
      <c r="N44" s="336"/>
      <c r="O44" s="336"/>
      <c r="P44" s="336"/>
      <c r="Q44" s="336"/>
    </row>
    <row r="45" spans="2:17" ht="28.5" customHeight="1" x14ac:dyDescent="0.35">
      <c r="B45" s="150" t="s">
        <v>45</v>
      </c>
      <c r="C45" s="153">
        <v>7802</v>
      </c>
      <c r="D45" s="153">
        <v>94983</v>
      </c>
      <c r="E45" s="153">
        <v>35178</v>
      </c>
      <c r="F45" s="153">
        <v>283250</v>
      </c>
      <c r="G45" s="153">
        <v>1623</v>
      </c>
      <c r="H45" s="153">
        <v>108745</v>
      </c>
      <c r="I45" s="153">
        <v>12809</v>
      </c>
      <c r="J45" s="153">
        <v>59223</v>
      </c>
      <c r="K45" s="153">
        <v>0</v>
      </c>
      <c r="L45" s="153">
        <v>43309</v>
      </c>
      <c r="M45" s="153">
        <v>25758</v>
      </c>
      <c r="N45" s="153">
        <v>-1000</v>
      </c>
      <c r="O45" s="153">
        <v>1171409</v>
      </c>
      <c r="P45" s="153">
        <v>398775</v>
      </c>
      <c r="Q45" s="156">
        <v>2241864</v>
      </c>
    </row>
    <row r="46" spans="2:17" ht="28.5" customHeight="1" x14ac:dyDescent="0.35">
      <c r="B46" s="150" t="s">
        <v>60</v>
      </c>
      <c r="C46" s="153">
        <v>-2272</v>
      </c>
      <c r="D46" s="153">
        <v>111726</v>
      </c>
      <c r="E46" s="153">
        <v>0</v>
      </c>
      <c r="F46" s="153">
        <v>564501</v>
      </c>
      <c r="G46" s="153">
        <v>5162</v>
      </c>
      <c r="H46" s="153">
        <v>70252</v>
      </c>
      <c r="I46" s="153">
        <v>0</v>
      </c>
      <c r="J46" s="153">
        <v>130126</v>
      </c>
      <c r="K46" s="153">
        <v>0</v>
      </c>
      <c r="L46" s="153">
        <v>15147</v>
      </c>
      <c r="M46" s="153">
        <v>0</v>
      </c>
      <c r="N46" s="153">
        <v>0</v>
      </c>
      <c r="O46" s="153">
        <v>473239</v>
      </c>
      <c r="P46" s="153">
        <v>70913</v>
      </c>
      <c r="Q46" s="156">
        <v>1438795</v>
      </c>
    </row>
    <row r="47" spans="2:17" ht="28.5" customHeight="1" x14ac:dyDescent="0.35">
      <c r="B47" s="136" t="s">
        <v>199</v>
      </c>
      <c r="C47" s="153">
        <v>3711</v>
      </c>
      <c r="D47" s="153">
        <v>102199</v>
      </c>
      <c r="E47" s="153">
        <v>6229</v>
      </c>
      <c r="F47" s="153">
        <v>45680</v>
      </c>
      <c r="G47" s="153">
        <v>39</v>
      </c>
      <c r="H47" s="153">
        <v>13970</v>
      </c>
      <c r="I47" s="153">
        <v>4697</v>
      </c>
      <c r="J47" s="153">
        <v>5088</v>
      </c>
      <c r="K47" s="153">
        <v>0</v>
      </c>
      <c r="L47" s="153">
        <v>7430</v>
      </c>
      <c r="M47" s="153">
        <v>32442</v>
      </c>
      <c r="N47" s="153">
        <v>1618</v>
      </c>
      <c r="O47" s="153">
        <v>189748</v>
      </c>
      <c r="P47" s="153">
        <v>9562</v>
      </c>
      <c r="Q47" s="156">
        <v>422413</v>
      </c>
    </row>
    <row r="48" spans="2:17" ht="28.5" customHeight="1" x14ac:dyDescent="0.35">
      <c r="B48" s="150" t="s">
        <v>46</v>
      </c>
      <c r="C48" s="153">
        <v>53607</v>
      </c>
      <c r="D48" s="153">
        <v>189042</v>
      </c>
      <c r="E48" s="153">
        <v>-265061</v>
      </c>
      <c r="F48" s="153">
        <v>1339561</v>
      </c>
      <c r="G48" s="153">
        <v>7850</v>
      </c>
      <c r="H48" s="153">
        <v>84638</v>
      </c>
      <c r="I48" s="153">
        <v>204322</v>
      </c>
      <c r="J48" s="153">
        <v>-26466</v>
      </c>
      <c r="K48" s="153">
        <v>0</v>
      </c>
      <c r="L48" s="153">
        <v>315407</v>
      </c>
      <c r="M48" s="153">
        <v>79467</v>
      </c>
      <c r="N48" s="153">
        <v>11148</v>
      </c>
      <c r="O48" s="153">
        <v>1297925</v>
      </c>
      <c r="P48" s="153">
        <v>-154267</v>
      </c>
      <c r="Q48" s="156">
        <v>3137174</v>
      </c>
    </row>
    <row r="49" spans="2:17" ht="28.5" customHeight="1" x14ac:dyDescent="0.35">
      <c r="B49" s="150" t="s">
        <v>200</v>
      </c>
      <c r="C49" s="153">
        <v>2924</v>
      </c>
      <c r="D49" s="153">
        <v>133734</v>
      </c>
      <c r="E49" s="153">
        <v>0</v>
      </c>
      <c r="F49" s="153">
        <v>249798</v>
      </c>
      <c r="G49" s="153">
        <v>287979</v>
      </c>
      <c r="H49" s="153">
        <v>19758</v>
      </c>
      <c r="I49" s="153">
        <v>0</v>
      </c>
      <c r="J49" s="153">
        <v>29387</v>
      </c>
      <c r="K49" s="153">
        <v>0</v>
      </c>
      <c r="L49" s="153">
        <v>0</v>
      </c>
      <c r="M49" s="153">
        <v>3771</v>
      </c>
      <c r="N49" s="153">
        <v>0</v>
      </c>
      <c r="O49" s="153">
        <v>17811</v>
      </c>
      <c r="P49" s="153">
        <v>10614</v>
      </c>
      <c r="Q49" s="156">
        <v>755777</v>
      </c>
    </row>
    <row r="50" spans="2:17" ht="28.5" customHeight="1" x14ac:dyDescent="0.35">
      <c r="B50" s="154" t="s">
        <v>43</v>
      </c>
      <c r="C50" s="155">
        <f>SUM(C45:C49)</f>
        <v>65772</v>
      </c>
      <c r="D50" s="155">
        <f t="shared" ref="D50:Q50" si="1">SUM(D45:D49)</f>
        <v>631684</v>
      </c>
      <c r="E50" s="155">
        <f t="shared" si="1"/>
        <v>-223654</v>
      </c>
      <c r="F50" s="155">
        <f t="shared" si="1"/>
        <v>2482790</v>
      </c>
      <c r="G50" s="155">
        <f t="shared" si="1"/>
        <v>302653</v>
      </c>
      <c r="H50" s="155">
        <f t="shared" si="1"/>
        <v>297363</v>
      </c>
      <c r="I50" s="155">
        <f t="shared" si="1"/>
        <v>221828</v>
      </c>
      <c r="J50" s="155">
        <f t="shared" si="1"/>
        <v>197358</v>
      </c>
      <c r="K50" s="155">
        <f t="shared" si="1"/>
        <v>0</v>
      </c>
      <c r="L50" s="155">
        <f t="shared" si="1"/>
        <v>381293</v>
      </c>
      <c r="M50" s="155">
        <f t="shared" si="1"/>
        <v>141438</v>
      </c>
      <c r="N50" s="155">
        <f t="shared" si="1"/>
        <v>11766</v>
      </c>
      <c r="O50" s="155">
        <f t="shared" si="1"/>
        <v>3150132</v>
      </c>
      <c r="P50" s="155">
        <f t="shared" si="1"/>
        <v>335597</v>
      </c>
      <c r="Q50" s="155">
        <f t="shared" si="1"/>
        <v>7996023</v>
      </c>
    </row>
    <row r="51" spans="2:17" ht="19.5" customHeight="1" x14ac:dyDescent="0.35">
      <c r="B51" s="337" t="s">
        <v>48</v>
      </c>
      <c r="C51" s="337"/>
      <c r="D51" s="337"/>
      <c r="E51" s="337"/>
      <c r="F51" s="337"/>
      <c r="G51" s="337"/>
      <c r="H51" s="337"/>
      <c r="I51" s="337"/>
      <c r="J51" s="337"/>
      <c r="K51" s="337"/>
      <c r="L51" s="337"/>
      <c r="M51" s="337"/>
      <c r="N51" s="337"/>
      <c r="O51" s="337"/>
      <c r="P51" s="337"/>
      <c r="Q51" s="337"/>
    </row>
    <row r="52" spans="2:17" ht="19.5" customHeight="1" x14ac:dyDescent="0.3">
      <c r="C52" s="3"/>
      <c r="D52" s="3"/>
      <c r="E52" s="3"/>
      <c r="F52" s="3"/>
      <c r="G52" s="3"/>
      <c r="H52" s="3"/>
      <c r="I52" s="3"/>
      <c r="J52" s="3"/>
      <c r="K52" s="3"/>
      <c r="L52" s="3"/>
      <c r="M52" s="3"/>
      <c r="N52" s="3"/>
      <c r="O52" s="3"/>
      <c r="P52" s="3"/>
      <c r="Q52" s="3"/>
    </row>
    <row r="53" spans="2:17" ht="19.5" hidden="1" customHeight="1" x14ac:dyDescent="0.3">
      <c r="C53" s="3"/>
      <c r="D53" s="3"/>
      <c r="E53" s="3"/>
      <c r="F53" s="3"/>
      <c r="G53" s="3"/>
      <c r="H53" s="3"/>
      <c r="I53" s="3"/>
      <c r="J53" s="3"/>
      <c r="K53" s="3"/>
      <c r="L53" s="3"/>
      <c r="M53" s="3"/>
      <c r="N53" s="3"/>
      <c r="O53" s="3"/>
      <c r="P53" s="3"/>
      <c r="Q53" s="3"/>
    </row>
    <row r="54" spans="2:17" ht="19.5" customHeight="1" x14ac:dyDescent="0.3">
      <c r="C54" s="3"/>
      <c r="D54" s="3"/>
      <c r="E54" s="3"/>
      <c r="F54" s="3"/>
      <c r="G54" s="3"/>
      <c r="H54" s="3"/>
      <c r="I54" s="3"/>
      <c r="J54" s="3"/>
      <c r="K54" s="3"/>
      <c r="L54" s="3"/>
      <c r="M54" s="3"/>
      <c r="N54" s="3"/>
      <c r="O54" s="3"/>
      <c r="P54" s="3"/>
      <c r="Q54" s="3"/>
    </row>
    <row r="55" spans="2:17" ht="19.5" customHeight="1" x14ac:dyDescent="0.3">
      <c r="C55" s="3"/>
      <c r="D55" s="3"/>
      <c r="E55" s="3"/>
      <c r="F55" s="3"/>
      <c r="G55" s="3"/>
      <c r="H55" s="3"/>
      <c r="I55" s="3"/>
      <c r="J55" s="3"/>
      <c r="K55" s="3"/>
      <c r="L55" s="3"/>
      <c r="M55" s="3"/>
      <c r="N55" s="3"/>
      <c r="O55" s="3"/>
      <c r="P55" s="3"/>
      <c r="Q55" s="3"/>
    </row>
    <row r="57" spans="2:17" ht="19.5" customHeight="1" x14ac:dyDescent="0.3">
      <c r="C57" s="3"/>
      <c r="D57" s="3"/>
      <c r="E57" s="3"/>
      <c r="F57" s="3"/>
      <c r="G57" s="3"/>
      <c r="H57" s="3"/>
      <c r="I57" s="3"/>
      <c r="J57" s="3"/>
      <c r="K57" s="3"/>
      <c r="L57" s="3"/>
      <c r="M57" s="3"/>
      <c r="N57" s="3"/>
      <c r="O57" s="3"/>
      <c r="P57" s="3"/>
      <c r="Q57" s="3"/>
    </row>
  </sheetData>
  <sheetProtection algorithmName="SHA-512" hashValue="XMEsysgHLD0hU0ykEGRJoXCD31IKFnf3P8rntI0NBJ9+Rmu0cwkhNTQl4ixiZMEkoM78d/uY7tgCz1jbzYJEZw==" saltValue="Ng+pDH2V37sK3TpOfHY/wg==" spinCount="100000" sheet="1" objects="1" scenarios="1"/>
  <mergeCells count="4">
    <mergeCell ref="B3:Q3"/>
    <mergeCell ref="B5:Q5"/>
    <mergeCell ref="B44:Q44"/>
    <mergeCell ref="B51:Q51"/>
  </mergeCells>
  <pageMargins left="0.7" right="0.7" top="0.75" bottom="0.75" header="0.3" footer="0.3"/>
  <pageSetup scale="3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8"/>
  <sheetViews>
    <sheetView showGridLines="0" zoomScale="80" zoomScaleNormal="80" workbookViewId="0"/>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16384" width="9.453125" style="2"/>
  </cols>
  <sheetData>
    <row r="2" spans="2:18" ht="15.75" customHeight="1" x14ac:dyDescent="0.3"/>
    <row r="3" spans="2:18" ht="15.75" customHeight="1" x14ac:dyDescent="0.3"/>
    <row r="4" spans="2:18" ht="19.5" customHeight="1" x14ac:dyDescent="0.35">
      <c r="B4" s="334" t="s">
        <v>260</v>
      </c>
      <c r="C4" s="334"/>
      <c r="D4" s="334"/>
      <c r="E4" s="334"/>
      <c r="F4" s="334"/>
      <c r="G4" s="334"/>
      <c r="H4" s="334"/>
      <c r="I4" s="334"/>
      <c r="J4" s="334"/>
      <c r="K4" s="334"/>
      <c r="L4" s="334"/>
      <c r="M4" s="334"/>
      <c r="N4" s="334"/>
      <c r="O4" s="334"/>
      <c r="P4" s="334"/>
      <c r="Q4" s="334"/>
      <c r="R4" s="73"/>
    </row>
    <row r="5" spans="2:18" s="75" customFormat="1" ht="46.5" x14ac:dyDescent="0.35">
      <c r="B5" s="157" t="s">
        <v>0</v>
      </c>
      <c r="C5" s="157" t="s">
        <v>168</v>
      </c>
      <c r="D5" s="157" t="s">
        <v>169</v>
      </c>
      <c r="E5" s="157" t="s">
        <v>170</v>
      </c>
      <c r="F5" s="157" t="s">
        <v>171</v>
      </c>
      <c r="G5" s="157" t="s">
        <v>172</v>
      </c>
      <c r="H5" s="157" t="s">
        <v>173</v>
      </c>
      <c r="I5" s="157" t="s">
        <v>174</v>
      </c>
      <c r="J5" s="157" t="s">
        <v>175</v>
      </c>
      <c r="K5" s="157" t="s">
        <v>176</v>
      </c>
      <c r="L5" s="157" t="s">
        <v>177</v>
      </c>
      <c r="M5" s="157" t="s">
        <v>178</v>
      </c>
      <c r="N5" s="157" t="s">
        <v>179</v>
      </c>
      <c r="O5" s="157" t="s">
        <v>180</v>
      </c>
      <c r="P5" s="157" t="s">
        <v>181</v>
      </c>
      <c r="Q5" s="157" t="s">
        <v>182</v>
      </c>
      <c r="R5" s="74"/>
    </row>
    <row r="6" spans="2:18" ht="28.5" customHeight="1" x14ac:dyDescent="0.35">
      <c r="B6" s="335" t="s">
        <v>16</v>
      </c>
      <c r="C6" s="335"/>
      <c r="D6" s="335"/>
      <c r="E6" s="335"/>
      <c r="F6" s="335"/>
      <c r="G6" s="335"/>
      <c r="H6" s="335"/>
      <c r="I6" s="335"/>
      <c r="J6" s="335"/>
      <c r="K6" s="335"/>
      <c r="L6" s="335"/>
      <c r="M6" s="335"/>
      <c r="N6" s="335"/>
      <c r="O6" s="335"/>
      <c r="P6" s="335"/>
      <c r="Q6" s="335"/>
      <c r="R6" s="73"/>
    </row>
    <row r="7" spans="2:18" ht="28.5" customHeight="1" x14ac:dyDescent="0.35">
      <c r="B7" s="150" t="s">
        <v>17</v>
      </c>
      <c r="C7" s="158">
        <v>0</v>
      </c>
      <c r="D7" s="151">
        <v>11</v>
      </c>
      <c r="E7" s="151">
        <v>198</v>
      </c>
      <c r="F7" s="151">
        <v>19228</v>
      </c>
      <c r="G7" s="151">
        <v>2952</v>
      </c>
      <c r="H7" s="151">
        <v>144</v>
      </c>
      <c r="I7" s="151">
        <v>0</v>
      </c>
      <c r="J7" s="151">
        <v>0</v>
      </c>
      <c r="K7" s="151">
        <v>0</v>
      </c>
      <c r="L7" s="151">
        <v>18565</v>
      </c>
      <c r="M7" s="151">
        <v>10378</v>
      </c>
      <c r="N7" s="151">
        <v>-5315</v>
      </c>
      <c r="O7" s="151">
        <v>3613542</v>
      </c>
      <c r="P7" s="151">
        <v>4658</v>
      </c>
      <c r="Q7" s="152">
        <v>3664361</v>
      </c>
      <c r="R7" s="73"/>
    </row>
    <row r="8" spans="2:18" ht="28.5" customHeight="1" x14ac:dyDescent="0.35">
      <c r="B8" s="150" t="s">
        <v>18</v>
      </c>
      <c r="C8" s="151">
        <v>0</v>
      </c>
      <c r="D8" s="151">
        <v>489</v>
      </c>
      <c r="E8" s="151">
        <v>978</v>
      </c>
      <c r="F8" s="151">
        <v>-34150</v>
      </c>
      <c r="G8" s="151">
        <v>-2557</v>
      </c>
      <c r="H8" s="151">
        <v>831</v>
      </c>
      <c r="I8" s="151">
        <v>247807</v>
      </c>
      <c r="J8" s="151">
        <v>108064</v>
      </c>
      <c r="K8" s="151">
        <v>189260</v>
      </c>
      <c r="L8" s="151">
        <v>-22220</v>
      </c>
      <c r="M8" s="151">
        <v>11775</v>
      </c>
      <c r="N8" s="151">
        <v>13865</v>
      </c>
      <c r="O8" s="151">
        <v>0</v>
      </c>
      <c r="P8" s="151">
        <v>-8148</v>
      </c>
      <c r="Q8" s="152">
        <v>505993</v>
      </c>
      <c r="R8" s="73"/>
    </row>
    <row r="9" spans="2:18" ht="28.5" customHeight="1" x14ac:dyDescent="0.35">
      <c r="B9" s="150" t="s">
        <v>19</v>
      </c>
      <c r="C9" s="153">
        <v>-317</v>
      </c>
      <c r="D9" s="153">
        <v>1804</v>
      </c>
      <c r="E9" s="153">
        <v>3192</v>
      </c>
      <c r="F9" s="153">
        <v>19477</v>
      </c>
      <c r="G9" s="153">
        <v>130447</v>
      </c>
      <c r="H9" s="153">
        <v>-3500</v>
      </c>
      <c r="I9" s="153">
        <v>113084</v>
      </c>
      <c r="J9" s="153">
        <v>6788</v>
      </c>
      <c r="K9" s="153">
        <v>0</v>
      </c>
      <c r="L9" s="153">
        <v>43024</v>
      </c>
      <c r="M9" s="153">
        <v>25831</v>
      </c>
      <c r="N9" s="153">
        <v>19898</v>
      </c>
      <c r="O9" s="153">
        <v>0</v>
      </c>
      <c r="P9" s="153">
        <v>0</v>
      </c>
      <c r="Q9" s="152">
        <v>359729</v>
      </c>
      <c r="R9" s="73"/>
    </row>
    <row r="10" spans="2:18" ht="28.5" customHeight="1" x14ac:dyDescent="0.35">
      <c r="B10" s="150" t="s">
        <v>20</v>
      </c>
      <c r="C10" s="153">
        <v>3261</v>
      </c>
      <c r="D10" s="153">
        <v>46049</v>
      </c>
      <c r="E10" s="153">
        <v>21505</v>
      </c>
      <c r="F10" s="153">
        <v>95952</v>
      </c>
      <c r="G10" s="153">
        <v>45914</v>
      </c>
      <c r="H10" s="153">
        <v>70109</v>
      </c>
      <c r="I10" s="153">
        <v>1178883</v>
      </c>
      <c r="J10" s="153">
        <v>852007</v>
      </c>
      <c r="K10" s="153">
        <v>0</v>
      </c>
      <c r="L10" s="153">
        <v>31062</v>
      </c>
      <c r="M10" s="153">
        <v>64136</v>
      </c>
      <c r="N10" s="153">
        <v>251899</v>
      </c>
      <c r="O10" s="153">
        <v>2416714</v>
      </c>
      <c r="P10" s="153">
        <v>111527</v>
      </c>
      <c r="Q10" s="152">
        <v>5189017</v>
      </c>
      <c r="R10" s="73"/>
    </row>
    <row r="11" spans="2:18" ht="28.5" customHeight="1" x14ac:dyDescent="0.35">
      <c r="B11" s="150" t="s">
        <v>121</v>
      </c>
      <c r="C11" s="153">
        <v>0</v>
      </c>
      <c r="D11" s="153">
        <v>5441</v>
      </c>
      <c r="E11" s="153">
        <v>9867</v>
      </c>
      <c r="F11" s="153">
        <v>41665</v>
      </c>
      <c r="G11" s="153">
        <v>9820</v>
      </c>
      <c r="H11" s="153">
        <v>34905</v>
      </c>
      <c r="I11" s="153">
        <v>698353</v>
      </c>
      <c r="J11" s="153">
        <v>593590</v>
      </c>
      <c r="K11" s="153">
        <v>0</v>
      </c>
      <c r="L11" s="153">
        <v>42099</v>
      </c>
      <c r="M11" s="153">
        <v>40608</v>
      </c>
      <c r="N11" s="153">
        <v>72750</v>
      </c>
      <c r="O11" s="153">
        <v>1941200</v>
      </c>
      <c r="P11" s="153">
        <v>642128</v>
      </c>
      <c r="Q11" s="152">
        <v>4132425</v>
      </c>
      <c r="R11" s="73"/>
    </row>
    <row r="12" spans="2:18" ht="28.5" customHeight="1" x14ac:dyDescent="0.35">
      <c r="B12" s="150" t="s">
        <v>222</v>
      </c>
      <c r="C12" s="153">
        <v>0</v>
      </c>
      <c r="D12" s="153">
        <v>-9425</v>
      </c>
      <c r="E12" s="153">
        <v>2649</v>
      </c>
      <c r="F12" s="153">
        <v>6329</v>
      </c>
      <c r="G12" s="153">
        <v>10226</v>
      </c>
      <c r="H12" s="153">
        <v>860</v>
      </c>
      <c r="I12" s="153">
        <v>355066</v>
      </c>
      <c r="J12" s="153">
        <v>-22367</v>
      </c>
      <c r="K12" s="153">
        <v>0</v>
      </c>
      <c r="L12" s="153">
        <v>7337</v>
      </c>
      <c r="M12" s="153">
        <v>-5155</v>
      </c>
      <c r="N12" s="153">
        <v>5246</v>
      </c>
      <c r="O12" s="153">
        <v>0</v>
      </c>
      <c r="P12" s="153">
        <v>42952</v>
      </c>
      <c r="Q12" s="152">
        <v>393718</v>
      </c>
      <c r="R12" s="73"/>
    </row>
    <row r="13" spans="2:18" ht="28.5" customHeight="1" x14ac:dyDescent="0.35">
      <c r="B13" s="150" t="s">
        <v>21</v>
      </c>
      <c r="C13" s="153">
        <v>0</v>
      </c>
      <c r="D13" s="153">
        <v>76459</v>
      </c>
      <c r="E13" s="153">
        <v>-5741</v>
      </c>
      <c r="F13" s="153">
        <v>26006</v>
      </c>
      <c r="G13" s="153">
        <v>16674</v>
      </c>
      <c r="H13" s="153">
        <v>12031</v>
      </c>
      <c r="I13" s="153">
        <v>1415630</v>
      </c>
      <c r="J13" s="153">
        <v>864477</v>
      </c>
      <c r="K13" s="153">
        <v>0</v>
      </c>
      <c r="L13" s="153">
        <v>27474</v>
      </c>
      <c r="M13" s="153">
        <v>38439</v>
      </c>
      <c r="N13" s="153">
        <v>94412</v>
      </c>
      <c r="O13" s="153">
        <v>3893610</v>
      </c>
      <c r="P13" s="153">
        <v>10414</v>
      </c>
      <c r="Q13" s="152">
        <v>6469884</v>
      </c>
      <c r="R13" s="73"/>
    </row>
    <row r="14" spans="2:18" ht="28.5" customHeight="1" x14ac:dyDescent="0.35">
      <c r="B14" s="150" t="s">
        <v>22</v>
      </c>
      <c r="C14" s="153">
        <v>0</v>
      </c>
      <c r="D14" s="153">
        <v>5432</v>
      </c>
      <c r="E14" s="153">
        <v>-714</v>
      </c>
      <c r="F14" s="153">
        <v>10438</v>
      </c>
      <c r="G14" s="153">
        <v>-1202</v>
      </c>
      <c r="H14" s="153">
        <v>-596</v>
      </c>
      <c r="I14" s="153">
        <v>-89060</v>
      </c>
      <c r="J14" s="153">
        <v>13755</v>
      </c>
      <c r="K14" s="153">
        <v>28802</v>
      </c>
      <c r="L14" s="153">
        <v>-534</v>
      </c>
      <c r="M14" s="153">
        <v>27227</v>
      </c>
      <c r="N14" s="153">
        <v>-48675</v>
      </c>
      <c r="O14" s="153">
        <v>1259</v>
      </c>
      <c r="P14" s="153">
        <v>46267</v>
      </c>
      <c r="Q14" s="152">
        <v>-7601</v>
      </c>
      <c r="R14" s="73"/>
    </row>
    <row r="15" spans="2:18" ht="28.5" customHeight="1" x14ac:dyDescent="0.35">
      <c r="B15" s="150" t="s">
        <v>23</v>
      </c>
      <c r="C15" s="153">
        <v>0</v>
      </c>
      <c r="D15" s="153">
        <v>0</v>
      </c>
      <c r="E15" s="153">
        <v>842</v>
      </c>
      <c r="F15" s="153">
        <v>30794</v>
      </c>
      <c r="G15" s="153">
        <v>23895</v>
      </c>
      <c r="H15" s="153">
        <v>0</v>
      </c>
      <c r="I15" s="153">
        <v>222053</v>
      </c>
      <c r="J15" s="153">
        <v>78003</v>
      </c>
      <c r="K15" s="153">
        <v>2301998</v>
      </c>
      <c r="L15" s="153">
        <v>1887</v>
      </c>
      <c r="M15" s="153">
        <v>-220</v>
      </c>
      <c r="N15" s="153">
        <v>5609</v>
      </c>
      <c r="O15" s="153">
        <v>0</v>
      </c>
      <c r="P15" s="153">
        <v>386</v>
      </c>
      <c r="Q15" s="152">
        <v>2665246</v>
      </c>
      <c r="R15" s="73"/>
    </row>
    <row r="16" spans="2:18" ht="28.5" customHeight="1" x14ac:dyDescent="0.35">
      <c r="B16" s="150" t="s">
        <v>24</v>
      </c>
      <c r="C16" s="153">
        <v>0</v>
      </c>
      <c r="D16" s="153">
        <v>5125</v>
      </c>
      <c r="E16" s="153">
        <v>7173</v>
      </c>
      <c r="F16" s="153">
        <v>6184</v>
      </c>
      <c r="G16" s="153">
        <v>-32</v>
      </c>
      <c r="H16" s="153">
        <v>27830</v>
      </c>
      <c r="I16" s="153">
        <v>726894</v>
      </c>
      <c r="J16" s="153">
        <v>349246</v>
      </c>
      <c r="K16" s="153">
        <v>21127</v>
      </c>
      <c r="L16" s="153">
        <v>4271</v>
      </c>
      <c r="M16" s="153">
        <v>22245</v>
      </c>
      <c r="N16" s="153">
        <v>48668</v>
      </c>
      <c r="O16" s="153">
        <v>0</v>
      </c>
      <c r="P16" s="153">
        <v>5834</v>
      </c>
      <c r="Q16" s="152">
        <v>1224566</v>
      </c>
      <c r="R16" s="73"/>
    </row>
    <row r="17" spans="2:18" ht="28.5" customHeight="1" x14ac:dyDescent="0.35">
      <c r="B17" s="150" t="s">
        <v>25</v>
      </c>
      <c r="C17" s="153">
        <v>0</v>
      </c>
      <c r="D17" s="153">
        <v>16700</v>
      </c>
      <c r="E17" s="153">
        <v>7349</v>
      </c>
      <c r="F17" s="153">
        <v>50938</v>
      </c>
      <c r="G17" s="153">
        <v>11822</v>
      </c>
      <c r="H17" s="153">
        <v>33699</v>
      </c>
      <c r="I17" s="153">
        <v>637855</v>
      </c>
      <c r="J17" s="153">
        <v>530966</v>
      </c>
      <c r="K17" s="153">
        <v>0</v>
      </c>
      <c r="L17" s="153">
        <v>35513</v>
      </c>
      <c r="M17" s="153">
        <v>28414</v>
      </c>
      <c r="N17" s="153">
        <v>9199</v>
      </c>
      <c r="O17" s="153">
        <v>957488</v>
      </c>
      <c r="P17" s="153">
        <v>1223</v>
      </c>
      <c r="Q17" s="152">
        <v>2321166</v>
      </c>
      <c r="R17" s="73"/>
    </row>
    <row r="18" spans="2:18" ht="28.5" customHeight="1" x14ac:dyDescent="0.35">
      <c r="B18" s="150" t="s">
        <v>26</v>
      </c>
      <c r="C18" s="153">
        <v>-128</v>
      </c>
      <c r="D18" s="153">
        <v>25961</v>
      </c>
      <c r="E18" s="153">
        <v>67852</v>
      </c>
      <c r="F18" s="153">
        <v>79680</v>
      </c>
      <c r="G18" s="153">
        <v>19639</v>
      </c>
      <c r="H18" s="153">
        <v>42943</v>
      </c>
      <c r="I18" s="153">
        <v>858462</v>
      </c>
      <c r="J18" s="153">
        <v>738338</v>
      </c>
      <c r="K18" s="153">
        <v>279522</v>
      </c>
      <c r="L18" s="153">
        <v>6451</v>
      </c>
      <c r="M18" s="153">
        <v>205168</v>
      </c>
      <c r="N18" s="153">
        <v>417797</v>
      </c>
      <c r="O18" s="153">
        <v>915302</v>
      </c>
      <c r="P18" s="153">
        <v>9264</v>
      </c>
      <c r="Q18" s="152">
        <v>3666251</v>
      </c>
      <c r="R18" s="73"/>
    </row>
    <row r="19" spans="2:18" ht="28.5" customHeight="1" x14ac:dyDescent="0.35">
      <c r="B19" s="150" t="s">
        <v>27</v>
      </c>
      <c r="C19" s="153">
        <v>-9</v>
      </c>
      <c r="D19" s="153">
        <v>34201</v>
      </c>
      <c r="E19" s="153">
        <v>20690</v>
      </c>
      <c r="F19" s="153">
        <v>-888</v>
      </c>
      <c r="G19" s="153">
        <v>8953</v>
      </c>
      <c r="H19" s="153">
        <v>74735</v>
      </c>
      <c r="I19" s="153">
        <v>1006376</v>
      </c>
      <c r="J19" s="153">
        <v>1018828</v>
      </c>
      <c r="K19" s="153">
        <v>0</v>
      </c>
      <c r="L19" s="153">
        <v>4321</v>
      </c>
      <c r="M19" s="153">
        <v>55947</v>
      </c>
      <c r="N19" s="153">
        <v>209528</v>
      </c>
      <c r="O19" s="153">
        <v>0</v>
      </c>
      <c r="P19" s="153">
        <v>198</v>
      </c>
      <c r="Q19" s="152">
        <v>2432879</v>
      </c>
      <c r="R19" s="73"/>
    </row>
    <row r="20" spans="2:18" ht="28.5" customHeight="1" x14ac:dyDescent="0.35">
      <c r="B20" s="150" t="s">
        <v>28</v>
      </c>
      <c r="C20" s="153">
        <v>948</v>
      </c>
      <c r="D20" s="153">
        <v>8534</v>
      </c>
      <c r="E20" s="153">
        <v>9546</v>
      </c>
      <c r="F20" s="153">
        <v>28516</v>
      </c>
      <c r="G20" s="153">
        <v>28705</v>
      </c>
      <c r="H20" s="153">
        <v>-10889</v>
      </c>
      <c r="I20" s="153">
        <v>543165</v>
      </c>
      <c r="J20" s="153">
        <v>350788</v>
      </c>
      <c r="K20" s="153">
        <v>12495</v>
      </c>
      <c r="L20" s="153">
        <v>40859</v>
      </c>
      <c r="M20" s="153">
        <v>-400</v>
      </c>
      <c r="N20" s="153">
        <v>56429</v>
      </c>
      <c r="O20" s="153">
        <v>686526</v>
      </c>
      <c r="P20" s="153">
        <v>21590</v>
      </c>
      <c r="Q20" s="152">
        <v>1776813</v>
      </c>
      <c r="R20" s="73"/>
    </row>
    <row r="21" spans="2:18" ht="28.5" customHeight="1" x14ac:dyDescent="0.35">
      <c r="B21" s="150" t="s">
        <v>29</v>
      </c>
      <c r="C21" s="153">
        <v>8952</v>
      </c>
      <c r="D21" s="153">
        <v>52406</v>
      </c>
      <c r="E21" s="153">
        <v>16849</v>
      </c>
      <c r="F21" s="153">
        <v>57466</v>
      </c>
      <c r="G21" s="153">
        <v>21431</v>
      </c>
      <c r="H21" s="153">
        <v>43299</v>
      </c>
      <c r="I21" s="153">
        <v>869961</v>
      </c>
      <c r="J21" s="153">
        <v>279748</v>
      </c>
      <c r="K21" s="153">
        <v>0</v>
      </c>
      <c r="L21" s="153">
        <v>43510</v>
      </c>
      <c r="M21" s="153">
        <v>53705</v>
      </c>
      <c r="N21" s="153">
        <v>132830</v>
      </c>
      <c r="O21" s="153">
        <v>76501</v>
      </c>
      <c r="P21" s="153">
        <v>5308</v>
      </c>
      <c r="Q21" s="152">
        <v>1661963</v>
      </c>
      <c r="R21" s="73"/>
    </row>
    <row r="22" spans="2:18" ht="28.5" customHeight="1" x14ac:dyDescent="0.35">
      <c r="B22" s="150" t="s">
        <v>30</v>
      </c>
      <c r="C22" s="153">
        <v>0</v>
      </c>
      <c r="D22" s="153">
        <v>49844</v>
      </c>
      <c r="E22" s="153">
        <v>10228</v>
      </c>
      <c r="F22" s="153">
        <v>36710</v>
      </c>
      <c r="G22" s="153">
        <v>6500</v>
      </c>
      <c r="H22" s="153">
        <v>62471</v>
      </c>
      <c r="I22" s="153">
        <v>496123</v>
      </c>
      <c r="J22" s="153">
        <v>227680</v>
      </c>
      <c r="K22" s="153">
        <v>0</v>
      </c>
      <c r="L22" s="153">
        <v>-10643</v>
      </c>
      <c r="M22" s="153">
        <v>30326</v>
      </c>
      <c r="N22" s="153">
        <v>33757</v>
      </c>
      <c r="O22" s="153">
        <v>0</v>
      </c>
      <c r="P22" s="153">
        <v>3305</v>
      </c>
      <c r="Q22" s="152">
        <v>946302</v>
      </c>
      <c r="R22" s="73"/>
    </row>
    <row r="23" spans="2:18" ht="28.5" customHeight="1" x14ac:dyDescent="0.35">
      <c r="B23" s="150" t="s">
        <v>31</v>
      </c>
      <c r="C23" s="153">
        <v>0</v>
      </c>
      <c r="D23" s="153">
        <v>0</v>
      </c>
      <c r="E23" s="153">
        <v>-13</v>
      </c>
      <c r="F23" s="153">
        <v>-2</v>
      </c>
      <c r="G23" s="153">
        <v>0</v>
      </c>
      <c r="H23" s="153">
        <v>0</v>
      </c>
      <c r="I23" s="153">
        <v>-1324</v>
      </c>
      <c r="J23" s="153">
        <v>6058</v>
      </c>
      <c r="K23" s="153">
        <v>246879</v>
      </c>
      <c r="L23" s="153">
        <v>417</v>
      </c>
      <c r="M23" s="153">
        <v>1</v>
      </c>
      <c r="N23" s="153">
        <v>6</v>
      </c>
      <c r="O23" s="153">
        <v>0</v>
      </c>
      <c r="P23" s="153">
        <v>0</v>
      </c>
      <c r="Q23" s="152">
        <v>252022</v>
      </c>
      <c r="R23" s="73"/>
    </row>
    <row r="24" spans="2:18" ht="28.5" customHeight="1" x14ac:dyDescent="0.35">
      <c r="B24" s="150" t="s">
        <v>288</v>
      </c>
      <c r="C24" s="153">
        <v>-207</v>
      </c>
      <c r="D24" s="153">
        <v>-84302</v>
      </c>
      <c r="E24" s="153">
        <v>13681</v>
      </c>
      <c r="F24" s="153">
        <v>-76276</v>
      </c>
      <c r="G24" s="153">
        <v>-163861</v>
      </c>
      <c r="H24" s="153">
        <v>25696</v>
      </c>
      <c r="I24" s="153">
        <v>826706</v>
      </c>
      <c r="J24" s="153">
        <v>561077</v>
      </c>
      <c r="K24" s="153">
        <v>0</v>
      </c>
      <c r="L24" s="153">
        <v>-31389</v>
      </c>
      <c r="M24" s="153">
        <v>19703</v>
      </c>
      <c r="N24" s="153">
        <v>155804</v>
      </c>
      <c r="O24" s="153">
        <v>0</v>
      </c>
      <c r="P24" s="153">
        <v>5939</v>
      </c>
      <c r="Q24" s="152">
        <v>1252572</v>
      </c>
      <c r="R24" s="73"/>
    </row>
    <row r="25" spans="2:18" ht="28.5" customHeight="1" x14ac:dyDescent="0.35">
      <c r="B25" s="150" t="s">
        <v>206</v>
      </c>
      <c r="C25" s="153">
        <v>0</v>
      </c>
      <c r="D25" s="153">
        <v>0</v>
      </c>
      <c r="E25" s="153">
        <v>0</v>
      </c>
      <c r="F25" s="153">
        <v>0</v>
      </c>
      <c r="G25" s="153">
        <v>0</v>
      </c>
      <c r="H25" s="153">
        <v>0</v>
      </c>
      <c r="I25" s="153">
        <v>0</v>
      </c>
      <c r="J25" s="153">
        <v>0</v>
      </c>
      <c r="K25" s="153">
        <v>0</v>
      </c>
      <c r="L25" s="153">
        <v>0</v>
      </c>
      <c r="M25" s="153">
        <v>0</v>
      </c>
      <c r="N25" s="153">
        <v>0</v>
      </c>
      <c r="O25" s="153">
        <v>5880589</v>
      </c>
      <c r="P25" s="153">
        <v>0</v>
      </c>
      <c r="Q25" s="152">
        <v>5880589</v>
      </c>
      <c r="R25" s="73"/>
    </row>
    <row r="26" spans="2:18" ht="28.5" customHeight="1" x14ac:dyDescent="0.35">
      <c r="B26" s="150" t="s">
        <v>32</v>
      </c>
      <c r="C26" s="153">
        <v>0</v>
      </c>
      <c r="D26" s="153">
        <v>4144</v>
      </c>
      <c r="E26" s="153">
        <v>8257</v>
      </c>
      <c r="F26" s="153">
        <v>17849</v>
      </c>
      <c r="G26" s="153">
        <v>17905</v>
      </c>
      <c r="H26" s="153">
        <v>-2012</v>
      </c>
      <c r="I26" s="153">
        <v>163537</v>
      </c>
      <c r="J26" s="153">
        <v>264613</v>
      </c>
      <c r="K26" s="153">
        <v>0</v>
      </c>
      <c r="L26" s="153">
        <v>1531</v>
      </c>
      <c r="M26" s="153">
        <v>44153</v>
      </c>
      <c r="N26" s="153">
        <v>37448</v>
      </c>
      <c r="O26" s="153">
        <v>21928</v>
      </c>
      <c r="P26" s="153">
        <v>672</v>
      </c>
      <c r="Q26" s="152">
        <v>580025</v>
      </c>
      <c r="R26" s="73"/>
    </row>
    <row r="27" spans="2:18" ht="28.5" customHeight="1" x14ac:dyDescent="0.35">
      <c r="B27" s="150" t="s">
        <v>33</v>
      </c>
      <c r="C27" s="153">
        <v>0</v>
      </c>
      <c r="D27" s="153">
        <v>12353</v>
      </c>
      <c r="E27" s="153">
        <v>613</v>
      </c>
      <c r="F27" s="153">
        <v>27440</v>
      </c>
      <c r="G27" s="153">
        <v>3115</v>
      </c>
      <c r="H27" s="153">
        <v>-9</v>
      </c>
      <c r="I27" s="153">
        <v>674103</v>
      </c>
      <c r="J27" s="153">
        <v>499041</v>
      </c>
      <c r="K27" s="153">
        <v>-12178</v>
      </c>
      <c r="L27" s="153">
        <v>411</v>
      </c>
      <c r="M27" s="153">
        <v>19801</v>
      </c>
      <c r="N27" s="153">
        <v>12379</v>
      </c>
      <c r="O27" s="153">
        <v>0</v>
      </c>
      <c r="P27" s="153">
        <v>5449</v>
      </c>
      <c r="Q27" s="152">
        <v>1242517</v>
      </c>
      <c r="R27" s="73"/>
    </row>
    <row r="28" spans="2:18" ht="28.5" customHeight="1" x14ac:dyDescent="0.35">
      <c r="B28" s="150" t="s">
        <v>34</v>
      </c>
      <c r="C28" s="153">
        <v>0</v>
      </c>
      <c r="D28" s="153">
        <v>28153</v>
      </c>
      <c r="E28" s="153">
        <v>3029</v>
      </c>
      <c r="F28" s="153">
        <v>14639</v>
      </c>
      <c r="G28" s="153">
        <v>26960</v>
      </c>
      <c r="H28" s="153">
        <v>899</v>
      </c>
      <c r="I28" s="153">
        <v>370959</v>
      </c>
      <c r="J28" s="153">
        <v>1321623</v>
      </c>
      <c r="K28" s="153">
        <v>0</v>
      </c>
      <c r="L28" s="153">
        <v>7832</v>
      </c>
      <c r="M28" s="153">
        <v>8001</v>
      </c>
      <c r="N28" s="153">
        <v>18436</v>
      </c>
      <c r="O28" s="153">
        <v>1521830</v>
      </c>
      <c r="P28" s="153">
        <v>34356</v>
      </c>
      <c r="Q28" s="152">
        <v>3356719</v>
      </c>
      <c r="R28" s="73"/>
    </row>
    <row r="29" spans="2:18" ht="28.5" customHeight="1" x14ac:dyDescent="0.35">
      <c r="B29" s="150" t="s">
        <v>35</v>
      </c>
      <c r="C29" s="153">
        <v>177</v>
      </c>
      <c r="D29" s="153">
        <v>66674</v>
      </c>
      <c r="E29" s="153">
        <v>17847</v>
      </c>
      <c r="F29" s="153">
        <v>22430</v>
      </c>
      <c r="G29" s="153">
        <v>28902</v>
      </c>
      <c r="H29" s="153">
        <v>119026</v>
      </c>
      <c r="I29" s="153">
        <v>384339</v>
      </c>
      <c r="J29" s="153">
        <v>460119</v>
      </c>
      <c r="K29" s="153">
        <v>0</v>
      </c>
      <c r="L29" s="153">
        <v>4089</v>
      </c>
      <c r="M29" s="153">
        <v>28858</v>
      </c>
      <c r="N29" s="153">
        <v>118046</v>
      </c>
      <c r="O29" s="153">
        <v>0</v>
      </c>
      <c r="P29" s="153">
        <v>18601</v>
      </c>
      <c r="Q29" s="152">
        <v>1269106</v>
      </c>
      <c r="R29" s="73"/>
    </row>
    <row r="30" spans="2:18" ht="28.5" customHeight="1" x14ac:dyDescent="0.35">
      <c r="B30" s="150" t="s">
        <v>167</v>
      </c>
      <c r="C30" s="153">
        <v>6896</v>
      </c>
      <c r="D30" s="153">
        <v>9445</v>
      </c>
      <c r="E30" s="153">
        <v>1339</v>
      </c>
      <c r="F30" s="153">
        <v>2380</v>
      </c>
      <c r="G30" s="153">
        <v>10729</v>
      </c>
      <c r="H30" s="153">
        <v>290</v>
      </c>
      <c r="I30" s="153">
        <v>377280</v>
      </c>
      <c r="J30" s="153">
        <v>120382</v>
      </c>
      <c r="K30" s="153">
        <v>0</v>
      </c>
      <c r="L30" s="153">
        <v>-6122</v>
      </c>
      <c r="M30" s="153">
        <v>18569</v>
      </c>
      <c r="N30" s="153">
        <v>-13936</v>
      </c>
      <c r="O30" s="153">
        <v>369306</v>
      </c>
      <c r="P30" s="153">
        <v>-597</v>
      </c>
      <c r="Q30" s="152">
        <v>895960</v>
      </c>
      <c r="R30" s="73"/>
    </row>
    <row r="31" spans="2:18" ht="28.5" customHeight="1" x14ac:dyDescent="0.35">
      <c r="B31" s="150" t="s">
        <v>36</v>
      </c>
      <c r="C31" s="153">
        <v>0</v>
      </c>
      <c r="D31" s="153">
        <v>24134</v>
      </c>
      <c r="E31" s="153">
        <v>23606</v>
      </c>
      <c r="F31" s="153">
        <v>33757</v>
      </c>
      <c r="G31" s="153">
        <v>7309</v>
      </c>
      <c r="H31" s="153">
        <v>24673</v>
      </c>
      <c r="I31" s="153">
        <v>686075</v>
      </c>
      <c r="J31" s="153">
        <v>684096</v>
      </c>
      <c r="K31" s="153">
        <v>0</v>
      </c>
      <c r="L31" s="153">
        <v>6864</v>
      </c>
      <c r="M31" s="153">
        <v>19010</v>
      </c>
      <c r="N31" s="153">
        <v>61241</v>
      </c>
      <c r="O31" s="153">
        <v>0</v>
      </c>
      <c r="P31" s="153">
        <v>34985</v>
      </c>
      <c r="Q31" s="152">
        <v>1605750</v>
      </c>
      <c r="R31" s="73"/>
    </row>
    <row r="32" spans="2:18" ht="28.5" customHeight="1" x14ac:dyDescent="0.35">
      <c r="B32" s="150" t="s">
        <v>217</v>
      </c>
      <c r="C32" s="153">
        <v>443</v>
      </c>
      <c r="D32" s="153">
        <v>4139</v>
      </c>
      <c r="E32" s="153">
        <v>17531</v>
      </c>
      <c r="F32" s="153">
        <v>23771</v>
      </c>
      <c r="G32" s="153">
        <v>23773</v>
      </c>
      <c r="H32" s="153">
        <v>18970</v>
      </c>
      <c r="I32" s="153">
        <v>608116</v>
      </c>
      <c r="J32" s="153">
        <v>449190</v>
      </c>
      <c r="K32" s="153">
        <v>0</v>
      </c>
      <c r="L32" s="153">
        <v>7562</v>
      </c>
      <c r="M32" s="153">
        <v>21526</v>
      </c>
      <c r="N32" s="153">
        <v>89634</v>
      </c>
      <c r="O32" s="153">
        <v>5859057</v>
      </c>
      <c r="P32" s="153">
        <v>6418</v>
      </c>
      <c r="Q32" s="152">
        <v>7130130</v>
      </c>
      <c r="R32" s="73"/>
    </row>
    <row r="33" spans="2:18" ht="28.5" customHeight="1" x14ac:dyDescent="0.35">
      <c r="B33" s="150" t="s">
        <v>123</v>
      </c>
      <c r="C33" s="153">
        <v>0</v>
      </c>
      <c r="D33" s="153">
        <v>2899</v>
      </c>
      <c r="E33" s="153">
        <v>305</v>
      </c>
      <c r="F33" s="153">
        <v>22108</v>
      </c>
      <c r="G33" s="153">
        <v>26872</v>
      </c>
      <c r="H33" s="153">
        <v>4378</v>
      </c>
      <c r="I33" s="153">
        <v>274868</v>
      </c>
      <c r="J33" s="153">
        <v>153794</v>
      </c>
      <c r="K33" s="153">
        <v>0</v>
      </c>
      <c r="L33" s="153">
        <v>5513</v>
      </c>
      <c r="M33" s="153">
        <v>4370</v>
      </c>
      <c r="N33" s="153">
        <v>12665</v>
      </c>
      <c r="O33" s="153">
        <v>427205</v>
      </c>
      <c r="P33" s="153">
        <v>1356</v>
      </c>
      <c r="Q33" s="152">
        <v>936333</v>
      </c>
      <c r="R33" s="73"/>
    </row>
    <row r="34" spans="2:18" ht="28.5" customHeight="1" x14ac:dyDescent="0.35">
      <c r="B34" s="150" t="s">
        <v>132</v>
      </c>
      <c r="C34" s="153">
        <v>0</v>
      </c>
      <c r="D34" s="153">
        <v>1143</v>
      </c>
      <c r="E34" s="153">
        <v>1125</v>
      </c>
      <c r="F34" s="153">
        <v>6768</v>
      </c>
      <c r="G34" s="153">
        <v>998</v>
      </c>
      <c r="H34" s="153">
        <v>883</v>
      </c>
      <c r="I34" s="153">
        <v>385144</v>
      </c>
      <c r="J34" s="153">
        <v>35094</v>
      </c>
      <c r="K34" s="153">
        <v>140051</v>
      </c>
      <c r="L34" s="153">
        <v>253</v>
      </c>
      <c r="M34" s="153">
        <v>203</v>
      </c>
      <c r="N34" s="153">
        <v>78631</v>
      </c>
      <c r="O34" s="153">
        <v>0</v>
      </c>
      <c r="P34" s="153">
        <v>-24</v>
      </c>
      <c r="Q34" s="152">
        <v>650269</v>
      </c>
      <c r="R34" s="73"/>
    </row>
    <row r="35" spans="2:18" ht="28.5" customHeight="1" x14ac:dyDescent="0.35">
      <c r="B35" s="150" t="s">
        <v>185</v>
      </c>
      <c r="C35" s="153">
        <v>0</v>
      </c>
      <c r="D35" s="153">
        <v>5212</v>
      </c>
      <c r="E35" s="153">
        <v>8487</v>
      </c>
      <c r="F35" s="153">
        <v>20346</v>
      </c>
      <c r="G35" s="153">
        <v>-7794</v>
      </c>
      <c r="H35" s="153">
        <v>11030</v>
      </c>
      <c r="I35" s="153">
        <v>258307</v>
      </c>
      <c r="J35" s="153">
        <v>408562</v>
      </c>
      <c r="K35" s="153">
        <v>-2882</v>
      </c>
      <c r="L35" s="153">
        <v>319</v>
      </c>
      <c r="M35" s="153">
        <v>-131</v>
      </c>
      <c r="N35" s="153">
        <v>58916</v>
      </c>
      <c r="O35" s="153">
        <v>-2344</v>
      </c>
      <c r="P35" s="153">
        <v>-1208</v>
      </c>
      <c r="Q35" s="152">
        <v>756819</v>
      </c>
      <c r="R35" s="73"/>
    </row>
    <row r="36" spans="2:18" ht="28.5" customHeight="1" x14ac:dyDescent="0.35">
      <c r="B36" s="150" t="s">
        <v>220</v>
      </c>
      <c r="C36" s="153">
        <v>0</v>
      </c>
      <c r="D36" s="153">
        <v>0</v>
      </c>
      <c r="E36" s="153">
        <v>0</v>
      </c>
      <c r="F36" s="153">
        <v>0</v>
      </c>
      <c r="G36" s="153">
        <v>0</v>
      </c>
      <c r="H36" s="153">
        <v>0</v>
      </c>
      <c r="I36" s="153">
        <v>104</v>
      </c>
      <c r="J36" s="153">
        <v>591</v>
      </c>
      <c r="K36" s="153">
        <v>0</v>
      </c>
      <c r="L36" s="153">
        <v>347</v>
      </c>
      <c r="M36" s="153">
        <v>0</v>
      </c>
      <c r="N36" s="153">
        <v>876</v>
      </c>
      <c r="O36" s="153">
        <v>516176</v>
      </c>
      <c r="P36" s="153">
        <v>0</v>
      </c>
      <c r="Q36" s="152">
        <v>518094</v>
      </c>
      <c r="R36" s="73"/>
    </row>
    <row r="37" spans="2:18" ht="28.5" customHeight="1" x14ac:dyDescent="0.35">
      <c r="B37" s="150" t="s">
        <v>248</v>
      </c>
      <c r="C37" s="153">
        <v>0</v>
      </c>
      <c r="D37" s="153">
        <v>0</v>
      </c>
      <c r="E37" s="153">
        <v>0</v>
      </c>
      <c r="F37" s="153">
        <v>0</v>
      </c>
      <c r="G37" s="153">
        <v>0</v>
      </c>
      <c r="H37" s="153">
        <v>0</v>
      </c>
      <c r="I37" s="153">
        <v>0</v>
      </c>
      <c r="J37" s="153">
        <v>0</v>
      </c>
      <c r="K37" s="153">
        <v>0</v>
      </c>
      <c r="L37" s="153">
        <v>0</v>
      </c>
      <c r="M37" s="153">
        <v>0</v>
      </c>
      <c r="N37" s="153">
        <v>0</v>
      </c>
      <c r="O37" s="153">
        <v>20519</v>
      </c>
      <c r="P37" s="153">
        <v>191</v>
      </c>
      <c r="Q37" s="152">
        <v>20710</v>
      </c>
      <c r="R37" s="73"/>
    </row>
    <row r="38" spans="2:18" ht="28.5" customHeight="1" x14ac:dyDescent="0.35">
      <c r="B38" s="150" t="s">
        <v>37</v>
      </c>
      <c r="C38" s="153">
        <v>0</v>
      </c>
      <c r="D38" s="153">
        <v>1112</v>
      </c>
      <c r="E38" s="153">
        <v>387</v>
      </c>
      <c r="F38" s="153">
        <v>2066</v>
      </c>
      <c r="G38" s="153">
        <v>2757</v>
      </c>
      <c r="H38" s="153">
        <v>2591</v>
      </c>
      <c r="I38" s="153">
        <v>178068</v>
      </c>
      <c r="J38" s="153">
        <v>194692</v>
      </c>
      <c r="K38" s="153">
        <v>0</v>
      </c>
      <c r="L38" s="153">
        <v>34</v>
      </c>
      <c r="M38" s="153">
        <v>-1989</v>
      </c>
      <c r="N38" s="153">
        <v>9067</v>
      </c>
      <c r="O38" s="153">
        <v>3233</v>
      </c>
      <c r="P38" s="153">
        <v>-2566</v>
      </c>
      <c r="Q38" s="152">
        <v>389451</v>
      </c>
      <c r="R38" s="73"/>
    </row>
    <row r="39" spans="2:18" ht="28.5" customHeight="1" x14ac:dyDescent="0.35">
      <c r="B39" s="150" t="s">
        <v>38</v>
      </c>
      <c r="C39" s="153">
        <v>0</v>
      </c>
      <c r="D39" s="153">
        <v>21732</v>
      </c>
      <c r="E39" s="153">
        <v>7457</v>
      </c>
      <c r="F39" s="153">
        <v>19222</v>
      </c>
      <c r="G39" s="153">
        <v>20553</v>
      </c>
      <c r="H39" s="153">
        <v>16091</v>
      </c>
      <c r="I39" s="153">
        <v>60688</v>
      </c>
      <c r="J39" s="153">
        <v>76898</v>
      </c>
      <c r="K39" s="153">
        <v>0</v>
      </c>
      <c r="L39" s="153">
        <v>-584</v>
      </c>
      <c r="M39" s="153">
        <v>29005</v>
      </c>
      <c r="N39" s="153">
        <v>36217</v>
      </c>
      <c r="O39" s="153">
        <v>16460</v>
      </c>
      <c r="P39" s="153">
        <v>395</v>
      </c>
      <c r="Q39" s="152">
        <v>304135</v>
      </c>
      <c r="R39" s="73"/>
    </row>
    <row r="40" spans="2:18" ht="28.5" customHeight="1" x14ac:dyDescent="0.35">
      <c r="B40" s="150" t="s">
        <v>39</v>
      </c>
      <c r="C40" s="153">
        <v>0</v>
      </c>
      <c r="D40" s="153">
        <v>17229</v>
      </c>
      <c r="E40" s="153">
        <v>503</v>
      </c>
      <c r="F40" s="153">
        <v>23551</v>
      </c>
      <c r="G40" s="153">
        <v>2005</v>
      </c>
      <c r="H40" s="153">
        <v>3745</v>
      </c>
      <c r="I40" s="153">
        <v>376666</v>
      </c>
      <c r="J40" s="153">
        <v>-42931</v>
      </c>
      <c r="K40" s="153">
        <v>0</v>
      </c>
      <c r="L40" s="153">
        <v>6253</v>
      </c>
      <c r="M40" s="153">
        <v>-3539</v>
      </c>
      <c r="N40" s="153">
        <v>-11462</v>
      </c>
      <c r="O40" s="153">
        <v>4336</v>
      </c>
      <c r="P40" s="153">
        <v>5008</v>
      </c>
      <c r="Q40" s="152">
        <v>381365</v>
      </c>
      <c r="R40" s="73"/>
    </row>
    <row r="41" spans="2:18" ht="28.5" customHeight="1" x14ac:dyDescent="0.35">
      <c r="B41" s="150" t="s">
        <v>40</v>
      </c>
      <c r="C41" s="153">
        <v>0</v>
      </c>
      <c r="D41" s="153">
        <v>9019</v>
      </c>
      <c r="E41" s="153">
        <v>-146</v>
      </c>
      <c r="F41" s="153">
        <v>-1095</v>
      </c>
      <c r="G41" s="153">
        <v>13585</v>
      </c>
      <c r="H41" s="153">
        <v>-10</v>
      </c>
      <c r="I41" s="153">
        <v>27446</v>
      </c>
      <c r="J41" s="153">
        <v>114218</v>
      </c>
      <c r="K41" s="153">
        <v>0</v>
      </c>
      <c r="L41" s="153">
        <v>421</v>
      </c>
      <c r="M41" s="153">
        <v>-27</v>
      </c>
      <c r="N41" s="153">
        <v>6618</v>
      </c>
      <c r="O41" s="153">
        <v>0</v>
      </c>
      <c r="P41" s="153">
        <v>366</v>
      </c>
      <c r="Q41" s="152">
        <v>170395</v>
      </c>
      <c r="R41" s="73"/>
    </row>
    <row r="42" spans="2:18" ht="28.5" customHeight="1" x14ac:dyDescent="0.35">
      <c r="B42" s="150" t="s">
        <v>41</v>
      </c>
      <c r="C42" s="153">
        <v>0</v>
      </c>
      <c r="D42" s="153">
        <v>0</v>
      </c>
      <c r="E42" s="153">
        <v>0</v>
      </c>
      <c r="F42" s="153">
        <v>0</v>
      </c>
      <c r="G42" s="153">
        <v>0</v>
      </c>
      <c r="H42" s="153">
        <v>0</v>
      </c>
      <c r="I42" s="153">
        <v>0</v>
      </c>
      <c r="J42" s="153">
        <v>0</v>
      </c>
      <c r="K42" s="153">
        <v>0</v>
      </c>
      <c r="L42" s="153">
        <v>0</v>
      </c>
      <c r="M42" s="153">
        <v>0</v>
      </c>
      <c r="N42" s="153">
        <v>0</v>
      </c>
      <c r="O42" s="153">
        <v>0</v>
      </c>
      <c r="P42" s="153">
        <v>0</v>
      </c>
      <c r="Q42" s="152">
        <v>0</v>
      </c>
      <c r="R42" s="73"/>
    </row>
    <row r="43" spans="2:18" ht="28.5" customHeight="1" x14ac:dyDescent="0.35">
      <c r="B43" s="150" t="s">
        <v>42</v>
      </c>
      <c r="C43" s="153">
        <v>0</v>
      </c>
      <c r="D43" s="153">
        <v>0</v>
      </c>
      <c r="E43" s="153">
        <v>0</v>
      </c>
      <c r="F43" s="153">
        <v>0</v>
      </c>
      <c r="G43" s="153">
        <v>560</v>
      </c>
      <c r="H43" s="153">
        <v>0</v>
      </c>
      <c r="I43" s="153">
        <v>104596</v>
      </c>
      <c r="J43" s="153">
        <v>52977</v>
      </c>
      <c r="K43" s="153">
        <v>154581</v>
      </c>
      <c r="L43" s="153">
        <v>0</v>
      </c>
      <c r="M43" s="153">
        <v>500</v>
      </c>
      <c r="N43" s="153">
        <v>365</v>
      </c>
      <c r="O43" s="153">
        <v>990</v>
      </c>
      <c r="P43" s="153">
        <v>0</v>
      </c>
      <c r="Q43" s="152">
        <v>314568</v>
      </c>
      <c r="R43" s="73"/>
    </row>
    <row r="44" spans="2:18" ht="28.5" customHeight="1" x14ac:dyDescent="0.35">
      <c r="B44" s="154" t="s">
        <v>43</v>
      </c>
      <c r="C44" s="155">
        <f t="shared" ref="C44:P44" si="0">SUM(C7:C43)</f>
        <v>20016</v>
      </c>
      <c r="D44" s="155">
        <f t="shared" si="0"/>
        <v>442117</v>
      </c>
      <c r="E44" s="155">
        <f t="shared" si="0"/>
        <v>276471</v>
      </c>
      <c r="F44" s="155">
        <f t="shared" si="0"/>
        <v>633299</v>
      </c>
      <c r="G44" s="155">
        <f t="shared" si="0"/>
        <v>347555</v>
      </c>
      <c r="H44" s="155">
        <f t="shared" si="0"/>
        <v>615113</v>
      </c>
      <c r="I44" s="155">
        <f t="shared" si="0"/>
        <v>15036330</v>
      </c>
      <c r="J44" s="155">
        <f t="shared" si="0"/>
        <v>11350005</v>
      </c>
      <c r="K44" s="155">
        <f t="shared" si="0"/>
        <v>3359655</v>
      </c>
      <c r="L44" s="155">
        <f t="shared" si="0"/>
        <v>276727</v>
      </c>
      <c r="M44" s="155">
        <f t="shared" si="0"/>
        <v>816438</v>
      </c>
      <c r="N44" s="155">
        <f t="shared" si="0"/>
        <v>1988848</v>
      </c>
      <c r="O44" s="155">
        <f t="shared" si="0"/>
        <v>29141427</v>
      </c>
      <c r="P44" s="155">
        <f t="shared" si="0"/>
        <v>1006247</v>
      </c>
      <c r="Q44" s="155">
        <f>SUM(C44:P44)</f>
        <v>65310248</v>
      </c>
      <c r="R44" s="73"/>
    </row>
    <row r="45" spans="2:18" ht="28.5" customHeight="1" x14ac:dyDescent="0.35">
      <c r="B45" s="336" t="s">
        <v>44</v>
      </c>
      <c r="C45" s="336"/>
      <c r="D45" s="336"/>
      <c r="E45" s="336"/>
      <c r="F45" s="336"/>
      <c r="G45" s="336"/>
      <c r="H45" s="336"/>
      <c r="I45" s="336"/>
      <c r="J45" s="336"/>
      <c r="K45" s="336"/>
      <c r="L45" s="336"/>
      <c r="M45" s="336"/>
      <c r="N45" s="336"/>
      <c r="O45" s="336"/>
      <c r="P45" s="336"/>
      <c r="Q45" s="336"/>
      <c r="R45" s="73"/>
    </row>
    <row r="46" spans="2:18" ht="28.5" customHeight="1" x14ac:dyDescent="0.35">
      <c r="B46" s="150" t="s">
        <v>45</v>
      </c>
      <c r="C46" s="153">
        <v>32110</v>
      </c>
      <c r="D46" s="153">
        <v>347247</v>
      </c>
      <c r="E46" s="153">
        <v>37086</v>
      </c>
      <c r="F46" s="153">
        <v>406939</v>
      </c>
      <c r="G46" s="153">
        <v>-39713</v>
      </c>
      <c r="H46" s="153">
        <v>121021</v>
      </c>
      <c r="I46" s="153">
        <v>16647</v>
      </c>
      <c r="J46" s="153">
        <v>80737</v>
      </c>
      <c r="K46" s="153">
        <v>0</v>
      </c>
      <c r="L46" s="153">
        <v>88415</v>
      </c>
      <c r="M46" s="153">
        <v>26043</v>
      </c>
      <c r="N46" s="153">
        <v>15747</v>
      </c>
      <c r="O46" s="153">
        <v>551313</v>
      </c>
      <c r="P46" s="153">
        <v>699977</v>
      </c>
      <c r="Q46" s="156">
        <v>2383569</v>
      </c>
      <c r="R46" s="73"/>
    </row>
    <row r="47" spans="2:18" ht="28.5" customHeight="1" x14ac:dyDescent="0.35">
      <c r="B47" s="150" t="s">
        <v>60</v>
      </c>
      <c r="C47" s="153">
        <v>-1263</v>
      </c>
      <c r="D47" s="153">
        <v>202923</v>
      </c>
      <c r="E47" s="153">
        <v>0</v>
      </c>
      <c r="F47" s="153">
        <v>600982</v>
      </c>
      <c r="G47" s="153">
        <v>12325</v>
      </c>
      <c r="H47" s="153">
        <v>121135</v>
      </c>
      <c r="I47" s="153">
        <v>0</v>
      </c>
      <c r="J47" s="153">
        <v>6465</v>
      </c>
      <c r="K47" s="153">
        <v>0</v>
      </c>
      <c r="L47" s="153">
        <v>11673</v>
      </c>
      <c r="M47" s="153">
        <v>0</v>
      </c>
      <c r="N47" s="153">
        <v>0</v>
      </c>
      <c r="O47" s="153">
        <v>567899</v>
      </c>
      <c r="P47" s="153">
        <v>69691</v>
      </c>
      <c r="Q47" s="156">
        <v>1591831</v>
      </c>
      <c r="R47" s="73"/>
    </row>
    <row r="48" spans="2:18" ht="28.5" customHeight="1" x14ac:dyDescent="0.35">
      <c r="B48" s="136" t="s">
        <v>199</v>
      </c>
      <c r="C48" s="153">
        <v>3004</v>
      </c>
      <c r="D48" s="153">
        <v>93788</v>
      </c>
      <c r="E48" s="153">
        <v>32684</v>
      </c>
      <c r="F48" s="153">
        <v>239686</v>
      </c>
      <c r="G48" s="153">
        <v>-1184</v>
      </c>
      <c r="H48" s="153">
        <v>18472</v>
      </c>
      <c r="I48" s="153">
        <v>14662</v>
      </c>
      <c r="J48" s="153">
        <v>15884</v>
      </c>
      <c r="K48" s="153">
        <v>0</v>
      </c>
      <c r="L48" s="153">
        <v>4217</v>
      </c>
      <c r="M48" s="153">
        <v>33803</v>
      </c>
      <c r="N48" s="153">
        <v>-2211</v>
      </c>
      <c r="O48" s="153">
        <v>268296</v>
      </c>
      <c r="P48" s="153">
        <v>-14846</v>
      </c>
      <c r="Q48" s="156">
        <v>706256</v>
      </c>
      <c r="R48" s="73"/>
    </row>
    <row r="49" spans="2:19" ht="28.5" customHeight="1" x14ac:dyDescent="0.35">
      <c r="B49" s="150" t="s">
        <v>46</v>
      </c>
      <c r="C49" s="153">
        <v>75105</v>
      </c>
      <c r="D49" s="153">
        <v>477520</v>
      </c>
      <c r="E49" s="153">
        <v>-254193</v>
      </c>
      <c r="F49" s="153">
        <v>1578251</v>
      </c>
      <c r="G49" s="153">
        <v>16358</v>
      </c>
      <c r="H49" s="153">
        <v>252748</v>
      </c>
      <c r="I49" s="153">
        <v>279656</v>
      </c>
      <c r="J49" s="153">
        <v>-33413</v>
      </c>
      <c r="K49" s="153">
        <v>0</v>
      </c>
      <c r="L49" s="153">
        <v>480966</v>
      </c>
      <c r="M49" s="153">
        <v>138066</v>
      </c>
      <c r="N49" s="153">
        <v>13919</v>
      </c>
      <c r="O49" s="153">
        <v>1438247</v>
      </c>
      <c r="P49" s="153">
        <v>233017</v>
      </c>
      <c r="Q49" s="156">
        <v>4696248</v>
      </c>
      <c r="R49" s="73"/>
    </row>
    <row r="50" spans="2:19" ht="28.5" customHeight="1" x14ac:dyDescent="0.35">
      <c r="B50" s="150" t="s">
        <v>200</v>
      </c>
      <c r="C50" s="153">
        <v>5263</v>
      </c>
      <c r="D50" s="153">
        <v>413247</v>
      </c>
      <c r="E50" s="153">
        <v>-156</v>
      </c>
      <c r="F50" s="153">
        <v>417899</v>
      </c>
      <c r="G50" s="153">
        <v>415816</v>
      </c>
      <c r="H50" s="153">
        <v>58314</v>
      </c>
      <c r="I50" s="153">
        <v>-11174</v>
      </c>
      <c r="J50" s="153">
        <v>112310</v>
      </c>
      <c r="K50" s="153">
        <v>0</v>
      </c>
      <c r="L50" s="153">
        <v>-19830</v>
      </c>
      <c r="M50" s="153">
        <v>7952</v>
      </c>
      <c r="N50" s="153">
        <v>-69280</v>
      </c>
      <c r="O50" s="153">
        <v>27027</v>
      </c>
      <c r="P50" s="153">
        <v>6051</v>
      </c>
      <c r="Q50" s="156">
        <v>1363440</v>
      </c>
      <c r="R50" s="73"/>
    </row>
    <row r="51" spans="2:19" ht="28.5" customHeight="1" x14ac:dyDescent="0.35">
      <c r="B51" s="154" t="s">
        <v>43</v>
      </c>
      <c r="C51" s="155">
        <f>SUM(C46:C50)</f>
        <v>114219</v>
      </c>
      <c r="D51" s="155">
        <f t="shared" ref="D51:P51" si="1">SUM(D46:D50)</f>
        <v>1534725</v>
      </c>
      <c r="E51" s="155">
        <f t="shared" si="1"/>
        <v>-184579</v>
      </c>
      <c r="F51" s="155">
        <f t="shared" si="1"/>
        <v>3243757</v>
      </c>
      <c r="G51" s="155">
        <f t="shared" si="1"/>
        <v>403602</v>
      </c>
      <c r="H51" s="155">
        <f t="shared" si="1"/>
        <v>571690</v>
      </c>
      <c r="I51" s="155">
        <f t="shared" si="1"/>
        <v>299791</v>
      </c>
      <c r="J51" s="155">
        <f t="shared" si="1"/>
        <v>181983</v>
      </c>
      <c r="K51" s="155">
        <f t="shared" si="1"/>
        <v>0</v>
      </c>
      <c r="L51" s="155">
        <f t="shared" si="1"/>
        <v>565441</v>
      </c>
      <c r="M51" s="155">
        <f t="shared" si="1"/>
        <v>205864</v>
      </c>
      <c r="N51" s="155">
        <f t="shared" si="1"/>
        <v>-41825</v>
      </c>
      <c r="O51" s="155">
        <f t="shared" si="1"/>
        <v>2852782</v>
      </c>
      <c r="P51" s="155">
        <f t="shared" si="1"/>
        <v>993890</v>
      </c>
      <c r="Q51" s="155">
        <f t="shared" ref="Q51" si="2">SUM(Q46:Q50)</f>
        <v>10741344</v>
      </c>
      <c r="R51" s="73"/>
    </row>
    <row r="52" spans="2:19" ht="18.75" customHeight="1" x14ac:dyDescent="0.35">
      <c r="B52" s="338" t="s">
        <v>48</v>
      </c>
      <c r="C52" s="338"/>
      <c r="D52" s="338"/>
      <c r="E52" s="338"/>
      <c r="F52" s="338"/>
      <c r="G52" s="338"/>
      <c r="H52" s="338"/>
      <c r="I52" s="338"/>
      <c r="J52" s="338"/>
      <c r="K52" s="338"/>
      <c r="L52" s="338"/>
      <c r="M52" s="338"/>
      <c r="N52" s="338"/>
      <c r="O52" s="338"/>
      <c r="P52" s="338"/>
      <c r="Q52" s="338"/>
      <c r="R52" s="68"/>
      <c r="S52" s="3"/>
    </row>
    <row r="53" spans="2:19" x14ac:dyDescent="0.3">
      <c r="C53" s="3"/>
      <c r="D53" s="3"/>
      <c r="E53" s="3"/>
      <c r="F53" s="3"/>
      <c r="G53" s="3"/>
      <c r="H53" s="3"/>
      <c r="I53" s="3"/>
      <c r="J53" s="3"/>
      <c r="K53" s="3"/>
      <c r="L53" s="3"/>
      <c r="M53" s="3"/>
      <c r="N53" s="3"/>
      <c r="O53" s="3"/>
      <c r="P53" s="3"/>
      <c r="Q53" s="3"/>
    </row>
    <row r="54" spans="2:19" hidden="1"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c r="R55" s="15"/>
    </row>
    <row r="56" spans="2:19" x14ac:dyDescent="0.3">
      <c r="C56" s="15"/>
      <c r="D56" s="15"/>
      <c r="E56" s="15"/>
      <c r="F56" s="15"/>
      <c r="G56" s="15"/>
      <c r="H56" s="15"/>
      <c r="I56" s="15"/>
      <c r="J56" s="15"/>
      <c r="K56" s="15"/>
      <c r="L56" s="15"/>
      <c r="M56" s="15"/>
      <c r="N56" s="15"/>
      <c r="O56" s="15"/>
      <c r="P56" s="15"/>
      <c r="Q56" s="15"/>
    </row>
    <row r="57" spans="2:19" x14ac:dyDescent="0.3">
      <c r="C57" s="3"/>
      <c r="D57" s="3"/>
      <c r="E57" s="3"/>
      <c r="F57" s="3"/>
      <c r="G57" s="3"/>
      <c r="H57" s="3"/>
      <c r="I57" s="3"/>
      <c r="J57" s="3"/>
      <c r="K57" s="3"/>
      <c r="L57" s="3"/>
      <c r="M57" s="3"/>
      <c r="N57" s="3"/>
      <c r="O57" s="3"/>
      <c r="P57" s="3"/>
      <c r="Q57" s="3"/>
      <c r="R57" s="2" t="s">
        <v>201</v>
      </c>
    </row>
    <row r="58" spans="2:19" x14ac:dyDescent="0.3">
      <c r="J58" s="3"/>
    </row>
  </sheetData>
  <sheetProtection algorithmName="SHA-512" hashValue="bY7tbyTuh2M5WHvgq8ky8sum437Cue91gP4xrtliM5dtiSkCNL4IqWo4yauqpjh4+s0P/4zeFw2u1wKbMXQOXQ==" saltValue="wsuhsFYb2UvZe+/K9oENMQ==" spinCount="100000" sheet="1" objects="1" scenarios="1"/>
  <mergeCells count="4">
    <mergeCell ref="B4:Q4"/>
    <mergeCell ref="B6:Q6"/>
    <mergeCell ref="B45:Q45"/>
    <mergeCell ref="B52:Q52"/>
  </mergeCells>
  <pageMargins left="0.7" right="0.7" top="0.75" bottom="0.75" header="0.3" footer="0.3"/>
  <pageSetup paperSize="9" scale="31"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2"/>
  <sheetViews>
    <sheetView showGridLines="0" zoomScale="80" zoomScaleNormal="80" workbookViewId="0">
      <selection activeCell="C51" sqref="C51"/>
    </sheetView>
  </sheetViews>
  <sheetFormatPr defaultColWidth="9.453125" defaultRowHeight="14" x14ac:dyDescent="0.3"/>
  <cols>
    <col min="1" max="1" width="17.453125" style="2" customWidth="1"/>
    <col min="2" max="2" width="47.54296875" style="2" customWidth="1"/>
    <col min="3" max="17" width="20.453125" style="2" customWidth="1"/>
    <col min="18" max="18" width="2.453125" style="2" customWidth="1"/>
    <col min="19" max="16384" width="9.453125" style="2"/>
  </cols>
  <sheetData>
    <row r="2" spans="2:17" ht="20.25" customHeight="1" x14ac:dyDescent="0.3"/>
    <row r="3" spans="2:17" ht="4.5" customHeight="1" x14ac:dyDescent="0.3"/>
    <row r="4" spans="2:17" ht="21" customHeight="1" x14ac:dyDescent="0.35">
      <c r="B4" s="334" t="s">
        <v>282</v>
      </c>
      <c r="C4" s="334"/>
      <c r="D4" s="334"/>
      <c r="E4" s="334"/>
      <c r="F4" s="334"/>
      <c r="G4" s="334"/>
      <c r="H4" s="334"/>
      <c r="I4" s="334"/>
      <c r="J4" s="334"/>
      <c r="K4" s="334"/>
      <c r="L4" s="334"/>
      <c r="M4" s="334"/>
      <c r="N4" s="334"/>
      <c r="O4" s="334"/>
      <c r="P4" s="334"/>
      <c r="Q4" s="334"/>
    </row>
    <row r="5" spans="2:17" ht="31" x14ac:dyDescent="0.35">
      <c r="B5" s="148" t="s">
        <v>0</v>
      </c>
      <c r="C5" s="149" t="s">
        <v>168</v>
      </c>
      <c r="D5" s="149" t="s">
        <v>169</v>
      </c>
      <c r="E5" s="149" t="s">
        <v>170</v>
      </c>
      <c r="F5" s="149" t="s">
        <v>171</v>
      </c>
      <c r="G5" s="149" t="s">
        <v>172</v>
      </c>
      <c r="H5" s="149" t="s">
        <v>173</v>
      </c>
      <c r="I5" s="149" t="s">
        <v>174</v>
      </c>
      <c r="J5" s="149" t="s">
        <v>175</v>
      </c>
      <c r="K5" s="149" t="s">
        <v>176</v>
      </c>
      <c r="L5" s="149" t="s">
        <v>177</v>
      </c>
      <c r="M5" s="149" t="s">
        <v>178</v>
      </c>
      <c r="N5" s="149" t="s">
        <v>179</v>
      </c>
      <c r="O5" s="149" t="s">
        <v>180</v>
      </c>
      <c r="P5" s="149" t="s">
        <v>181</v>
      </c>
      <c r="Q5" s="149" t="s">
        <v>182</v>
      </c>
    </row>
    <row r="6" spans="2:17" ht="27" customHeight="1" x14ac:dyDescent="0.35">
      <c r="B6" s="335" t="s">
        <v>16</v>
      </c>
      <c r="C6" s="335"/>
      <c r="D6" s="335"/>
      <c r="E6" s="335"/>
      <c r="F6" s="335"/>
      <c r="G6" s="335"/>
      <c r="H6" s="335"/>
      <c r="I6" s="335"/>
      <c r="J6" s="335"/>
      <c r="K6" s="335"/>
      <c r="L6" s="335"/>
      <c r="M6" s="335"/>
      <c r="N6" s="335"/>
      <c r="O6" s="335"/>
      <c r="P6" s="335"/>
      <c r="Q6" s="335"/>
    </row>
    <row r="7" spans="2:17" ht="27" customHeight="1" x14ac:dyDescent="0.35">
      <c r="B7" s="159" t="s">
        <v>17</v>
      </c>
      <c r="C7" s="160" t="str">
        <f>IFERROR('APPENDIX 17'!C7/NEPI!C7*100,"0.00")</f>
        <v>0.00</v>
      </c>
      <c r="D7" s="160">
        <f>IFERROR('APPENDIX 17'!D7/NEPI!D7*100,"0.00")</f>
        <v>-2.5114155251141552</v>
      </c>
      <c r="E7" s="160">
        <f>IFERROR('APPENDIX 17'!E7/NEPI!E7*100,"0.00")</f>
        <v>89.592760180995484</v>
      </c>
      <c r="F7" s="160">
        <f>IFERROR('APPENDIX 17'!F7/NEPI!F7*100,"0.00")</f>
        <v>6916.5467625899282</v>
      </c>
      <c r="G7" s="160">
        <f>IFERROR('APPENDIX 17'!G7/NEPI!G7*100,"0.00")</f>
        <v>19.683936787357474</v>
      </c>
      <c r="H7" s="160">
        <f>IFERROR('APPENDIX 17'!H7/NEPI!H7*100,"0.00")</f>
        <v>30.83511777301927</v>
      </c>
      <c r="I7" s="160" t="str">
        <f>IFERROR('APPENDIX 17'!I7/NEPI!I7*100,"0.00")</f>
        <v>0.00</v>
      </c>
      <c r="J7" s="160" t="str">
        <f>IFERROR('APPENDIX 17'!J7/NEPI!J7*100,"0.00")</f>
        <v>0.00</v>
      </c>
      <c r="K7" s="160" t="str">
        <f>IFERROR('APPENDIX 17'!K7/NEPI!K7*100,"0.00")</f>
        <v>0.00</v>
      </c>
      <c r="L7" s="160">
        <f>IFERROR('APPENDIX 17'!L7/NEPI!L7*100,"0.00")</f>
        <v>192.4631971801783</v>
      </c>
      <c r="M7" s="160">
        <f>IFERROR('APPENDIX 17'!M7/NEPI!M7*100,"0.00")</f>
        <v>136.22998162247308</v>
      </c>
      <c r="N7" s="160">
        <f>IFERROR('APPENDIX 17'!N7/NEPI!N7*100,"0.00")</f>
        <v>-9.2056948870721911</v>
      </c>
      <c r="O7" s="160">
        <f>IFERROR('APPENDIX 17'!O7/NEPI!O7*100,"0.00")</f>
        <v>76.944232635260889</v>
      </c>
      <c r="P7" s="160">
        <f>IFERROR('APPENDIX 17'!P7/NEPI!P7*100,"0.00")</f>
        <v>33.578431372549019</v>
      </c>
      <c r="Q7" s="161">
        <f>IFERROR('APPENDIX 17'!Q7/NEPI!Q7*100,"0.00")</f>
        <v>76.329563752028349</v>
      </c>
    </row>
    <row r="8" spans="2:17" ht="27" customHeight="1" x14ac:dyDescent="0.35">
      <c r="B8" s="150" t="s">
        <v>18</v>
      </c>
      <c r="C8" s="160" t="str">
        <f>IFERROR('APPENDIX 17'!C8/NEPI!C8*100,"0.00")</f>
        <v>0.00</v>
      </c>
      <c r="D8" s="160">
        <f>IFERROR('APPENDIX 17'!D8/NEPI!D8*100,"0.00")</f>
        <v>0.5165911323804393</v>
      </c>
      <c r="E8" s="160">
        <f>IFERROR('APPENDIX 17'!E8/NEPI!E8*100,"0.00")</f>
        <v>226.91415313225059</v>
      </c>
      <c r="F8" s="160">
        <f>IFERROR('APPENDIX 17'!F8/NEPI!F8*100,"0.00")</f>
        <v>-7.2676274548194062</v>
      </c>
      <c r="G8" s="160">
        <f>IFERROR('APPENDIX 17'!G8/NEPI!G8*100,"0.00")</f>
        <v>277.63300760043433</v>
      </c>
      <c r="H8" s="160">
        <f>IFERROR('APPENDIX 17'!H8/NEPI!H8*100,"0.00")</f>
        <v>-72.767075306479853</v>
      </c>
      <c r="I8" s="160">
        <f>IFERROR('APPENDIX 17'!I8/NEPI!I8*100,"0.00")</f>
        <v>133.49368643337357</v>
      </c>
      <c r="J8" s="160">
        <f>IFERROR('APPENDIX 17'!J8/NEPI!J8*100,"0.00")</f>
        <v>32.822057939145068</v>
      </c>
      <c r="K8" s="160">
        <f>IFERROR('APPENDIX 17'!K8/NEPI!K8*100,"0.00")</f>
        <v>280.11959031436857</v>
      </c>
      <c r="L8" s="160">
        <f>IFERROR('APPENDIX 17'!L8/NEPI!L8*100,"0.00")</f>
        <v>-10054.298642533937</v>
      </c>
      <c r="M8" s="160">
        <f>IFERROR('APPENDIX 17'!M8/NEPI!M8*100,"0.00")</f>
        <v>656.35451505016715</v>
      </c>
      <c r="N8" s="160">
        <f>IFERROR('APPENDIX 17'!N8/NEPI!N8*100,"0.00")</f>
        <v>-785.99773242630386</v>
      </c>
      <c r="O8" s="160" t="str">
        <f>IFERROR('APPENDIX 17'!O8/NEPI!O8*100,"0.00")</f>
        <v>0.00</v>
      </c>
      <c r="P8" s="160">
        <f>IFERROR('APPENDIX 17'!P8/NEPI!P8*100,"0.00")</f>
        <v>-454.94137353433837</v>
      </c>
      <c r="Q8" s="161">
        <f>IFERROR('APPENDIX 17'!Q8/NEPI!Q8*100,"0.00")</f>
        <v>44.099132036893877</v>
      </c>
    </row>
    <row r="9" spans="2:17" ht="27" customHeight="1" x14ac:dyDescent="0.35">
      <c r="B9" s="150" t="s">
        <v>19</v>
      </c>
      <c r="C9" s="160" t="str">
        <f>IFERROR('APPENDIX 17'!C9/NEPI!C9*100,"0.00")</f>
        <v>0.00</v>
      </c>
      <c r="D9" s="160">
        <f>IFERROR('APPENDIX 17'!D9/NEPI!D9*100,"0.00")</f>
        <v>-124.32804962095108</v>
      </c>
      <c r="E9" s="160">
        <f>IFERROR('APPENDIX 17'!E9/NEPI!E9*100,"0.00")</f>
        <v>16.914842880610461</v>
      </c>
      <c r="F9" s="160">
        <f>IFERROR('APPENDIX 17'!F9/NEPI!F9*100,"0.00")</f>
        <v>23.740568740020233</v>
      </c>
      <c r="G9" s="160">
        <f>IFERROR('APPENDIX 17'!G9/NEPI!G9*100,"0.00")</f>
        <v>99.292113535854838</v>
      </c>
      <c r="H9" s="160">
        <f>IFERROR('APPENDIX 17'!H9/NEPI!H9*100,"0.00")</f>
        <v>-2160.4938271604938</v>
      </c>
      <c r="I9" s="160">
        <f>IFERROR('APPENDIX 17'!I9/NEPI!I9*100,"0.00")</f>
        <v>44.166881478530527</v>
      </c>
      <c r="J9" s="160">
        <f>IFERROR('APPENDIX 17'!J9/NEPI!J9*100,"0.00")</f>
        <v>-10.791389780929064</v>
      </c>
      <c r="K9" s="160" t="str">
        <f>IFERROR('APPENDIX 17'!K9/NEPI!K9*100,"0.00")</f>
        <v>0.00</v>
      </c>
      <c r="L9" s="160">
        <f>IFERROR('APPENDIX 17'!L9/NEPI!L9*100,"0.00")</f>
        <v>106.27933402499876</v>
      </c>
      <c r="M9" s="160">
        <f>IFERROR('APPENDIX 17'!M9/NEPI!M9*100,"0.00")</f>
        <v>69.932587919971851</v>
      </c>
      <c r="N9" s="160">
        <f>IFERROR('APPENDIX 17'!N9/NEPI!N9*100,"0.00")</f>
        <v>41.93378432488251</v>
      </c>
      <c r="O9" s="160" t="str">
        <f>IFERROR('APPENDIX 17'!O9/NEPI!O9*100,"0.00")</f>
        <v>0.00</v>
      </c>
      <c r="P9" s="160" t="str">
        <f>IFERROR('APPENDIX 17'!P9/NEPI!P9*100,"0.00")</f>
        <v>0.00</v>
      </c>
      <c r="Q9" s="161">
        <f>IFERROR('APPENDIX 17'!Q9/NEPI!Q9*100,"0.00")</f>
        <v>65.523691908649454</v>
      </c>
    </row>
    <row r="10" spans="2:17" ht="27" customHeight="1" x14ac:dyDescent="0.35">
      <c r="B10" s="150" t="s">
        <v>20</v>
      </c>
      <c r="C10" s="160">
        <f>IFERROR('APPENDIX 17'!C10/NEPI!C10*100,"0.00")</f>
        <v>1273.828125</v>
      </c>
      <c r="D10" s="160">
        <f>IFERROR('APPENDIX 17'!D10/NEPI!D10*100,"0.00")</f>
        <v>89.559873193690791</v>
      </c>
      <c r="E10" s="160">
        <f>IFERROR('APPENDIX 17'!E10/NEPI!E10*100,"0.00")</f>
        <v>34.965774027283217</v>
      </c>
      <c r="F10" s="160">
        <f>IFERROR('APPENDIX 17'!F10/NEPI!F10*100,"0.00")</f>
        <v>36.351650849576636</v>
      </c>
      <c r="G10" s="160">
        <f>IFERROR('APPENDIX 17'!G10/NEPI!G10*100,"0.00")</f>
        <v>91.303915524887145</v>
      </c>
      <c r="H10" s="160">
        <f>IFERROR('APPENDIX 17'!H10/NEPI!H10*100,"0.00")</f>
        <v>62.87013289811145</v>
      </c>
      <c r="I10" s="160">
        <f>IFERROR('APPENDIX 17'!I10/NEPI!I10*100,"0.00")</f>
        <v>74.948074711383128</v>
      </c>
      <c r="J10" s="160">
        <f>IFERROR('APPENDIX 17'!J10/NEPI!J10*100,"0.00")</f>
        <v>69.517145381839356</v>
      </c>
      <c r="K10" s="160" t="str">
        <f>IFERROR('APPENDIX 17'!K10/NEPI!K10*100,"0.00")</f>
        <v>0.00</v>
      </c>
      <c r="L10" s="160">
        <f>IFERROR('APPENDIX 17'!L10/NEPI!L10*100,"0.00")</f>
        <v>15.774639304051069</v>
      </c>
      <c r="M10" s="160">
        <f>IFERROR('APPENDIX 17'!M10/NEPI!M10*100,"0.00")</f>
        <v>42.886851625241562</v>
      </c>
      <c r="N10" s="160">
        <f>IFERROR('APPENDIX 17'!N10/NEPI!N10*100,"0.00")</f>
        <v>56.489602418365578</v>
      </c>
      <c r="O10" s="160">
        <f>IFERROR('APPENDIX 17'!O10/NEPI!O10*100,"0.00")</f>
        <v>86.632093371555868</v>
      </c>
      <c r="P10" s="160">
        <f>IFERROR('APPENDIX 17'!P10/NEPI!P10*100,"0.00")</f>
        <v>90.992681553762438</v>
      </c>
      <c r="Q10" s="161">
        <f>IFERROR('APPENDIX 17'!Q10/NEPI!Q10*100,"0.00")</f>
        <v>73.686212785318361</v>
      </c>
    </row>
    <row r="11" spans="2:17" ht="27" customHeight="1" x14ac:dyDescent="0.35">
      <c r="B11" s="150" t="s">
        <v>121</v>
      </c>
      <c r="C11" s="160">
        <f>IFERROR('APPENDIX 17'!C11/NEPI!C11*100,"0.00")</f>
        <v>0</v>
      </c>
      <c r="D11" s="160">
        <f>IFERROR('APPENDIX 17'!D11/NEPI!D11*100,"0.00")</f>
        <v>12.814715372476979</v>
      </c>
      <c r="E11" s="160">
        <f>IFERROR('APPENDIX 17'!E11/NEPI!E11*100,"0.00")</f>
        <v>15.131346899967795</v>
      </c>
      <c r="F11" s="160">
        <f>IFERROR('APPENDIX 17'!F11/NEPI!F11*100,"0.00")</f>
        <v>18.507824680949355</v>
      </c>
      <c r="G11" s="160">
        <f>IFERROR('APPENDIX 17'!G11/NEPI!G11*100,"0.00")</f>
        <v>11.391186330576403</v>
      </c>
      <c r="H11" s="160">
        <f>IFERROR('APPENDIX 17'!H11/NEPI!H11*100,"0.00")</f>
        <v>47.102720500917627</v>
      </c>
      <c r="I11" s="160">
        <f>IFERROR('APPENDIX 17'!I11/NEPI!I11*100,"0.00")</f>
        <v>66.825480364387971</v>
      </c>
      <c r="J11" s="160">
        <f>IFERROR('APPENDIX 17'!J11/NEPI!J11*100,"0.00")</f>
        <v>83.977867724141646</v>
      </c>
      <c r="K11" s="160" t="str">
        <f>IFERROR('APPENDIX 17'!K11/NEPI!K11*100,"0.00")</f>
        <v>0.00</v>
      </c>
      <c r="L11" s="160">
        <f>IFERROR('APPENDIX 17'!L11/NEPI!L11*100,"0.00")</f>
        <v>22.04794100857324</v>
      </c>
      <c r="M11" s="160">
        <f>IFERROR('APPENDIX 17'!M11/NEPI!M11*100,"0.00")</f>
        <v>58.351534659156222</v>
      </c>
      <c r="N11" s="160">
        <f>IFERROR('APPENDIX 17'!N11/NEPI!N11*100,"0.00")</f>
        <v>15.305285214778911</v>
      </c>
      <c r="O11" s="160">
        <f>IFERROR('APPENDIX 17'!O11/NEPI!O11*100,"0.00")</f>
        <v>78.018337444180034</v>
      </c>
      <c r="P11" s="160">
        <f>IFERROR('APPENDIX 17'!P11/NEPI!P11*100,"0.00")</f>
        <v>67.448011310520414</v>
      </c>
      <c r="Q11" s="161">
        <f>IFERROR('APPENDIX 17'!Q11/NEPI!Q11*100,"0.00")</f>
        <v>64.359900554556461</v>
      </c>
    </row>
    <row r="12" spans="2:17" ht="27" customHeight="1" x14ac:dyDescent="0.35">
      <c r="B12" s="150" t="s">
        <v>222</v>
      </c>
      <c r="C12" s="160" t="str">
        <f>IFERROR('APPENDIX 17'!C12/NEPI!C12*100,"0.00")</f>
        <v>0.00</v>
      </c>
      <c r="D12" s="160">
        <f>IFERROR('APPENDIX 17'!D12/NEPI!D12*100,"0.00")</f>
        <v>-65.112262521588946</v>
      </c>
      <c r="E12" s="160">
        <f>IFERROR('APPENDIX 17'!E12/NEPI!E12*100,"0.00")</f>
        <v>52.341434499110854</v>
      </c>
      <c r="F12" s="160">
        <f>IFERROR('APPENDIX 17'!F12/NEPI!F12*100,"0.00")</f>
        <v>31.102265467590545</v>
      </c>
      <c r="G12" s="160">
        <f>IFERROR('APPENDIX 17'!G12/NEPI!G12*100,"0.00")</f>
        <v>103.80672012993604</v>
      </c>
      <c r="H12" s="160">
        <f>IFERROR('APPENDIX 17'!H12/NEPI!H12*100,"0.00")</f>
        <v>8.1040331699962298</v>
      </c>
      <c r="I12" s="160">
        <f>IFERROR('APPENDIX 17'!I12/NEPI!I12*100,"0.00")</f>
        <v>74.975663833606077</v>
      </c>
      <c r="J12" s="160">
        <f>IFERROR('APPENDIX 17'!J12/NEPI!J12*100,"0.00")</f>
        <v>-33.045726527295557</v>
      </c>
      <c r="K12" s="160">
        <f>IFERROR('APPENDIX 17'!K12/NEPI!K12*100,"0.00")</f>
        <v>0</v>
      </c>
      <c r="L12" s="160">
        <f>IFERROR('APPENDIX 17'!L12/NEPI!L12*100,"0.00")</f>
        <v>50.810249307479225</v>
      </c>
      <c r="M12" s="160">
        <f>IFERROR('APPENDIX 17'!M12/NEPI!M12*100,"0.00")</f>
        <v>21.269133968725502</v>
      </c>
      <c r="N12" s="160">
        <f>IFERROR('APPENDIX 17'!N12/NEPI!N12*100,"0.00")</f>
        <v>6.1700951507239221</v>
      </c>
      <c r="O12" s="160" t="str">
        <f>IFERROR('APPENDIX 17'!O12/NEPI!O12*100,"0.00")</f>
        <v>0.00</v>
      </c>
      <c r="P12" s="160">
        <f>IFERROR('APPENDIX 17'!P12/NEPI!P12*100,"0.00")</f>
        <v>1930.4269662921349</v>
      </c>
      <c r="Q12" s="161">
        <f>IFERROR('APPENDIX 17'!Q12/NEPI!Q12*100,"0.00")</f>
        <v>53.240892869941028</v>
      </c>
    </row>
    <row r="13" spans="2:17" ht="23" customHeight="1" x14ac:dyDescent="0.35">
      <c r="B13" s="150" t="s">
        <v>21</v>
      </c>
      <c r="C13" s="160" t="str">
        <f>IFERROR('APPENDIX 17'!C13/NEPI!C13*100,"0.00")</f>
        <v>0.00</v>
      </c>
      <c r="D13" s="160">
        <f>IFERROR('APPENDIX 17'!D13/NEPI!D13*100,"0.00")</f>
        <v>132.72979776061106</v>
      </c>
      <c r="E13" s="160">
        <f>IFERROR('APPENDIX 17'!E13/NEPI!E13*100,"0.00")</f>
        <v>1.544720478510869</v>
      </c>
      <c r="F13" s="160">
        <f>IFERROR('APPENDIX 17'!F13/NEPI!F13*100,"0.00")</f>
        <v>4.284328084045713</v>
      </c>
      <c r="G13" s="160">
        <f>IFERROR('APPENDIX 17'!G13/NEPI!G13*100,"0.00")</f>
        <v>29.175853018372706</v>
      </c>
      <c r="H13" s="160">
        <f>IFERROR('APPENDIX 17'!H13/NEPI!H13*100,"0.00")</f>
        <v>43.784118203653833</v>
      </c>
      <c r="I13" s="160">
        <f>IFERROR('APPENDIX 17'!I13/NEPI!I13*100,"0.00")</f>
        <v>71.686034381829927</v>
      </c>
      <c r="J13" s="160">
        <f>IFERROR('APPENDIX 17'!J13/NEPI!J13*100,"0.00")</f>
        <v>59.844034474403799</v>
      </c>
      <c r="K13" s="160" t="str">
        <f>IFERROR('APPENDIX 17'!K13/NEPI!K13*100,"0.00")</f>
        <v>0.00</v>
      </c>
      <c r="L13" s="160">
        <f>IFERROR('APPENDIX 17'!L13/NEPI!L13*100,"0.00")</f>
        <v>28.051295664781193</v>
      </c>
      <c r="M13" s="160">
        <f>IFERROR('APPENDIX 17'!M13/NEPI!M13*100,"0.00")</f>
        <v>12.24651694772156</v>
      </c>
      <c r="N13" s="160">
        <f>IFERROR('APPENDIX 17'!N13/NEPI!N13*100,"0.00")</f>
        <v>41.817408713215102</v>
      </c>
      <c r="O13" s="160">
        <f>IFERROR('APPENDIX 17'!O13/NEPI!O13*100,"0.00")</f>
        <v>75.808613725770783</v>
      </c>
      <c r="P13" s="160">
        <f>IFERROR('APPENDIX 17'!P13/NEPI!P13*100,"0.00")</f>
        <v>42.958501773781045</v>
      </c>
      <c r="Q13" s="161">
        <f>IFERROR('APPENDIX 17'!Q13/NEPI!Q13*100,"0.00")</f>
        <v>67.430911259121316</v>
      </c>
    </row>
    <row r="14" spans="2:17" ht="27" customHeight="1" x14ac:dyDescent="0.35">
      <c r="B14" s="150" t="s">
        <v>22</v>
      </c>
      <c r="C14" s="160" t="str">
        <f>IFERROR('APPENDIX 17'!C14/NEPI!C14*100,"0.00")</f>
        <v>0.00</v>
      </c>
      <c r="D14" s="160">
        <f>IFERROR('APPENDIX 17'!D14/NEPI!D14*100,"0.00")</f>
        <v>-789.53488372093022</v>
      </c>
      <c r="E14" s="160">
        <f>IFERROR('APPENDIX 17'!E14/NEPI!E14*100,"0.00")</f>
        <v>-32.587859424920126</v>
      </c>
      <c r="F14" s="160">
        <f>IFERROR('APPENDIX 17'!F14/NEPI!F14*100,"0.00")</f>
        <v>52.431183443841668</v>
      </c>
      <c r="G14" s="160">
        <f>IFERROR('APPENDIX 17'!G14/NEPI!G14*100,"0.00")</f>
        <v>-10.661699485541956</v>
      </c>
      <c r="H14" s="160">
        <f>IFERROR('APPENDIX 17'!H14/NEPI!H14*100,"0.00")</f>
        <v>1.4265540103879939</v>
      </c>
      <c r="I14" s="160">
        <f>IFERROR('APPENDIX 17'!I14/NEPI!I14*100,"0.00")</f>
        <v>-90.957370753926909</v>
      </c>
      <c r="J14" s="160">
        <f>IFERROR('APPENDIX 17'!J14/NEPI!J14*100,"0.00")</f>
        <v>18.694192636485955</v>
      </c>
      <c r="K14" s="160">
        <f>IFERROR('APPENDIX 17'!K14/NEPI!K14*100,"0.00")</f>
        <v>-841.67153711279957</v>
      </c>
      <c r="L14" s="160">
        <f>IFERROR('APPENDIX 17'!L14/NEPI!L14*100,"0.00")</f>
        <v>-16.882706291495417</v>
      </c>
      <c r="M14" s="160">
        <f>IFERROR('APPENDIX 17'!M14/NEPI!M14*100,"0.00")</f>
        <v>194.77072751985119</v>
      </c>
      <c r="N14" s="160">
        <f>IFERROR('APPENDIX 17'!N14/NEPI!N14*100,"0.00")</f>
        <v>-2145.2181577787569</v>
      </c>
      <c r="O14" s="160" t="str">
        <f>IFERROR('APPENDIX 17'!O14/NEPI!O14*100,"0.00")</f>
        <v>0.00</v>
      </c>
      <c r="P14" s="160">
        <f>IFERROR('APPENDIX 17'!P14/NEPI!P14*100,"0.00")</f>
        <v>-368.95534290271132</v>
      </c>
      <c r="Q14" s="161">
        <f>IFERROR('APPENDIX 17'!Q14/NEPI!Q14*100,"0.00")</f>
        <v>-4.5830846131119269</v>
      </c>
    </row>
    <row r="15" spans="2:17" ht="27" customHeight="1" x14ac:dyDescent="0.35">
      <c r="B15" s="150" t="s">
        <v>23</v>
      </c>
      <c r="C15" s="160" t="str">
        <f>IFERROR('APPENDIX 17'!C15/NEPI!C15*100,"0.00")</f>
        <v>0.00</v>
      </c>
      <c r="D15" s="160" t="str">
        <f>IFERROR('APPENDIX 17'!D15/NEPI!D15*100,"0.00")</f>
        <v>0.00</v>
      </c>
      <c r="E15" s="160">
        <f>IFERROR('APPENDIX 17'!E15/NEPI!E15*100,"0.00")</f>
        <v>-50.208706022659513</v>
      </c>
      <c r="F15" s="160">
        <f>IFERROR('APPENDIX 17'!F15/NEPI!F15*100,"0.00")</f>
        <v>47.629653689697307</v>
      </c>
      <c r="G15" s="160">
        <f>IFERROR('APPENDIX 17'!G15/NEPI!G15*100,"0.00")</f>
        <v>4604.046242774567</v>
      </c>
      <c r="H15" s="160">
        <f>IFERROR('APPENDIX 17'!H15/NEPI!H15*100,"0.00")</f>
        <v>0</v>
      </c>
      <c r="I15" s="160">
        <f>IFERROR('APPENDIX 17'!I15/NEPI!I15*100,"0.00")</f>
        <v>38.36331407563025</v>
      </c>
      <c r="J15" s="160">
        <f>IFERROR('APPENDIX 17'!J15/NEPI!J15*100,"0.00")</f>
        <v>36.030430685660441</v>
      </c>
      <c r="K15" s="160">
        <f>IFERROR('APPENDIX 17'!K15/NEPI!K15*100,"0.00")</f>
        <v>98.750983435387539</v>
      </c>
      <c r="L15" s="160">
        <f>IFERROR('APPENDIX 17'!L15/NEPI!L15*100,"0.00")</f>
        <v>50.32</v>
      </c>
      <c r="M15" s="160">
        <f>IFERROR('APPENDIX 17'!M15/NEPI!M15*100,"0.00")</f>
        <v>-12.127894156560089</v>
      </c>
      <c r="N15" s="160">
        <f>IFERROR('APPENDIX 17'!N15/NEPI!N15*100,"0.00")</f>
        <v>-82.912047302291199</v>
      </c>
      <c r="O15" s="160" t="str">
        <f>IFERROR('APPENDIX 17'!O15/NEPI!O15*100,"0.00")</f>
        <v>0.00</v>
      </c>
      <c r="P15" s="160">
        <f>IFERROR('APPENDIX 17'!P15/NEPI!P15*100,"0.00")</f>
        <v>87.528344671201822</v>
      </c>
      <c r="Q15" s="161">
        <f>IFERROR('APPENDIX 17'!Q15/NEPI!Q15*100,"0.00")</f>
        <v>83.571880548080586</v>
      </c>
    </row>
    <row r="16" spans="2:17" ht="27" customHeight="1" x14ac:dyDescent="0.35">
      <c r="B16" s="150" t="s">
        <v>24</v>
      </c>
      <c r="C16" s="160">
        <f>IFERROR('APPENDIX 17'!C16/NEPI!C16*100,"0.00")</f>
        <v>0</v>
      </c>
      <c r="D16" s="160">
        <f>IFERROR('APPENDIX 17'!D16/NEPI!D16*100,"0.00")</f>
        <v>49.019607843137251</v>
      </c>
      <c r="E16" s="160">
        <f>IFERROR('APPENDIX 17'!E16/NEPI!E16*100,"0.00")</f>
        <v>78.737650933040612</v>
      </c>
      <c r="F16" s="160">
        <f>IFERROR('APPENDIX 17'!F16/NEPI!F16*100,"0.00")</f>
        <v>35.474988526847177</v>
      </c>
      <c r="G16" s="160">
        <f>IFERROR('APPENDIX 17'!G16/NEPI!G16*100,"0.00")</f>
        <v>-0.14664772466889692</v>
      </c>
      <c r="H16" s="160">
        <f>IFERROR('APPENDIX 17'!H16/NEPI!H16*100,"0.00")</f>
        <v>110.34892942109438</v>
      </c>
      <c r="I16" s="160">
        <f>IFERROR('APPENDIX 17'!I16/NEPI!I16*100,"0.00")</f>
        <v>84.062948854056074</v>
      </c>
      <c r="J16" s="160">
        <f>IFERROR('APPENDIX 17'!J16/NEPI!J16*100,"0.00")</f>
        <v>88.291089639550819</v>
      </c>
      <c r="K16" s="160">
        <f>IFERROR('APPENDIX 17'!K16/NEPI!K16*100,"0.00")</f>
        <v>96.496757102402483</v>
      </c>
      <c r="L16" s="160">
        <f>IFERROR('APPENDIX 17'!L16/NEPI!L16*100,"0.00")</f>
        <v>38.028670643753898</v>
      </c>
      <c r="M16" s="160">
        <f>IFERROR('APPENDIX 17'!M16/NEPI!M16*100,"0.00")</f>
        <v>97.784518000791238</v>
      </c>
      <c r="N16" s="160">
        <f>IFERROR('APPENDIX 17'!N16/NEPI!N16*100,"0.00")</f>
        <v>21.916401725644189</v>
      </c>
      <c r="O16" s="160" t="str">
        <f>IFERROR('APPENDIX 17'!O16/NEPI!O16*100,"0.00")</f>
        <v>0.00</v>
      </c>
      <c r="P16" s="160">
        <f>IFERROR('APPENDIX 17'!P16/NEPI!P16*100,"0.00")</f>
        <v>46.264869151467089</v>
      </c>
      <c r="Q16" s="161">
        <f>IFERROR('APPENDIX 17'!Q16/NEPI!Q16*100,"0.00")</f>
        <v>74.903600072422279</v>
      </c>
    </row>
    <row r="17" spans="2:17" ht="27" customHeight="1" x14ac:dyDescent="0.35">
      <c r="B17" s="150" t="s">
        <v>25</v>
      </c>
      <c r="C17" s="160" t="str">
        <f>IFERROR('APPENDIX 17'!C17/NEPI!C17*100,"0.00")</f>
        <v>0.00</v>
      </c>
      <c r="D17" s="160">
        <f>IFERROR('APPENDIX 17'!D17/NEPI!D17*100,"0.00")</f>
        <v>106.57306955966817</v>
      </c>
      <c r="E17" s="160">
        <f>IFERROR('APPENDIX 17'!E17/NEPI!E17*100,"0.00")</f>
        <v>26.66545718432511</v>
      </c>
      <c r="F17" s="160">
        <f>IFERROR('APPENDIX 17'!F17/NEPI!F17*100,"0.00")</f>
        <v>56.450379564470552</v>
      </c>
      <c r="G17" s="160">
        <f>IFERROR('APPENDIX 17'!G17/NEPI!G17*100,"0.00")</f>
        <v>39.975653467690123</v>
      </c>
      <c r="H17" s="160">
        <f>IFERROR('APPENDIX 17'!H17/NEPI!H17*100,"0.00")</f>
        <v>84.611328713467913</v>
      </c>
      <c r="I17" s="160">
        <f>IFERROR('APPENDIX 17'!I17/NEPI!I17*100,"0.00")</f>
        <v>96.58440488664651</v>
      </c>
      <c r="J17" s="160">
        <f>IFERROR('APPENDIX 17'!J17/NEPI!J17*100,"0.00")</f>
        <v>76.082053515903752</v>
      </c>
      <c r="K17" s="160" t="str">
        <f>IFERROR('APPENDIX 17'!K17/NEPI!K17*100,"0.00")</f>
        <v>0.00</v>
      </c>
      <c r="L17" s="160">
        <f>IFERROR('APPENDIX 17'!L17/NEPI!L17*100,"0.00")</f>
        <v>25.972135883277875</v>
      </c>
      <c r="M17" s="160">
        <f>IFERROR('APPENDIX 17'!M17/NEPI!M17*100,"0.00")</f>
        <v>35.545936749399523</v>
      </c>
      <c r="N17" s="160">
        <f>IFERROR('APPENDIX 17'!N17/NEPI!N17*100,"0.00")</f>
        <v>11.736562089335154</v>
      </c>
      <c r="O17" s="160">
        <f>IFERROR('APPENDIX 17'!O17/NEPI!O17*100,"0.00")</f>
        <v>69.611848194104255</v>
      </c>
      <c r="P17" s="160">
        <f>IFERROR('APPENDIX 17'!P17/NEPI!P17*100,"0.00")</f>
        <v>-7.7141415415667973</v>
      </c>
      <c r="Q17" s="161">
        <f>IFERROR('APPENDIX 17'!Q17/NEPI!Q17*100,"0.00")</f>
        <v>72.179420043609298</v>
      </c>
    </row>
    <row r="18" spans="2:17" ht="27" customHeight="1" x14ac:dyDescent="0.35">
      <c r="B18" s="150" t="s">
        <v>26</v>
      </c>
      <c r="C18" s="160">
        <f>IFERROR('APPENDIX 17'!C18/NEPI!C18*100,"0.00")</f>
        <v>0.34521818868331622</v>
      </c>
      <c r="D18" s="160">
        <f>IFERROR('APPENDIX 17'!D18/NEPI!D18*100,"0.00")</f>
        <v>-347.95603806460258</v>
      </c>
      <c r="E18" s="160">
        <f>IFERROR('APPENDIX 17'!E18/NEPI!E18*100,"0.00")</f>
        <v>79.97454091134108</v>
      </c>
      <c r="F18" s="160">
        <f>IFERROR('APPENDIX 17'!F18/NEPI!F18*100,"0.00")</f>
        <v>37.448888471119048</v>
      </c>
      <c r="G18" s="160">
        <f>IFERROR('APPENDIX 17'!G18/NEPI!G18*100,"0.00")</f>
        <v>22.461000045747749</v>
      </c>
      <c r="H18" s="160">
        <f>IFERROR('APPENDIX 17'!H18/NEPI!H18*100,"0.00")</f>
        <v>21.741529800117458</v>
      </c>
      <c r="I18" s="160">
        <f>IFERROR('APPENDIX 17'!I18/NEPI!I18*100,"0.00")</f>
        <v>75.65654900972342</v>
      </c>
      <c r="J18" s="160">
        <f>IFERROR('APPENDIX 17'!J18/NEPI!J18*100,"0.00")</f>
        <v>242.17172545443813</v>
      </c>
      <c r="K18" s="160">
        <f>IFERROR('APPENDIX 17'!K18/NEPI!K18*100,"0.00")</f>
        <v>30.401132856089429</v>
      </c>
      <c r="L18" s="160">
        <f>IFERROR('APPENDIX 17'!L18/NEPI!L18*100,"0.00")</f>
        <v>9.6516951434812537</v>
      </c>
      <c r="M18" s="160">
        <f>IFERROR('APPENDIX 17'!M18/NEPI!M18*100,"0.00")</f>
        <v>59.750592648249437</v>
      </c>
      <c r="N18" s="160">
        <f>IFERROR('APPENDIX 17'!N18/NEPI!N18*100,"0.00")</f>
        <v>54.214219072174984</v>
      </c>
      <c r="O18" s="160">
        <f>IFERROR('APPENDIX 17'!O18/NEPI!O18*100,"0.00")</f>
        <v>87.69822601430495</v>
      </c>
      <c r="P18" s="160">
        <f>IFERROR('APPENDIX 17'!P18/NEPI!P18*100,"0.00")</f>
        <v>20.97493603821858</v>
      </c>
      <c r="Q18" s="161">
        <f>IFERROR('APPENDIX 17'!Q18/NEPI!Q18*100,"0.00")</f>
        <v>70.972274892847139</v>
      </c>
    </row>
    <row r="19" spans="2:17" ht="27" customHeight="1" x14ac:dyDescent="0.35">
      <c r="B19" s="150" t="s">
        <v>27</v>
      </c>
      <c r="C19" s="160">
        <f>IFERROR('APPENDIX 17'!C19/NEPI!C19*100,"0.00")</f>
        <v>-0.66469719350073853</v>
      </c>
      <c r="D19" s="160">
        <f>IFERROR('APPENDIX 17'!D19/NEPI!D19*100,"0.00")</f>
        <v>81.239459369581226</v>
      </c>
      <c r="E19" s="160">
        <f>IFERROR('APPENDIX 17'!E19/NEPI!E19*100,"0.00")</f>
        <v>48.825958702064895</v>
      </c>
      <c r="F19" s="160">
        <f>IFERROR('APPENDIX 17'!F19/NEPI!F19*100,"0.00")</f>
        <v>-0.64323588213137084</v>
      </c>
      <c r="G19" s="160">
        <f>IFERROR('APPENDIX 17'!G19/NEPI!G19*100,"0.00")</f>
        <v>13.44415412799952</v>
      </c>
      <c r="H19" s="160">
        <f>IFERROR('APPENDIX 17'!H19/NEPI!H19*100,"0.00")</f>
        <v>66.491396644068402</v>
      </c>
      <c r="I19" s="160">
        <f>IFERROR('APPENDIX 17'!I19/NEPI!I19*100,"0.00")</f>
        <v>83.78255975810373</v>
      </c>
      <c r="J19" s="160">
        <f>IFERROR('APPENDIX 17'!J19/NEPI!J19*100,"0.00")</f>
        <v>652.83122841416605</v>
      </c>
      <c r="K19" s="160">
        <f>IFERROR('APPENDIX 17'!K19/NEPI!K19*100,"0.00")</f>
        <v>0</v>
      </c>
      <c r="L19" s="160">
        <f>IFERROR('APPENDIX 17'!L19/NEPI!L19*100,"0.00")</f>
        <v>19.78932905885047</v>
      </c>
      <c r="M19" s="160">
        <f>IFERROR('APPENDIX 17'!M19/NEPI!M19*100,"0.00")</f>
        <v>52.330443078822576</v>
      </c>
      <c r="N19" s="160">
        <f>IFERROR('APPENDIX 17'!N19/NEPI!N19*100,"0.00")</f>
        <v>37.511704056988684</v>
      </c>
      <c r="O19" s="160" t="str">
        <f>IFERROR('APPENDIX 17'!O19/NEPI!O19*100,"0.00")</f>
        <v>0.00</v>
      </c>
      <c r="P19" s="160">
        <f>IFERROR('APPENDIX 17'!P19/NEPI!P19*100,"0.00")</f>
        <v>1.0871355625102948</v>
      </c>
      <c r="Q19" s="161">
        <f>IFERROR('APPENDIX 17'!Q19/NEPI!Q19*100,"0.00")</f>
        <v>70.922159277578302</v>
      </c>
    </row>
    <row r="20" spans="2:17" ht="27" customHeight="1" x14ac:dyDescent="0.35">
      <c r="B20" s="150" t="s">
        <v>28</v>
      </c>
      <c r="C20" s="160">
        <f>IFERROR('APPENDIX 17'!C20/NEPI!C20*100,"0.00")</f>
        <v>111.79245283018868</v>
      </c>
      <c r="D20" s="160">
        <f>IFERROR('APPENDIX 17'!D20/NEPI!D20*100,"0.00")</f>
        <v>21.090351917754052</v>
      </c>
      <c r="E20" s="160">
        <f>IFERROR('APPENDIX 17'!E20/NEPI!E20*100,"0.00")</f>
        <v>10.845755317215051</v>
      </c>
      <c r="F20" s="160">
        <f>IFERROR('APPENDIX 17'!F20/NEPI!F20*100,"0.00")</f>
        <v>20.865925671176544</v>
      </c>
      <c r="G20" s="160">
        <f>IFERROR('APPENDIX 17'!G20/NEPI!G20*100,"0.00")</f>
        <v>21.817781054519749</v>
      </c>
      <c r="H20" s="160">
        <f>IFERROR('APPENDIX 17'!H20/NEPI!H20*100,"0.00")</f>
        <v>-28.023264791414675</v>
      </c>
      <c r="I20" s="160">
        <f>IFERROR('APPENDIX 17'!I20/NEPI!I20*100,"0.00")</f>
        <v>61.828262982836769</v>
      </c>
      <c r="J20" s="160">
        <f>IFERROR('APPENDIX 17'!J20/NEPI!J20*100,"0.00")</f>
        <v>73.710908032620509</v>
      </c>
      <c r="K20" s="160">
        <f>IFERROR('APPENDIX 17'!K20/NEPI!K20*100,"0.00")</f>
        <v>46.054328996351032</v>
      </c>
      <c r="L20" s="160">
        <f>IFERROR('APPENDIX 17'!L20/NEPI!L20*100,"0.00")</f>
        <v>35.386480751742951</v>
      </c>
      <c r="M20" s="160">
        <f>IFERROR('APPENDIX 17'!M20/NEPI!M20*100,"0.00")</f>
        <v>-0.53471646659358874</v>
      </c>
      <c r="N20" s="160">
        <f>IFERROR('APPENDIX 17'!N20/NEPI!N20*100,"0.00")</f>
        <v>24.332388997408465</v>
      </c>
      <c r="O20" s="160">
        <f>IFERROR('APPENDIX 17'!O20/NEPI!O20*100,"0.00")</f>
        <v>68.664547631287846</v>
      </c>
      <c r="P20" s="160">
        <f>IFERROR('APPENDIX 17'!P20/NEPI!P20*100,"0.00")</f>
        <v>17.984173261141194</v>
      </c>
      <c r="Q20" s="161">
        <f>IFERROR('APPENDIX 17'!Q20/NEPI!Q20*100,"0.00")</f>
        <v>52.881276331813886</v>
      </c>
    </row>
    <row r="21" spans="2:17" ht="27" customHeight="1" x14ac:dyDescent="0.35">
      <c r="B21" s="150" t="s">
        <v>29</v>
      </c>
      <c r="C21" s="160">
        <f>IFERROR('APPENDIX 17'!C21/NEPI!C21*100,"0.00")</f>
        <v>64.347326049453713</v>
      </c>
      <c r="D21" s="160">
        <f>IFERROR('APPENDIX 17'!D21/NEPI!D21*100,"0.00")</f>
        <v>108.67653767989714</v>
      </c>
      <c r="E21" s="160">
        <f>IFERROR('APPENDIX 17'!E21/NEPI!E21*100,"0.00")</f>
        <v>24.699483992025332</v>
      </c>
      <c r="F21" s="160">
        <f>IFERROR('APPENDIX 17'!F21/NEPI!F21*100,"0.00")</f>
        <v>31.277247715410027</v>
      </c>
      <c r="G21" s="160">
        <f>IFERROR('APPENDIX 17'!G21/NEPI!G21*100,"0.00")</f>
        <v>59.479337237378928</v>
      </c>
      <c r="H21" s="160">
        <f>IFERROR('APPENDIX 17'!H21/NEPI!H21*100,"0.00")</f>
        <v>35.792580101180441</v>
      </c>
      <c r="I21" s="160">
        <f>IFERROR('APPENDIX 17'!I21/NEPI!I21*100,"0.00")</f>
        <v>57.670294091910677</v>
      </c>
      <c r="J21" s="160">
        <f>IFERROR('APPENDIX 17'!J21/NEPI!J21*100,"0.00")</f>
        <v>62.330775469461599</v>
      </c>
      <c r="K21" s="160" t="str">
        <f>IFERROR('APPENDIX 17'!K21/NEPI!K21*100,"0.00")</f>
        <v>0.00</v>
      </c>
      <c r="L21" s="160">
        <f>IFERROR('APPENDIX 17'!L21/NEPI!L21*100,"0.00")</f>
        <v>41.43138729919918</v>
      </c>
      <c r="M21" s="160">
        <f>IFERROR('APPENDIX 17'!M21/NEPI!M21*100,"0.00")</f>
        <v>41.923950632703885</v>
      </c>
      <c r="N21" s="160">
        <f>IFERROR('APPENDIX 17'!N21/NEPI!N21*100,"0.00")</f>
        <v>32.161993980673266</v>
      </c>
      <c r="O21" s="160">
        <f>IFERROR('APPENDIX 17'!O21/NEPI!O21*100,"0.00")</f>
        <v>70.911736897721596</v>
      </c>
      <c r="P21" s="160">
        <f>IFERROR('APPENDIX 17'!P21/NEPI!P21*100,"0.00")</f>
        <v>31.546416260549147</v>
      </c>
      <c r="Q21" s="161">
        <f>IFERROR('APPENDIX 17'!Q21/NEPI!Q21*100,"0.00")</f>
        <v>51.948795226855935</v>
      </c>
    </row>
    <row r="22" spans="2:17" ht="27" customHeight="1" x14ac:dyDescent="0.35">
      <c r="B22" s="150" t="s">
        <v>30</v>
      </c>
      <c r="C22" s="160" t="str">
        <f>IFERROR('APPENDIX 17'!C22/NEPI!C22*100,"0.00")</f>
        <v>0.00</v>
      </c>
      <c r="D22" s="160">
        <f>IFERROR('APPENDIX 17'!D22/NEPI!D22*100,"0.00")</f>
        <v>40.009632364745542</v>
      </c>
      <c r="E22" s="160">
        <f>IFERROR('APPENDIX 17'!E22/NEPI!E22*100,"0.00")</f>
        <v>33.474063164784809</v>
      </c>
      <c r="F22" s="160">
        <f>IFERROR('APPENDIX 17'!F22/NEPI!F22*100,"0.00")</f>
        <v>32.263167608517968</v>
      </c>
      <c r="G22" s="160">
        <f>IFERROR('APPENDIX 17'!G22/NEPI!G22*100,"0.00")</f>
        <v>37.223685717558126</v>
      </c>
      <c r="H22" s="160">
        <f>IFERROR('APPENDIX 17'!H22/NEPI!H22*100,"0.00")</f>
        <v>134.22788509056531</v>
      </c>
      <c r="I22" s="160">
        <f>IFERROR('APPENDIX 17'!I22/NEPI!I22*100,"0.00")</f>
        <v>88.801124058064403</v>
      </c>
      <c r="J22" s="160">
        <f>IFERROR('APPENDIX 17'!J22/NEPI!J22*100,"0.00")</f>
        <v>94.115312753187055</v>
      </c>
      <c r="K22" s="160">
        <f>IFERROR('APPENDIX 17'!K22/NEPI!K22*100,"0.00")</f>
        <v>0</v>
      </c>
      <c r="L22" s="160">
        <f>IFERROR('APPENDIX 17'!L22/NEPI!L22*100,"0.00")</f>
        <v>2667.4185463659146</v>
      </c>
      <c r="M22" s="160">
        <f>IFERROR('APPENDIX 17'!M22/NEPI!M22*100,"0.00")</f>
        <v>54.087893272454878</v>
      </c>
      <c r="N22" s="160">
        <f>IFERROR('APPENDIX 17'!N22/NEPI!N22*100,"0.00")</f>
        <v>16.367427089141557</v>
      </c>
      <c r="O22" s="160" t="str">
        <f>IFERROR('APPENDIX 17'!O22/NEPI!O22*100,"0.00")</f>
        <v>0.00</v>
      </c>
      <c r="P22" s="160">
        <f>IFERROR('APPENDIX 17'!P22/NEPI!P22*100,"0.00")</f>
        <v>5.2464481308040325</v>
      </c>
      <c r="Q22" s="161">
        <f>IFERROR('APPENDIX 17'!Q22/NEPI!Q22*100,"0.00")</f>
        <v>64.03650404600495</v>
      </c>
    </row>
    <row r="23" spans="2:17" ht="27" customHeight="1" x14ac:dyDescent="0.35">
      <c r="B23" s="150" t="s">
        <v>31</v>
      </c>
      <c r="C23" s="160" t="str">
        <f>IFERROR('APPENDIX 17'!C23/NEPI!C23*100,"0.00")</f>
        <v>0.00</v>
      </c>
      <c r="D23" s="160">
        <f>IFERROR('APPENDIX 17'!D23/NEPI!D23*100,"0.00")</f>
        <v>0</v>
      </c>
      <c r="E23" s="160">
        <f>IFERROR('APPENDIX 17'!E23/NEPI!E23*100,"0.00")</f>
        <v>-24.074074074074073</v>
      </c>
      <c r="F23" s="160">
        <f>IFERROR('APPENDIX 17'!F23/NEPI!F23*100,"0.00")</f>
        <v>-10.526315789473683</v>
      </c>
      <c r="G23" s="160">
        <f>IFERROR('APPENDIX 17'!G23/NEPI!G23*100,"0.00")</f>
        <v>0</v>
      </c>
      <c r="H23" s="160">
        <f>IFERROR('APPENDIX 17'!H23/NEPI!H23*100,"0.00")</f>
        <v>0</v>
      </c>
      <c r="I23" s="160">
        <f>IFERROR('APPENDIX 17'!I23/NEPI!I23*100,"0.00")</f>
        <v>-0.66569460505807232</v>
      </c>
      <c r="J23" s="160">
        <f>IFERROR('APPENDIX 17'!J23/NEPI!J23*100,"0.00")</f>
        <v>8.3391837015623924</v>
      </c>
      <c r="K23" s="160">
        <f>IFERROR('APPENDIX 17'!K23/NEPI!K23*100,"0.00")</f>
        <v>67.188197385179777</v>
      </c>
      <c r="L23" s="160">
        <f>IFERROR('APPENDIX 17'!L23/NEPI!L23*100,"0.00")</f>
        <v>56.734693877551024</v>
      </c>
      <c r="M23" s="160">
        <f>IFERROR('APPENDIX 17'!M23/NEPI!M23*100,"0.00")</f>
        <v>1.6129032258064515</v>
      </c>
      <c r="N23" s="160">
        <f>IFERROR('APPENDIX 17'!N23/NEPI!N23*100,"0.00")</f>
        <v>1.5</v>
      </c>
      <c r="O23" s="160" t="str">
        <f>IFERROR('APPENDIX 17'!O23/NEPI!O23*100,"0.00")</f>
        <v>0.00</v>
      </c>
      <c r="P23" s="160">
        <f>IFERROR('APPENDIX 17'!P23/NEPI!P23*100,"0.00")</f>
        <v>0</v>
      </c>
      <c r="Q23" s="161">
        <f>IFERROR('APPENDIX 17'!Q23/NEPI!Q23*100,"0.00")</f>
        <v>39.348004277941278</v>
      </c>
    </row>
    <row r="24" spans="2:17" ht="27" customHeight="1" x14ac:dyDescent="0.35">
      <c r="B24" s="150" t="s">
        <v>288</v>
      </c>
      <c r="C24" s="160">
        <f>IFERROR('APPENDIX 17'!C24/NEPI!C24*100,"0.00")</f>
        <v>-37.773722627737229</v>
      </c>
      <c r="D24" s="160">
        <f>IFERROR('APPENDIX 17'!D24/NEPI!D24*100,"0.00")</f>
        <v>-1066.5738866396762</v>
      </c>
      <c r="E24" s="160">
        <f>IFERROR('APPENDIX 17'!E24/NEPI!E24*100,"0.00")</f>
        <v>35.925108975368943</v>
      </c>
      <c r="F24" s="160">
        <f>IFERROR('APPENDIX 17'!F24/NEPI!F24*100,"0.00")</f>
        <v>-45.382121076900198</v>
      </c>
      <c r="G24" s="160">
        <f>IFERROR('APPENDIX 17'!G24/NEPI!G24*100,"0.00")</f>
        <v>-172.8418632125227</v>
      </c>
      <c r="H24" s="160">
        <f>IFERROR('APPENDIX 17'!H24/NEPI!H24*100,"0.00")</f>
        <v>38.150666627074855</v>
      </c>
      <c r="I24" s="160">
        <f>IFERROR('APPENDIX 17'!I24/NEPI!I24*100,"0.00")</f>
        <v>122.3240060784247</v>
      </c>
      <c r="J24" s="160">
        <f>IFERROR('APPENDIX 17'!J24/NEPI!J24*100,"0.00")</f>
        <v>155.08532668483579</v>
      </c>
      <c r="K24" s="160">
        <f>IFERROR('APPENDIX 17'!K24/NEPI!K24*100,"0.00")</f>
        <v>0</v>
      </c>
      <c r="L24" s="160">
        <f>IFERROR('APPENDIX 17'!L24/NEPI!L24*100,"0.00")</f>
        <v>4.3446786717787589</v>
      </c>
      <c r="M24" s="160">
        <f>IFERROR('APPENDIX 17'!M24/NEPI!M24*100,"0.00")</f>
        <v>81.731447297465465</v>
      </c>
      <c r="N24" s="160">
        <f>IFERROR('APPENDIX 17'!N24/NEPI!N24*100,"0.00")</f>
        <v>13.37905107351677</v>
      </c>
      <c r="O24" s="160" t="str">
        <f>IFERROR('APPENDIX 17'!O24/NEPI!O24*100,"0.00")</f>
        <v>0.00</v>
      </c>
      <c r="P24" s="160">
        <f>IFERROR('APPENDIX 17'!P24/NEPI!P24*100,"0.00")</f>
        <v>11.456404320987653</v>
      </c>
      <c r="Q24" s="161">
        <f>IFERROR('APPENDIX 17'!Q24/NEPI!Q24*100,"0.00")</f>
        <v>64.948427949500257</v>
      </c>
    </row>
    <row r="25" spans="2:17" ht="27" customHeight="1" x14ac:dyDescent="0.35">
      <c r="B25" s="150" t="s">
        <v>206</v>
      </c>
      <c r="C25" s="160" t="str">
        <f>IFERROR('APPENDIX 17'!C25/NEPI!C25*100,"0.00")</f>
        <v>0.00</v>
      </c>
      <c r="D25" s="160" t="str">
        <f>IFERROR('APPENDIX 17'!D25/NEPI!D25*100,"0.00")</f>
        <v>0.00</v>
      </c>
      <c r="E25" s="160" t="str">
        <f>IFERROR('APPENDIX 17'!E25/NEPI!E25*100,"0.00")</f>
        <v>0.00</v>
      </c>
      <c r="F25" s="160" t="str">
        <f>IFERROR('APPENDIX 17'!F25/NEPI!F25*100,"0.00")</f>
        <v>0.00</v>
      </c>
      <c r="G25" s="160" t="str">
        <f>IFERROR('APPENDIX 17'!G25/NEPI!G25*100,"0.00")</f>
        <v>0.00</v>
      </c>
      <c r="H25" s="160" t="str">
        <f>IFERROR('APPENDIX 17'!H25/NEPI!H25*100,"0.00")</f>
        <v>0.00</v>
      </c>
      <c r="I25" s="160" t="str">
        <f>IFERROR('APPENDIX 17'!I25/NEPI!I25*100,"0.00")</f>
        <v>0.00</v>
      </c>
      <c r="J25" s="160" t="str">
        <f>IFERROR('APPENDIX 17'!J25/NEPI!J25*100,"0.00")</f>
        <v>0.00</v>
      </c>
      <c r="K25" s="160" t="str">
        <f>IFERROR('APPENDIX 17'!K25/NEPI!K25*100,"0.00")</f>
        <v>0.00</v>
      </c>
      <c r="L25" s="160" t="str">
        <f>IFERROR('APPENDIX 17'!L25/NEPI!L25*100,"0.00")</f>
        <v>0.00</v>
      </c>
      <c r="M25" s="160" t="str">
        <f>IFERROR('APPENDIX 17'!M25/NEPI!M25*100,"0.00")</f>
        <v>0.00</v>
      </c>
      <c r="N25" s="160" t="str">
        <f>IFERROR('APPENDIX 17'!N25/NEPI!N25*100,"0.00")</f>
        <v>0.00</v>
      </c>
      <c r="O25" s="160">
        <f>IFERROR('APPENDIX 17'!O25/NEPI!O25*100,"0.00")</f>
        <v>83.735758693158118</v>
      </c>
      <c r="P25" s="160" t="str">
        <f>IFERROR('APPENDIX 17'!P25/NEPI!P25*100,"0.00")</f>
        <v>0.00</v>
      </c>
      <c r="Q25" s="161">
        <f>IFERROR('APPENDIX 17'!Q25/NEPI!Q25*100,"0.00")</f>
        <v>83.735758693158118</v>
      </c>
    </row>
    <row r="26" spans="2:17" ht="27" customHeight="1" x14ac:dyDescent="0.35">
      <c r="B26" s="150" t="s">
        <v>32</v>
      </c>
      <c r="C26" s="160" t="str">
        <f>IFERROR('APPENDIX 17'!C26/NEPI!C26*100,"0.00")</f>
        <v>0.00</v>
      </c>
      <c r="D26" s="160">
        <f>IFERROR('APPENDIX 17'!D26/NEPI!D26*100,"0.00")</f>
        <v>20.251185065728389</v>
      </c>
      <c r="E26" s="160">
        <f>IFERROR('APPENDIX 17'!E26/NEPI!E26*100,"0.00")</f>
        <v>38.29955007189573</v>
      </c>
      <c r="F26" s="160">
        <f>IFERROR('APPENDIX 17'!F26/NEPI!F26*100,"0.00")</f>
        <v>174.15357595863011</v>
      </c>
      <c r="G26" s="160">
        <f>IFERROR('APPENDIX 17'!G26/NEPI!G26*100,"0.00")</f>
        <v>305.75478142076503</v>
      </c>
      <c r="H26" s="160">
        <f>IFERROR('APPENDIX 17'!H26/NEPI!H26*100,"0.00")</f>
        <v>-2.038851676580566</v>
      </c>
      <c r="I26" s="160">
        <f>IFERROR('APPENDIX 17'!I26/NEPI!I26*100,"0.00")</f>
        <v>73.726421899231795</v>
      </c>
      <c r="J26" s="160">
        <f>IFERROR('APPENDIX 17'!J26/NEPI!J26*100,"0.00")</f>
        <v>96.179191276692407</v>
      </c>
      <c r="K26" s="160" t="str">
        <f>IFERROR('APPENDIX 17'!K26/NEPI!K26*100,"0.00")</f>
        <v>0.00</v>
      </c>
      <c r="L26" s="160">
        <f>IFERROR('APPENDIX 17'!L26/NEPI!L26*100,"0.00")</f>
        <v>39.286630741596099</v>
      </c>
      <c r="M26" s="160">
        <f>IFERROR('APPENDIX 17'!M26/NEPI!M26*100,"0.00")</f>
        <v>146.83893711131063</v>
      </c>
      <c r="N26" s="160">
        <f>IFERROR('APPENDIX 17'!N26/NEPI!N26*100,"0.00")</f>
        <v>23.310592101986952</v>
      </c>
      <c r="O26" s="160">
        <f>IFERROR('APPENDIX 17'!O26/NEPI!O26*100,"0.00")</f>
        <v>70.838313681150055</v>
      </c>
      <c r="P26" s="160">
        <f>IFERROR('APPENDIX 17'!P26/NEPI!P26*100,"0.00")</f>
        <v>14.439192092823378</v>
      </c>
      <c r="Q26" s="161">
        <f>IFERROR('APPENDIX 17'!Q26/NEPI!Q26*100,"0.00")</f>
        <v>65.615691881991864</v>
      </c>
    </row>
    <row r="27" spans="2:17" ht="27" customHeight="1" x14ac:dyDescent="0.35">
      <c r="B27" s="150" t="s">
        <v>33</v>
      </c>
      <c r="C27" s="160" t="str">
        <f>IFERROR('APPENDIX 17'!C27/NEPI!C27*100,"0.00")</f>
        <v>0.00</v>
      </c>
      <c r="D27" s="160">
        <f>IFERROR('APPENDIX 17'!D27/NEPI!D27*100,"0.00")</f>
        <v>39.300712649529139</v>
      </c>
      <c r="E27" s="160">
        <f>IFERROR('APPENDIX 17'!E27/NEPI!E27*100,"0.00")</f>
        <v>4.3807618094761667</v>
      </c>
      <c r="F27" s="160">
        <f>IFERROR('APPENDIX 17'!F27/NEPI!F27*100,"0.00")</f>
        <v>91.293209568486546</v>
      </c>
      <c r="G27" s="160">
        <f>IFERROR('APPENDIX 17'!G27/NEPI!G27*100,"0.00")</f>
        <v>16.754518072289155</v>
      </c>
      <c r="H27" s="160">
        <f>IFERROR('APPENDIX 17'!H27/NEPI!H27*100,"0.00")</f>
        <v>-0.33758439609902474</v>
      </c>
      <c r="I27" s="160">
        <f>IFERROR('APPENDIX 17'!I27/NEPI!I27*100,"0.00")</f>
        <v>113.99699662119885</v>
      </c>
      <c r="J27" s="160">
        <f>IFERROR('APPENDIX 17'!J27/NEPI!J27*100,"0.00")</f>
        <v>131.74782528347214</v>
      </c>
      <c r="K27" s="160">
        <f>IFERROR('APPENDIX 17'!K27/NEPI!K27*100,"0.00")</f>
        <v>-40.685553922223704</v>
      </c>
      <c r="L27" s="160">
        <f>IFERROR('APPENDIX 17'!L27/NEPI!L27*100,"0.00")</f>
        <v>10.190924869823952</v>
      </c>
      <c r="M27" s="160">
        <f>IFERROR('APPENDIX 17'!M27/NEPI!M27*100,"0.00")</f>
        <v>116.33960047003524</v>
      </c>
      <c r="N27" s="160">
        <f>IFERROR('APPENDIX 17'!N27/NEPI!N27*100,"0.00")</f>
        <v>17.829211735391972</v>
      </c>
      <c r="O27" s="160" t="str">
        <f>IFERROR('APPENDIX 17'!O27/NEPI!O27*100,"0.00")</f>
        <v>0.00</v>
      </c>
      <c r="P27" s="160">
        <f>IFERROR('APPENDIX 17'!P27/NEPI!P27*100,"0.00")</f>
        <v>13.735128050010081</v>
      </c>
      <c r="Q27" s="161">
        <f>IFERROR('APPENDIX 17'!Q27/NEPI!Q27*100,"0.00")</f>
        <v>101.26908600704513</v>
      </c>
    </row>
    <row r="28" spans="2:17" ht="27" customHeight="1" x14ac:dyDescent="0.35">
      <c r="B28" s="150" t="s">
        <v>34</v>
      </c>
      <c r="C28" s="160" t="str">
        <f>IFERROR('APPENDIX 17'!C28/NEPI!C28*100,"0.00")</f>
        <v>0.00</v>
      </c>
      <c r="D28" s="160">
        <f>IFERROR('APPENDIX 17'!D28/NEPI!D28*100,"0.00")</f>
        <v>55.272406007656812</v>
      </c>
      <c r="E28" s="160">
        <f>IFERROR('APPENDIX 17'!E28/NEPI!E28*100,"0.00")</f>
        <v>25.820475662773845</v>
      </c>
      <c r="F28" s="160">
        <f>IFERROR('APPENDIX 17'!F28/NEPI!F28*100,"0.00")</f>
        <v>12.185965204361942</v>
      </c>
      <c r="G28" s="160">
        <f>IFERROR('APPENDIX 17'!G28/NEPI!G28*100,"0.00")</f>
        <v>18.376138284530235</v>
      </c>
      <c r="H28" s="160">
        <f>IFERROR('APPENDIX 17'!H28/NEPI!H28*100,"0.00")</f>
        <v>4.7540983606557372</v>
      </c>
      <c r="I28" s="160">
        <f>IFERROR('APPENDIX 17'!I28/NEPI!I28*100,"0.00")</f>
        <v>86.903526424168874</v>
      </c>
      <c r="J28" s="160">
        <f>IFERROR('APPENDIX 17'!J28/NEPI!J28*100,"0.00")</f>
        <v>60.904117315804662</v>
      </c>
      <c r="K28" s="160" t="str">
        <f>IFERROR('APPENDIX 17'!K28/NEPI!K28*100,"0.00")</f>
        <v>0.00</v>
      </c>
      <c r="L28" s="160">
        <f>IFERROR('APPENDIX 17'!L28/NEPI!L28*100,"0.00")</f>
        <v>36.219015908250093</v>
      </c>
      <c r="M28" s="160">
        <f>IFERROR('APPENDIX 17'!M28/NEPI!M28*100,"0.00")</f>
        <v>50.774209925117397</v>
      </c>
      <c r="N28" s="160">
        <f>IFERROR('APPENDIX 17'!N28/NEPI!N28*100,"0.00")</f>
        <v>18.083196829849634</v>
      </c>
      <c r="O28" s="160">
        <f>IFERROR('APPENDIX 17'!O28/NEPI!O28*100,"0.00")</f>
        <v>82.002352577300698</v>
      </c>
      <c r="P28" s="160">
        <f>IFERROR('APPENDIX 17'!P28/NEPI!P28*100,"0.00")</f>
        <v>32.437944350551867</v>
      </c>
      <c r="Q28" s="161">
        <f>IFERROR('APPENDIX 17'!Q28/NEPI!Q28*100,"0.00")</f>
        <v>66.517496735277035</v>
      </c>
    </row>
    <row r="29" spans="2:17" ht="27" customHeight="1" x14ac:dyDescent="0.35">
      <c r="B29" s="150" t="s">
        <v>35</v>
      </c>
      <c r="C29" s="160">
        <f>IFERROR('APPENDIX 17'!C29/NEPI!C29*100,"0.00")</f>
        <v>56.369426751592357</v>
      </c>
      <c r="D29" s="160">
        <f>IFERROR('APPENDIX 17'!D29/NEPI!D29*100,"0.00")</f>
        <v>43.54846084008804</v>
      </c>
      <c r="E29" s="160">
        <f>IFERROR('APPENDIX 17'!E29/NEPI!E29*100,"0.00")</f>
        <v>30.716142023647659</v>
      </c>
      <c r="F29" s="160">
        <f>IFERROR('APPENDIX 17'!F29/NEPI!F29*100,"0.00")</f>
        <v>8.2649195985084098</v>
      </c>
      <c r="G29" s="160">
        <f>IFERROR('APPENDIX 17'!G29/NEPI!G29*100,"0.00")</f>
        <v>37.258289073376993</v>
      </c>
      <c r="H29" s="160">
        <f>IFERROR('APPENDIX 17'!H29/NEPI!H29*100,"0.00")</f>
        <v>68.776905253061059</v>
      </c>
      <c r="I29" s="160">
        <f>IFERROR('APPENDIX 17'!I29/NEPI!I29*100,"0.00")</f>
        <v>73.000801540781708</v>
      </c>
      <c r="J29" s="160">
        <f>IFERROR('APPENDIX 17'!J29/NEPI!J29*100,"0.00")</f>
        <v>114.81533236680499</v>
      </c>
      <c r="K29" s="160" t="str">
        <f>IFERROR('APPENDIX 17'!K29/NEPI!K29*100,"0.00")</f>
        <v>0.00</v>
      </c>
      <c r="L29" s="160">
        <f>IFERROR('APPENDIX 17'!L29/NEPI!L29*100,"0.00")</f>
        <v>22.273668155572501</v>
      </c>
      <c r="M29" s="160">
        <f>IFERROR('APPENDIX 17'!M29/NEPI!M29*100,"0.00")</f>
        <v>83.680334048599434</v>
      </c>
      <c r="N29" s="160">
        <f>IFERROR('APPENDIX 17'!N29/NEPI!N29*100,"0.00")</f>
        <v>25.974031689172389</v>
      </c>
      <c r="O29" s="160" t="str">
        <f>IFERROR('APPENDIX 17'!O29/NEPI!O29*100,"0.00")</f>
        <v>0.00</v>
      </c>
      <c r="P29" s="160">
        <f>IFERROR('APPENDIX 17'!P29/NEPI!P29*100,"0.00")</f>
        <v>13.901365399418566</v>
      </c>
      <c r="Q29" s="161">
        <f>IFERROR('APPENDIX 17'!Q29/NEPI!Q29*100,"0.00")</f>
        <v>55.132905252740883</v>
      </c>
    </row>
    <row r="30" spans="2:17" ht="27" customHeight="1" x14ac:dyDescent="0.35">
      <c r="B30" s="150" t="s">
        <v>167</v>
      </c>
      <c r="C30" s="160">
        <f>IFERROR('APPENDIX 17'!C30/NEPI!C30*100,"0.00")</f>
        <v>90.249967281769401</v>
      </c>
      <c r="D30" s="160">
        <f>IFERROR('APPENDIX 17'!D30/NEPI!D30*100,"0.00")</f>
        <v>49.637376497792729</v>
      </c>
      <c r="E30" s="160">
        <f>IFERROR('APPENDIX 17'!E30/NEPI!E30*100,"0.00")</f>
        <v>14.464729393972128</v>
      </c>
      <c r="F30" s="160">
        <f>IFERROR('APPENDIX 17'!F30/NEPI!F30*100,"0.00")</f>
        <v>10.222050423055448</v>
      </c>
      <c r="G30" s="160">
        <f>IFERROR('APPENDIX 17'!G30/NEPI!G30*100,"0.00")</f>
        <v>85.442382734729634</v>
      </c>
      <c r="H30" s="160">
        <f>IFERROR('APPENDIX 17'!H30/NEPI!H30*100,"0.00")</f>
        <v>2.1107795327170829</v>
      </c>
      <c r="I30" s="160">
        <f>IFERROR('APPENDIX 17'!I30/NEPI!I30*100,"0.00")</f>
        <v>83.970994751812839</v>
      </c>
      <c r="J30" s="160">
        <f>IFERROR('APPENDIX 17'!J30/NEPI!J30*100,"0.00")</f>
        <v>66.590699140940046</v>
      </c>
      <c r="K30" s="160" t="str">
        <f>IFERROR('APPENDIX 17'!K30/NEPI!K30*100,"0.00")</f>
        <v>0.00</v>
      </c>
      <c r="L30" s="160">
        <f>IFERROR('APPENDIX 17'!L30/NEPI!L30*100,"0.00")</f>
        <v>-73.599422938206303</v>
      </c>
      <c r="M30" s="160">
        <f>IFERROR('APPENDIX 17'!M30/NEPI!M30*100,"0.00")</f>
        <v>124.18243830669431</v>
      </c>
      <c r="N30" s="160">
        <f>IFERROR('APPENDIX 17'!N30/NEPI!N30*100,"0.00")</f>
        <v>-9.7327271330497886</v>
      </c>
      <c r="O30" s="160">
        <f>IFERROR('APPENDIX 17'!O30/NEPI!O30*100,"0.00")</f>
        <v>71.213482712740316</v>
      </c>
      <c r="P30" s="160">
        <f>IFERROR('APPENDIX 17'!P30/NEPI!P30*100,"0.00")</f>
        <v>-8.4489102745542031</v>
      </c>
      <c r="Q30" s="161">
        <f>IFERROR('APPENDIX 17'!Q30/NEPI!Q30*100,"0.00")</f>
        <v>63.647264750343822</v>
      </c>
    </row>
    <row r="31" spans="2:17" ht="27" customHeight="1" x14ac:dyDescent="0.35">
      <c r="B31" s="150" t="s">
        <v>36</v>
      </c>
      <c r="C31" s="160" t="str">
        <f>IFERROR('APPENDIX 17'!C31/NEPI!C31*100,"0.00")</f>
        <v>0.00</v>
      </c>
      <c r="D31" s="160">
        <f>IFERROR('APPENDIX 17'!D31/NEPI!D31*100,"0.00")</f>
        <v>195.86106151598764</v>
      </c>
      <c r="E31" s="160">
        <f>IFERROR('APPENDIX 17'!E31/NEPI!E31*100,"0.00")</f>
        <v>88.451738609112709</v>
      </c>
      <c r="F31" s="160">
        <f>IFERROR('APPENDIX 17'!F31/NEPI!F31*100,"0.00")</f>
        <v>69.735782014997824</v>
      </c>
      <c r="G31" s="160">
        <f>IFERROR('APPENDIX 17'!G31/NEPI!G31*100,"0.00")</f>
        <v>106.85672514619884</v>
      </c>
      <c r="H31" s="160">
        <f>IFERROR('APPENDIX 17'!H31/NEPI!H31*100,"0.00")</f>
        <v>41.881821731085878</v>
      </c>
      <c r="I31" s="160">
        <f>IFERROR('APPENDIX 17'!I31/NEPI!I31*100,"0.00")</f>
        <v>109.58876758060524</v>
      </c>
      <c r="J31" s="160">
        <f>IFERROR('APPENDIX 17'!J31/NEPI!J31*100,"0.00")</f>
        <v>116.97407951411272</v>
      </c>
      <c r="K31" s="160" t="str">
        <f>IFERROR('APPENDIX 17'!K31/NEPI!K31*100,"0.00")</f>
        <v>0.00</v>
      </c>
      <c r="L31" s="160">
        <f>IFERROR('APPENDIX 17'!L31/NEPI!L31*100,"0.00")</f>
        <v>49.854735618826261</v>
      </c>
      <c r="M31" s="160">
        <f>IFERROR('APPENDIX 17'!M31/NEPI!M31*100,"0.00")</f>
        <v>36.120769917725973</v>
      </c>
      <c r="N31" s="160">
        <f>IFERROR('APPENDIX 17'!N31/NEPI!N31*100,"0.00")</f>
        <v>41.830141252971231</v>
      </c>
      <c r="O31" s="160" t="str">
        <f>IFERROR('APPENDIX 17'!O31/NEPI!O31*100,"0.00")</f>
        <v>0.00</v>
      </c>
      <c r="P31" s="160">
        <f>IFERROR('APPENDIX 17'!P31/NEPI!P31*100,"0.00")</f>
        <v>128.52209691047355</v>
      </c>
      <c r="Q31" s="161">
        <f>IFERROR('APPENDIX 17'!Q31/NEPI!Q31*100,"0.00")</f>
        <v>100.10510802561494</v>
      </c>
    </row>
    <row r="32" spans="2:17" ht="27" customHeight="1" x14ac:dyDescent="0.35">
      <c r="B32" s="150" t="s">
        <v>217</v>
      </c>
      <c r="C32" s="160">
        <f>IFERROR('APPENDIX 17'!C32/NEPI!C32*100,"0.00")</f>
        <v>868.62745098039204</v>
      </c>
      <c r="D32" s="160">
        <f>IFERROR('APPENDIX 17'!D32/NEPI!D32*100,"0.00")</f>
        <v>8.5189149137611668</v>
      </c>
      <c r="E32" s="160">
        <f>IFERROR('APPENDIX 17'!E32/NEPI!E32*100,"0.00")</f>
        <v>15.175595779122411</v>
      </c>
      <c r="F32" s="160">
        <f>IFERROR('APPENDIX 17'!F32/NEPI!F32*100,"0.00")</f>
        <v>10.019853396785521</v>
      </c>
      <c r="G32" s="160">
        <f>IFERROR('APPENDIX 17'!G32/NEPI!G32*100,"0.00")</f>
        <v>37.252996944292093</v>
      </c>
      <c r="H32" s="160">
        <f>IFERROR('APPENDIX 17'!H32/NEPI!H32*100,"0.00")</f>
        <v>32.084566596194506</v>
      </c>
      <c r="I32" s="160">
        <f>IFERROR('APPENDIX 17'!I32/NEPI!I32*100,"0.00")</f>
        <v>71.78993172993718</v>
      </c>
      <c r="J32" s="160">
        <f>IFERROR('APPENDIX 17'!J32/NEPI!J32*100,"0.00")</f>
        <v>70.613036035143821</v>
      </c>
      <c r="K32" s="160" t="str">
        <f>IFERROR('APPENDIX 17'!K32/NEPI!K32*100,"0.00")</f>
        <v>0.00</v>
      </c>
      <c r="L32" s="160">
        <f>IFERROR('APPENDIX 17'!L32/NEPI!L32*100,"0.00")</f>
        <v>21.085798734071325</v>
      </c>
      <c r="M32" s="160">
        <f>IFERROR('APPENDIX 17'!M32/NEPI!M32*100,"0.00")</f>
        <v>19.918386986333058</v>
      </c>
      <c r="N32" s="160">
        <f>IFERROR('APPENDIX 17'!N32/NEPI!N32*100,"0.00")</f>
        <v>27.756737590848708</v>
      </c>
      <c r="O32" s="160">
        <f>IFERROR('APPENDIX 17'!O32/NEPI!O32*100,"0.00")</f>
        <v>76.127419351066521</v>
      </c>
      <c r="P32" s="160">
        <f>IFERROR('APPENDIX 17'!P32/NEPI!P32*100,"0.00")</f>
        <v>100.32827888072534</v>
      </c>
      <c r="Q32" s="161">
        <f>IFERROR('APPENDIX 17'!Q32/NEPI!Q32*100,"0.00")</f>
        <v>70.059949785716753</v>
      </c>
    </row>
    <row r="33" spans="2:17" ht="27" customHeight="1" x14ac:dyDescent="0.35">
      <c r="B33" s="150" t="s">
        <v>123</v>
      </c>
      <c r="C33" s="160" t="str">
        <f>IFERROR('APPENDIX 17'!C33/NEPI!C33*100,"0.00")</f>
        <v>0.00</v>
      </c>
      <c r="D33" s="160">
        <f>IFERROR('APPENDIX 17'!D33/NEPI!D33*100,"0.00")</f>
        <v>16.918587686022761</v>
      </c>
      <c r="E33" s="160">
        <f>IFERROR('APPENDIX 17'!E33/NEPI!E33*100,"0.00")</f>
        <v>3.9620680696284749</v>
      </c>
      <c r="F33" s="160">
        <f>IFERROR('APPENDIX 17'!F33/NEPI!F33*100,"0.00")</f>
        <v>34.652037617554861</v>
      </c>
      <c r="G33" s="160">
        <f>IFERROR('APPENDIX 17'!G33/NEPI!G33*100,"0.00")</f>
        <v>69.696026558771663</v>
      </c>
      <c r="H33" s="160">
        <f>IFERROR('APPENDIX 17'!H33/NEPI!H33*100,"0.00")</f>
        <v>333.1811263318113</v>
      </c>
      <c r="I33" s="160">
        <f>IFERROR('APPENDIX 17'!I33/NEPI!I33*100,"0.00")</f>
        <v>75.653478290786495</v>
      </c>
      <c r="J33" s="160">
        <f>IFERROR('APPENDIX 17'!J33/NEPI!J33*100,"0.00")</f>
        <v>55.017994233259635</v>
      </c>
      <c r="K33" s="160" t="str">
        <f>IFERROR('APPENDIX 17'!K33/NEPI!K33*100,"0.00")</f>
        <v>0.00</v>
      </c>
      <c r="L33" s="160">
        <f>IFERROR('APPENDIX 17'!L33/NEPI!L33*100,"0.00")</f>
        <v>25.319188022412053</v>
      </c>
      <c r="M33" s="160">
        <f>IFERROR('APPENDIX 17'!M33/NEPI!M33*100,"0.00")</f>
        <v>44.141414141414145</v>
      </c>
      <c r="N33" s="160">
        <f>IFERROR('APPENDIX 17'!N33/NEPI!N33*100,"0.00")</f>
        <v>16.025762694707009</v>
      </c>
      <c r="O33" s="160">
        <f>IFERROR('APPENDIX 17'!O33/NEPI!O33*100,"0.00")</f>
        <v>75.407171010942037</v>
      </c>
      <c r="P33" s="160">
        <f>IFERROR('APPENDIX 17'!P33/NEPI!P33*100,"0.00")</f>
        <v>10.451672575921073</v>
      </c>
      <c r="Q33" s="161">
        <f>IFERROR('APPENDIX 17'!Q33/NEPI!Q33*100,"0.00")</f>
        <v>64.063550882647348</v>
      </c>
    </row>
    <row r="34" spans="2:17" ht="27" customHeight="1" x14ac:dyDescent="0.35">
      <c r="B34" s="150" t="s">
        <v>132</v>
      </c>
      <c r="C34" s="160" t="str">
        <f>IFERROR('APPENDIX 17'!C34/NEPI!C34*100,"0.00")</f>
        <v>0.00</v>
      </c>
      <c r="D34" s="160">
        <f>IFERROR('APPENDIX 17'!D34/NEPI!D34*100,"0.00")</f>
        <v>6.7637138292206629</v>
      </c>
      <c r="E34" s="160">
        <f>IFERROR('APPENDIX 17'!E34/NEPI!E34*100,"0.00")</f>
        <v>16.701306413301662</v>
      </c>
      <c r="F34" s="160">
        <f>IFERROR('APPENDIX 17'!F34/NEPI!F34*100,"0.00")</f>
        <v>42.162970346374287</v>
      </c>
      <c r="G34" s="160">
        <f>IFERROR('APPENDIX 17'!G34/NEPI!G34*100,"0.00")</f>
        <v>4.3013533316093442</v>
      </c>
      <c r="H34" s="160">
        <f>IFERROR('APPENDIX 17'!H34/NEPI!H34*100,"0.00")</f>
        <v>18.251343530384457</v>
      </c>
      <c r="I34" s="160">
        <f>IFERROR('APPENDIX 17'!I34/NEPI!I34*100,"0.00")</f>
        <v>61.106421866967906</v>
      </c>
      <c r="J34" s="160">
        <f>IFERROR('APPENDIX 17'!J34/NEPI!J34*100,"0.00")</f>
        <v>10.417761312328011</v>
      </c>
      <c r="K34" s="160">
        <f>IFERROR('APPENDIX 17'!K34/NEPI!K34*100,"0.00")</f>
        <v>-184.6177168468231</v>
      </c>
      <c r="L34" s="160">
        <f>IFERROR('APPENDIX 17'!L34/NEPI!L34*100,"0.00")</f>
        <v>2.9476872888267507</v>
      </c>
      <c r="M34" s="160">
        <f>IFERROR('APPENDIX 17'!M34/NEPI!M34*100,"0.00")</f>
        <v>0.22588685627809674</v>
      </c>
      <c r="N34" s="160">
        <f>IFERROR('APPENDIX 17'!N34/NEPI!N34*100,"0.00")</f>
        <v>5850.5208333333339</v>
      </c>
      <c r="O34" s="160" t="str">
        <f>IFERROR('APPENDIX 17'!O34/NEPI!O34*100,"0.00")</f>
        <v>0.00</v>
      </c>
      <c r="P34" s="160" t="str">
        <f>IFERROR('APPENDIX 17'!P34/NEPI!P34*100,"0.00")</f>
        <v>0.00</v>
      </c>
      <c r="Q34" s="161">
        <f>IFERROR('APPENDIX 17'!Q34/NEPI!Q34*100,"0.00")</f>
        <v>61.414847178069046</v>
      </c>
    </row>
    <row r="35" spans="2:17" ht="27" customHeight="1" x14ac:dyDescent="0.35">
      <c r="B35" s="150" t="s">
        <v>185</v>
      </c>
      <c r="C35" s="160" t="str">
        <f>IFERROR('APPENDIX 17'!C35/NEPI!C35*100,"0.00")</f>
        <v>0.00</v>
      </c>
      <c r="D35" s="160">
        <f>IFERROR('APPENDIX 17'!D35/NEPI!D35*100,"0.00")</f>
        <v>40.340557275541791</v>
      </c>
      <c r="E35" s="160">
        <f>IFERROR('APPENDIX 17'!E35/NEPI!E35*100,"0.00")</f>
        <v>23.559947811120672</v>
      </c>
      <c r="F35" s="160">
        <f>IFERROR('APPENDIX 17'!F35/NEPI!F35*100,"0.00")</f>
        <v>17.762916659391315</v>
      </c>
      <c r="G35" s="160">
        <f>IFERROR('APPENDIX 17'!G35/NEPI!G35*100,"0.00")</f>
        <v>-25.478914677999349</v>
      </c>
      <c r="H35" s="160">
        <f>IFERROR('APPENDIX 17'!H35/NEPI!H35*100,"0.00")</f>
        <v>76.682424916573964</v>
      </c>
      <c r="I35" s="160">
        <f>IFERROR('APPENDIX 17'!I35/NEPI!I35*100,"0.00")</f>
        <v>57.761861209813212</v>
      </c>
      <c r="J35" s="160">
        <f>IFERROR('APPENDIX 17'!J35/NEPI!J35*100,"0.00")</f>
        <v>77.944708672203049</v>
      </c>
      <c r="K35" s="160">
        <f>IFERROR('APPENDIX 17'!K35/NEPI!K35*100,"0.00")</f>
        <v>-29.927310488058151</v>
      </c>
      <c r="L35" s="160">
        <f>IFERROR('APPENDIX 17'!L35/NEPI!L35*100,"0.00")</f>
        <v>2.1471360301541358</v>
      </c>
      <c r="M35" s="160">
        <f>IFERROR('APPENDIX 17'!M35/NEPI!M35*100,"0.00")</f>
        <v>34.203655352480418</v>
      </c>
      <c r="N35" s="160">
        <f>IFERROR('APPENDIX 17'!N35/NEPI!N35*100,"0.00")</f>
        <v>28.395305684748294</v>
      </c>
      <c r="O35" s="160" t="str">
        <f>IFERROR('APPENDIX 17'!O35/NEPI!O35*100,"0.00")</f>
        <v>0.00</v>
      </c>
      <c r="P35" s="160">
        <f>IFERROR('APPENDIX 17'!P35/NEPI!P35*100,"0.00")</f>
        <v>-118.08406647116325</v>
      </c>
      <c r="Q35" s="161">
        <f>IFERROR('APPENDIX 17'!Q35/NEPI!Q35*100,"0.00")</f>
        <v>53.582647814090997</v>
      </c>
    </row>
    <row r="36" spans="2:17" ht="27" customHeight="1" x14ac:dyDescent="0.35">
      <c r="B36" s="150" t="s">
        <v>220</v>
      </c>
      <c r="C36" s="160" t="str">
        <f>IFERROR('APPENDIX 17'!C36/NEPI!C36*100,"0.00")</f>
        <v>0.00</v>
      </c>
      <c r="D36" s="160">
        <f>IFERROR('APPENDIX 17'!D36/NEPI!D36*100,"0.00")</f>
        <v>0</v>
      </c>
      <c r="E36" s="160">
        <f>IFERROR('APPENDIX 17'!E36/NEPI!E36*100,"0.00")</f>
        <v>0</v>
      </c>
      <c r="F36" s="160">
        <f>IFERROR('APPENDIX 17'!F36/NEPI!F36*100,"0.00")</f>
        <v>0</v>
      </c>
      <c r="G36" s="160">
        <f>IFERROR('APPENDIX 17'!G36/NEPI!G36*100,"0.00")</f>
        <v>0</v>
      </c>
      <c r="H36" s="160" t="str">
        <f>IFERROR('APPENDIX 17'!H36/NEPI!H36*100,"0.00")</f>
        <v>0.00</v>
      </c>
      <c r="I36" s="160">
        <f>IFERROR('APPENDIX 17'!I36/NEPI!I36*100,"0.00")</f>
        <v>31.325301204819279</v>
      </c>
      <c r="J36" s="160">
        <f>IFERROR('APPENDIX 17'!J36/NEPI!J36*100,"0.00")</f>
        <v>115.88235294117648</v>
      </c>
      <c r="K36" s="160" t="str">
        <f>IFERROR('APPENDIX 17'!K36/NEPI!K36*100,"0.00")</f>
        <v>0.00</v>
      </c>
      <c r="L36" s="160" t="str">
        <f>IFERROR('APPENDIX 17'!L36/NEPI!L36*100,"0.00")</f>
        <v>0.00</v>
      </c>
      <c r="M36" s="160">
        <f>IFERROR('APPENDIX 17'!M36/NEPI!M36*100,"0.00")</f>
        <v>0</v>
      </c>
      <c r="N36" s="160">
        <f>IFERROR('APPENDIX 17'!N36/NEPI!N36*100,"0.00")</f>
        <v>5.161442375677586</v>
      </c>
      <c r="O36" s="160">
        <f>IFERROR('APPENDIX 17'!O36/NEPI!O36*100,"0.00")</f>
        <v>96.329888287965488</v>
      </c>
      <c r="P36" s="160">
        <f>IFERROR('APPENDIX 17'!P36/NEPI!P36*100,"0.00")</f>
        <v>0</v>
      </c>
      <c r="Q36" s="161">
        <f>IFERROR('APPENDIX 17'!Q36/NEPI!Q36*100,"0.00")</f>
        <v>93.742468489789715</v>
      </c>
    </row>
    <row r="37" spans="2:17" ht="27" customHeight="1" x14ac:dyDescent="0.35">
      <c r="B37" s="150" t="s">
        <v>248</v>
      </c>
      <c r="C37" s="160" t="str">
        <f>IFERROR('APPENDIX 17'!C37/NEPI!C37*100,"0.00")</f>
        <v>0.00</v>
      </c>
      <c r="D37" s="160" t="str">
        <f>IFERROR('APPENDIX 17'!D37/NEPI!D37*100,"0.00")</f>
        <v>0.00</v>
      </c>
      <c r="E37" s="160" t="str">
        <f>IFERROR('APPENDIX 17'!E37/NEPI!E37*100,"0.00")</f>
        <v>0.00</v>
      </c>
      <c r="F37" s="160" t="str">
        <f>IFERROR('APPENDIX 17'!F37/NEPI!F37*100,"0.00")</f>
        <v>0.00</v>
      </c>
      <c r="G37" s="160" t="str">
        <f>IFERROR('APPENDIX 17'!G37/NEPI!G37*100,"0.00")</f>
        <v>0.00</v>
      </c>
      <c r="H37" s="160" t="str">
        <f>IFERROR('APPENDIX 17'!H37/NEPI!H37*100,"0.00")</f>
        <v>0.00</v>
      </c>
      <c r="I37" s="160" t="str">
        <f>IFERROR('APPENDIX 17'!I37/NEPI!I37*100,"0.00")</f>
        <v>0.00</v>
      </c>
      <c r="J37" s="160" t="str">
        <f>IFERROR('APPENDIX 17'!J37/NEPI!J37*100,"0.00")</f>
        <v>0.00</v>
      </c>
      <c r="K37" s="160" t="str">
        <f>IFERROR('APPENDIX 17'!K37/NEPI!K37*100,"0.00")</f>
        <v>0.00</v>
      </c>
      <c r="L37" s="160" t="str">
        <f>IFERROR('APPENDIX 17'!L37/NEPI!L37*100,"0.00")</f>
        <v>0.00</v>
      </c>
      <c r="M37" s="160" t="str">
        <f>IFERROR('APPENDIX 17'!M37/NEPI!M37*100,"0.00")</f>
        <v>0.00</v>
      </c>
      <c r="N37" s="160" t="str">
        <f>IFERROR('APPENDIX 17'!N37/NEPI!N37*100,"0.00")</f>
        <v>0.00</v>
      </c>
      <c r="O37" s="160">
        <f>IFERROR('APPENDIX 17'!O37/NEPI!O37*100,"0.00")</f>
        <v>94.110902169426225</v>
      </c>
      <c r="P37" s="160">
        <f>IFERROR('APPENDIX 17'!P37/NEPI!P37*100,"0.00")</f>
        <v>9.280855199222545</v>
      </c>
      <c r="Q37" s="161">
        <f>IFERROR('APPENDIX 17'!Q37/NEPI!Q37*100,"0.00")</f>
        <v>86.794350613972597</v>
      </c>
    </row>
    <row r="38" spans="2:17" ht="27" customHeight="1" x14ac:dyDescent="0.35">
      <c r="B38" s="150" t="s">
        <v>37</v>
      </c>
      <c r="C38" s="160" t="str">
        <f>IFERROR('APPENDIX 17'!C38/NEPI!C38*100,"0.00")</f>
        <v>0.00</v>
      </c>
      <c r="D38" s="160">
        <f>IFERROR('APPENDIX 17'!D38/NEPI!D38*100,"0.00")</f>
        <v>8.4814278087102437</v>
      </c>
      <c r="E38" s="160">
        <f>IFERROR('APPENDIX 17'!E38/NEPI!E38*100,"0.00")</f>
        <v>7.9695222405271826</v>
      </c>
      <c r="F38" s="160">
        <f>IFERROR('APPENDIX 17'!F38/NEPI!F38*100,"0.00")</f>
        <v>6.296476898695599</v>
      </c>
      <c r="G38" s="160">
        <f>IFERROR('APPENDIX 17'!G38/NEPI!G38*100,"0.00")</f>
        <v>14.398370587006475</v>
      </c>
      <c r="H38" s="160">
        <f>IFERROR('APPENDIX 17'!H38/NEPI!H38*100,"0.00")</f>
        <v>57.120811287477956</v>
      </c>
      <c r="I38" s="160">
        <f>IFERROR('APPENDIX 17'!I38/NEPI!I38*100,"0.00")</f>
        <v>91.614788594713076</v>
      </c>
      <c r="J38" s="160">
        <f>IFERROR('APPENDIX 17'!J38/NEPI!J38*100,"0.00")</f>
        <v>74.630950692482543</v>
      </c>
      <c r="K38" s="160" t="str">
        <f>IFERROR('APPENDIX 17'!K38/NEPI!K38*100,"0.00")</f>
        <v>0.00</v>
      </c>
      <c r="L38" s="160">
        <f>IFERROR('APPENDIX 17'!L38/NEPI!L38*100,"0.00")</f>
        <v>1.38718890248878</v>
      </c>
      <c r="M38" s="160">
        <f>IFERROR('APPENDIX 17'!M38/NEPI!M38*100,"0.00")</f>
        <v>-9.4278807413376313</v>
      </c>
      <c r="N38" s="160">
        <f>IFERROR('APPENDIX 17'!N38/NEPI!N38*100,"0.00")</f>
        <v>42.264485153591572</v>
      </c>
      <c r="O38" s="160">
        <f>IFERROR('APPENDIX 17'!O38/NEPI!O38*100,"0.00")</f>
        <v>96.507462686567166</v>
      </c>
      <c r="P38" s="160">
        <f>IFERROR('APPENDIX 17'!P38/NEPI!P38*100,"0.00")</f>
        <v>-196.47779479326186</v>
      </c>
      <c r="Q38" s="161">
        <f>IFERROR('APPENDIX 17'!Q38/NEPI!Q38*100,"0.00")</f>
        <v>67.221014949280161</v>
      </c>
    </row>
    <row r="39" spans="2:17" ht="27" customHeight="1" x14ac:dyDescent="0.35">
      <c r="B39" s="150" t="s">
        <v>38</v>
      </c>
      <c r="C39" s="160" t="str">
        <f>IFERROR('APPENDIX 17'!C39/NEPI!C39*100,"0.00")</f>
        <v>0.00</v>
      </c>
      <c r="D39" s="160">
        <f>IFERROR('APPENDIX 17'!D39/NEPI!D39*100,"0.00")</f>
        <v>100.98513011152417</v>
      </c>
      <c r="E39" s="160">
        <f>IFERROR('APPENDIX 17'!E39/NEPI!E39*100,"0.00")</f>
        <v>18.976003257246099</v>
      </c>
      <c r="F39" s="160">
        <f>IFERROR('APPENDIX 17'!F39/NEPI!F39*100,"0.00")</f>
        <v>27.480414021844801</v>
      </c>
      <c r="G39" s="160">
        <f>IFERROR('APPENDIX 17'!G39/NEPI!G39*100,"0.00")</f>
        <v>104.93184254862919</v>
      </c>
      <c r="H39" s="160">
        <f>IFERROR('APPENDIX 17'!H39/NEPI!H39*100,"0.00")</f>
        <v>16.348820905682615</v>
      </c>
      <c r="I39" s="160">
        <f>IFERROR('APPENDIX 17'!I39/NEPI!I39*100,"0.00")</f>
        <v>33.080411651840222</v>
      </c>
      <c r="J39" s="160">
        <f>IFERROR('APPENDIX 17'!J39/NEPI!J39*100,"0.00")</f>
        <v>52.977203364725497</v>
      </c>
      <c r="K39" s="160" t="str">
        <f>IFERROR('APPENDIX 17'!K39/NEPI!K39*100,"0.00")</f>
        <v>0.00</v>
      </c>
      <c r="L39" s="160">
        <f>IFERROR('APPENDIX 17'!L39/NEPI!L39*100,"0.00")</f>
        <v>-6.0455486542443069</v>
      </c>
      <c r="M39" s="160">
        <f>IFERROR('APPENDIX 17'!M39/NEPI!M39*100,"0.00")</f>
        <v>34.511684355813621</v>
      </c>
      <c r="N39" s="160">
        <f>IFERROR('APPENDIX 17'!N39/NEPI!N39*100,"0.00")</f>
        <v>19.871935561749666</v>
      </c>
      <c r="O39" s="160">
        <f>IFERROR('APPENDIX 17'!O39/NEPI!O39*100,"0.00")</f>
        <v>86.2502619995808</v>
      </c>
      <c r="P39" s="160">
        <f>IFERROR('APPENDIX 17'!P39/NEPI!P39*100,"0.00")</f>
        <v>3.4549112219015132</v>
      </c>
      <c r="Q39" s="161">
        <f>IFERROR('APPENDIX 17'!Q39/NEPI!Q39*100,"0.00")</f>
        <v>34.409900221641685</v>
      </c>
    </row>
    <row r="40" spans="2:17" ht="27" customHeight="1" x14ac:dyDescent="0.35">
      <c r="B40" s="150" t="s">
        <v>39</v>
      </c>
      <c r="C40" s="160" t="str">
        <f>IFERROR('APPENDIX 17'!C40/NEPI!C40*100,"0.00")</f>
        <v>0.00</v>
      </c>
      <c r="D40" s="160">
        <f>IFERROR('APPENDIX 17'!D40/NEPI!D40*100,"0.00")</f>
        <v>74.713790112749351</v>
      </c>
      <c r="E40" s="160">
        <f>IFERROR('APPENDIX 17'!E40/NEPI!E40*100,"0.00")</f>
        <v>11.643518518518519</v>
      </c>
      <c r="F40" s="160">
        <f>IFERROR('APPENDIX 17'!F40/NEPI!F40*100,"0.00")</f>
        <v>37.119170331142527</v>
      </c>
      <c r="G40" s="160">
        <f>IFERROR('APPENDIX 17'!G40/NEPI!G40*100,"0.00")</f>
        <v>12.353666050523723</v>
      </c>
      <c r="H40" s="160">
        <f>IFERROR('APPENDIX 17'!H40/NEPI!H40*100,"0.00")</f>
        <v>90.393434709147954</v>
      </c>
      <c r="I40" s="160">
        <f>IFERROR('APPENDIX 17'!I40/NEPI!I40*100,"0.00")</f>
        <v>104.96006866072574</v>
      </c>
      <c r="J40" s="160">
        <f>IFERROR('APPENDIX 17'!J40/NEPI!J40*100,"0.00")</f>
        <v>-26.842779879325978</v>
      </c>
      <c r="K40" s="160" t="str">
        <f>IFERROR('APPENDIX 17'!K40/NEPI!K40*100,"0.00")</f>
        <v>0.00</v>
      </c>
      <c r="L40" s="160">
        <f>IFERROR('APPENDIX 17'!L40/NEPI!L40*100,"0.00")</f>
        <v>86.79900055524709</v>
      </c>
      <c r="M40" s="160">
        <f>IFERROR('APPENDIX 17'!M40/NEPI!M40*100,"0.00")</f>
        <v>-70.287984111221448</v>
      </c>
      <c r="N40" s="160">
        <f>IFERROR('APPENDIX 17'!N40/NEPI!N40*100,"0.00")</f>
        <v>-64.491081978281656</v>
      </c>
      <c r="O40" s="160">
        <f>IFERROR('APPENDIX 17'!O40/NEPI!O40*100,"0.00")</f>
        <v>4.3744072960594016</v>
      </c>
      <c r="P40" s="160">
        <f>IFERROR('APPENDIX 17'!P40/NEPI!P40*100,"0.00")</f>
        <v>154.9025672749768</v>
      </c>
      <c r="Q40" s="161">
        <f>IFERROR('APPENDIX 17'!Q40/NEPI!Q40*100,"0.00")</f>
        <v>50.023807431329004</v>
      </c>
    </row>
    <row r="41" spans="2:17" ht="27" customHeight="1" x14ac:dyDescent="0.35">
      <c r="B41" s="150" t="s">
        <v>40</v>
      </c>
      <c r="C41" s="160" t="str">
        <f>IFERROR('APPENDIX 17'!C41/NEPI!C41*100,"0.00")</f>
        <v>0.00</v>
      </c>
      <c r="D41" s="160">
        <f>IFERROR('APPENDIX 17'!D41/NEPI!D41*100,"0.00")</f>
        <v>62.850174216027874</v>
      </c>
      <c r="E41" s="160">
        <f>IFERROR('APPENDIX 17'!E41/NEPI!E41*100,"0.00")</f>
        <v>-50.871080139372829</v>
      </c>
      <c r="F41" s="160">
        <f>IFERROR('APPENDIX 17'!F41/NEPI!F41*100,"0.00")</f>
        <v>-48.537234042553187</v>
      </c>
      <c r="G41" s="160">
        <f>IFERROR('APPENDIX 17'!G41/NEPI!G41*100,"0.00")</f>
        <v>291.33604975337761</v>
      </c>
      <c r="H41" s="160">
        <f>IFERROR('APPENDIX 17'!H41/NEPI!H41*100,"0.00")</f>
        <v>-0.3401360544217687</v>
      </c>
      <c r="I41" s="160">
        <f>IFERROR('APPENDIX 17'!I41/NEPI!I41*100,"0.00")</f>
        <v>14.60911592652327</v>
      </c>
      <c r="J41" s="160">
        <f>IFERROR('APPENDIX 17'!J41/NEPI!J41*100,"0.00")</f>
        <v>83.316677486888082</v>
      </c>
      <c r="K41" s="160" t="str">
        <f>IFERROR('APPENDIX 17'!K41/NEPI!K41*100,"0.00")</f>
        <v>0.00</v>
      </c>
      <c r="L41" s="160">
        <f>IFERROR('APPENDIX 17'!L41/NEPI!L41*100,"0.00")</f>
        <v>519.75308641975312</v>
      </c>
      <c r="M41" s="160">
        <f>IFERROR('APPENDIX 17'!M41/NEPI!M41*100,"0.00")</f>
        <v>-1.6864459712679576</v>
      </c>
      <c r="N41" s="160">
        <f>IFERROR('APPENDIX 17'!N41/NEPI!N41*100,"0.00")</f>
        <v>26.330866555263789</v>
      </c>
      <c r="O41" s="160" t="str">
        <f>IFERROR('APPENDIX 17'!O41/NEPI!O41*100,"0.00")</f>
        <v>0.00</v>
      </c>
      <c r="P41" s="160">
        <f>IFERROR('APPENDIX 17'!P41/NEPI!P41*100,"0.00")</f>
        <v>0.85666136129575876</v>
      </c>
      <c r="Q41" s="161">
        <f>IFERROR('APPENDIX 17'!Q41/NEPI!Q41*100,"0.00")</f>
        <v>40.667646792078166</v>
      </c>
    </row>
    <row r="42" spans="2:17" ht="27" customHeight="1" x14ac:dyDescent="0.35">
      <c r="B42" s="150" t="s">
        <v>41</v>
      </c>
      <c r="C42" s="160" t="str">
        <f>IFERROR('APPENDIX 17'!C42/NEPI!C42*100,"0.00")</f>
        <v>0.00</v>
      </c>
      <c r="D42" s="160" t="str">
        <f>IFERROR('APPENDIX 17'!D42/NEPI!D42*100,"0.00")</f>
        <v>0.00</v>
      </c>
      <c r="E42" s="160" t="str">
        <f>IFERROR('APPENDIX 17'!E42/NEPI!E42*100,"0.00")</f>
        <v>0.00</v>
      </c>
      <c r="F42" s="160" t="str">
        <f>IFERROR('APPENDIX 17'!F42/NEPI!F42*100,"0.00")</f>
        <v>0.00</v>
      </c>
      <c r="G42" s="160" t="str">
        <f>IFERROR('APPENDIX 17'!G42/NEPI!G42*100,"0.00")</f>
        <v>0.00</v>
      </c>
      <c r="H42" s="160" t="str">
        <f>IFERROR('APPENDIX 17'!H42/NEPI!H42*100,"0.00")</f>
        <v>0.00</v>
      </c>
      <c r="I42" s="160" t="str">
        <f>IFERROR('APPENDIX 17'!I42/NEPI!I42*100,"0.00")</f>
        <v>0.00</v>
      </c>
      <c r="J42" s="160" t="str">
        <f>IFERROR('APPENDIX 17'!J42/NEPI!J42*100,"0.00")</f>
        <v>0.00</v>
      </c>
      <c r="K42" s="160" t="str">
        <f>IFERROR('APPENDIX 17'!K42/NEPI!K42*100,"0.00")</f>
        <v>0.00</v>
      </c>
      <c r="L42" s="160" t="str">
        <f>IFERROR('APPENDIX 17'!L42/NEPI!L42*100,"0.00")</f>
        <v>0.00</v>
      </c>
      <c r="M42" s="160" t="str">
        <f>IFERROR('APPENDIX 17'!M42/NEPI!M42*100,"0.00")</f>
        <v>0.00</v>
      </c>
      <c r="N42" s="160" t="str">
        <f>IFERROR('APPENDIX 17'!N42/NEPI!N42*100,"0.00")</f>
        <v>0.00</v>
      </c>
      <c r="O42" s="160" t="str">
        <f>IFERROR('APPENDIX 17'!O42/NEPI!O42*100,"0.00")</f>
        <v>0.00</v>
      </c>
      <c r="P42" s="160" t="str">
        <f>IFERROR('APPENDIX 17'!P42/NEPI!P42*100,"0.00")</f>
        <v>0.00</v>
      </c>
      <c r="Q42" s="161" t="str">
        <f>IFERROR('APPENDIX 17'!Q42/NEPI!Q42*100,"0.00")</f>
        <v>0.00</v>
      </c>
    </row>
    <row r="43" spans="2:17" ht="27" customHeight="1" x14ac:dyDescent="0.35">
      <c r="B43" s="150" t="s">
        <v>42</v>
      </c>
      <c r="C43" s="160" t="str">
        <f>IFERROR('APPENDIX 17'!C43/NEPI!C43*100,"0.00")</f>
        <v>0.00</v>
      </c>
      <c r="D43" s="160">
        <f>IFERROR('APPENDIX 17'!D43/NEPI!D43*100,"0.00")</f>
        <v>0</v>
      </c>
      <c r="E43" s="160">
        <f>IFERROR('APPENDIX 17'!E43/NEPI!E43*100,"0.00")</f>
        <v>0</v>
      </c>
      <c r="F43" s="160">
        <f>IFERROR('APPENDIX 17'!F43/NEPI!F43*100,"0.00")</f>
        <v>0</v>
      </c>
      <c r="G43" s="160">
        <f>IFERROR('APPENDIX 17'!G43/NEPI!G43*100,"0.00")</f>
        <v>-19.614711033274958</v>
      </c>
      <c r="H43" s="160">
        <f>IFERROR('APPENDIX 17'!H43/NEPI!H43*100,"0.00")</f>
        <v>0</v>
      </c>
      <c r="I43" s="160">
        <f>IFERROR('APPENDIX 17'!I43/NEPI!I43*100,"0.00")</f>
        <v>45.86578264225075</v>
      </c>
      <c r="J43" s="160">
        <f>IFERROR('APPENDIX 17'!J43/NEPI!J43*100,"0.00")</f>
        <v>73.525044064785632</v>
      </c>
      <c r="K43" s="160">
        <f>IFERROR('APPENDIX 17'!K43/NEPI!K43*100,"0.00")</f>
        <v>41.949052502462706</v>
      </c>
      <c r="L43" s="160">
        <f>IFERROR('APPENDIX 17'!L43/NEPI!L43*100,"0.00")</f>
        <v>0</v>
      </c>
      <c r="M43" s="160">
        <f>IFERROR('APPENDIX 17'!M43/NEPI!M43*100,"0.00")</f>
        <v>-12500</v>
      </c>
      <c r="N43" s="160">
        <f>IFERROR('APPENDIX 17'!N43/NEPI!N43*100,"0.00")</f>
        <v>66.484517304189438</v>
      </c>
      <c r="O43" s="160" t="str">
        <f>IFERROR('APPENDIX 17'!O43/NEPI!O43*100,"0.00")</f>
        <v>0.00</v>
      </c>
      <c r="P43" s="160">
        <f>IFERROR('APPENDIX 17'!P43/NEPI!P43*100,"0.00")</f>
        <v>0</v>
      </c>
      <c r="Q43" s="161">
        <f>IFERROR('APPENDIX 17'!Q43/NEPI!Q43*100,"0.00")</f>
        <v>47.332071417608837</v>
      </c>
    </row>
    <row r="44" spans="2:17" ht="27" customHeight="1" x14ac:dyDescent="0.35">
      <c r="B44" s="154" t="s">
        <v>43</v>
      </c>
      <c r="C44" s="162">
        <f>IFERROR('APPENDIX 17'!C44/NEPI!C44*100,"0.00")</f>
        <v>-162.0991253644315</v>
      </c>
      <c r="D44" s="162">
        <f>IFERROR('APPENDIX 17'!D44/NEPI!D44*100,"0.00")</f>
        <v>44.455449228117772</v>
      </c>
      <c r="E44" s="162">
        <f>IFERROR('APPENDIX 17'!E44/NEPI!E44*100,"0.00")</f>
        <v>52.986936822980155</v>
      </c>
      <c r="F44" s="162">
        <f>IFERROR('APPENDIX 17'!F44/NEPI!F44*100,"0.00")</f>
        <v>16.183308907989069</v>
      </c>
      <c r="G44" s="162">
        <f>IFERROR('APPENDIX 17'!G44/NEPI!G44*100,"0.00")</f>
        <v>26.166896547570289</v>
      </c>
      <c r="H44" s="162">
        <f>IFERROR('APPENDIX 17'!H44/NEPI!H44*100,"0.00")</f>
        <v>44.381920323473942</v>
      </c>
      <c r="I44" s="162">
        <f>IFERROR('APPENDIX 17'!I44/NEPI!I44*100,"0.00")</f>
        <v>74.626540478649559</v>
      </c>
      <c r="J44" s="162">
        <f>IFERROR('APPENDIX 17'!J44/NEPI!J44*100,"0.00")</f>
        <v>82.852049517910771</v>
      </c>
      <c r="K44" s="162">
        <f>IFERROR('APPENDIX 17'!K44/NEPI!K44*100,"0.00")</f>
        <v>65.823871323060487</v>
      </c>
      <c r="L44" s="162">
        <f>IFERROR('APPENDIX 17'!L44/NEPI!L44*100,"0.00")</f>
        <v>60.099381256121745</v>
      </c>
      <c r="M44" s="162">
        <f>IFERROR('APPENDIX 17'!M44/NEPI!M44*100,"0.00")</f>
        <v>43.1700712717182</v>
      </c>
      <c r="N44" s="162">
        <f>IFERROR('APPENDIX 17'!N44/NEPI!N44*100,"0.00")</f>
        <v>28.70851742447163</v>
      </c>
      <c r="O44" s="162">
        <f>IFERROR('APPENDIX 17'!O44/NEPI!O44*100,"0.00")</f>
        <v>78.744994337474523</v>
      </c>
      <c r="P44" s="162">
        <f>IFERROR('APPENDIX 17'!P44/NEPI!P44*100,"0.00")</f>
        <v>55.240431779716147</v>
      </c>
      <c r="Q44" s="162">
        <f>IFERROR('APPENDIX 17'!Q44/NEPI!Q44*100,"0.00")</f>
        <v>68.60924318577338</v>
      </c>
    </row>
    <row r="45" spans="2:17" ht="27" customHeight="1" x14ac:dyDescent="0.35">
      <c r="B45" s="335" t="s">
        <v>44</v>
      </c>
      <c r="C45" s="335"/>
      <c r="D45" s="335"/>
      <c r="E45" s="335"/>
      <c r="F45" s="335"/>
      <c r="G45" s="335"/>
      <c r="H45" s="335"/>
      <c r="I45" s="335"/>
      <c r="J45" s="335"/>
      <c r="K45" s="335"/>
      <c r="L45" s="335"/>
      <c r="M45" s="335"/>
      <c r="N45" s="335"/>
      <c r="O45" s="335"/>
      <c r="P45" s="335"/>
      <c r="Q45" s="335"/>
    </row>
    <row r="46" spans="2:17" ht="27" customHeight="1" x14ac:dyDescent="0.35">
      <c r="B46" s="150" t="s">
        <v>45</v>
      </c>
      <c r="C46" s="163">
        <f>IFERROR('APPENDIX 17'!C46/NEPI!C46*100,"0.00")</f>
        <v>134.46398659966499</v>
      </c>
      <c r="D46" s="163">
        <f>IFERROR('APPENDIX 17'!D46/NEPI!D46*100,"0.00")</f>
        <v>64.981894736842108</v>
      </c>
      <c r="E46" s="163">
        <f>IFERROR('APPENDIX 17'!E46/NEPI!E46*100,"0.00")</f>
        <v>34.512088443857138</v>
      </c>
      <c r="F46" s="163">
        <f>IFERROR('APPENDIX 17'!F46/NEPI!F46*100,"0.00")</f>
        <v>39.994908975829432</v>
      </c>
      <c r="G46" s="163">
        <f>IFERROR('APPENDIX 17'!G46/NEPI!G46*100,"0.00")</f>
        <v>-32.890519533223454</v>
      </c>
      <c r="H46" s="163">
        <f>IFERROR('APPENDIX 17'!H46/NEPI!H46*100,"0.00")</f>
        <v>70.861194711510308</v>
      </c>
      <c r="I46" s="163">
        <f>IFERROR('APPENDIX 17'!I46/NEPI!I46*100,"0.00")</f>
        <v>58.48234674161251</v>
      </c>
      <c r="J46" s="163">
        <f>IFERROR('APPENDIX 17'!J46/NEPI!J46*100,"0.00")</f>
        <v>64.9773850338822</v>
      </c>
      <c r="K46" s="163" t="str">
        <f>IFERROR('APPENDIX 17'!K46/NEPI!K46*100,"0.00")</f>
        <v>0.00</v>
      </c>
      <c r="L46" s="163">
        <f>IFERROR('APPENDIX 17'!L46/NEPI!L46*100,"0.00")</f>
        <v>46.828986674011141</v>
      </c>
      <c r="M46" s="163">
        <f>IFERROR('APPENDIX 17'!M46/NEPI!M46*100,"0.00")</f>
        <v>62.561256846353416</v>
      </c>
      <c r="N46" s="163">
        <f>IFERROR('APPENDIX 17'!N46/NEPI!N46*100,"0.00")</f>
        <v>26.669941060903735</v>
      </c>
      <c r="O46" s="163">
        <f>IFERROR('APPENDIX 17'!O46/NEPI!O46*100,"0.00")</f>
        <v>93.34858346483891</v>
      </c>
      <c r="P46" s="163">
        <f>IFERROR('APPENDIX 17'!P46/NEPI!P46*100,"0.00")</f>
        <v>82.291179271346451</v>
      </c>
      <c r="Q46" s="164">
        <f>IFERROR('APPENDIX 17'!Q46/NEPI!Q46*100,"0.00")</f>
        <v>61.780582252496032</v>
      </c>
    </row>
    <row r="47" spans="2:17" ht="27" customHeight="1" x14ac:dyDescent="0.35">
      <c r="B47" s="150" t="s">
        <v>60</v>
      </c>
      <c r="C47" s="163">
        <f>IFERROR('APPENDIX 17'!C47/NEPI!C47*100,"0.00")</f>
        <v>-32.434514637904464</v>
      </c>
      <c r="D47" s="163">
        <f>IFERROR('APPENDIX 17'!D47/NEPI!D47*100,"0.00")</f>
        <v>55.670688548336656</v>
      </c>
      <c r="E47" s="163" t="str">
        <f>IFERROR('APPENDIX 17'!E47/NEPI!E47*100,"0.00")</f>
        <v>0.00</v>
      </c>
      <c r="F47" s="163">
        <f>IFERROR('APPENDIX 17'!F47/NEPI!F47*100,"0.00")</f>
        <v>61.869970340645054</v>
      </c>
      <c r="G47" s="163">
        <f>IFERROR('APPENDIX 17'!G47/NEPI!G47*100,"0.00")</f>
        <v>19.133148082028036</v>
      </c>
      <c r="H47" s="163">
        <f>IFERROR('APPENDIX 17'!H47/NEPI!H47*100,"0.00")</f>
        <v>70.524912378756653</v>
      </c>
      <c r="I47" s="163" t="str">
        <f>IFERROR('APPENDIX 17'!I47/NEPI!I47*100,"0.00")</f>
        <v>0.00</v>
      </c>
      <c r="J47" s="163">
        <f>IFERROR('APPENDIX 17'!J47/NEPI!J47*100,"0.00")</f>
        <v>6.1920542487165733</v>
      </c>
      <c r="K47" s="163" t="str">
        <f>IFERROR('APPENDIX 17'!K47/NEPI!K47*100,"0.00")</f>
        <v>0.00</v>
      </c>
      <c r="L47" s="163">
        <f>IFERROR('APPENDIX 17'!L47/NEPI!L47*100,"0.00")</f>
        <v>15.435371900826448</v>
      </c>
      <c r="M47" s="163" t="str">
        <f>IFERROR('APPENDIX 17'!M47/NEPI!M47*100,"0.00")</f>
        <v>0.00</v>
      </c>
      <c r="N47" s="163" t="str">
        <f>IFERROR('APPENDIX 17'!N47/NEPI!N47*100,"0.00")</f>
        <v>0.00</v>
      </c>
      <c r="O47" s="163">
        <f>IFERROR('APPENDIX 17'!O47/NEPI!O47*100,"0.00")</f>
        <v>89.885739338810794</v>
      </c>
      <c r="P47" s="163">
        <f>IFERROR('APPENDIX 17'!P47/NEPI!P47*100,"0.00")</f>
        <v>15.921656248857696</v>
      </c>
      <c r="Q47" s="164">
        <f>IFERROR('APPENDIX 17'!Q47/NEPI!Q47*100,"0.00")</f>
        <v>56.338247998841972</v>
      </c>
    </row>
    <row r="48" spans="2:17" ht="27" customHeight="1" x14ac:dyDescent="0.35">
      <c r="B48" s="136" t="s">
        <v>199</v>
      </c>
      <c r="C48" s="163">
        <f>IFERROR('APPENDIX 17'!C48/NEPI!C48*100,"0.00")</f>
        <v>56.722054380664652</v>
      </c>
      <c r="D48" s="163">
        <f>IFERROR('APPENDIX 17'!D48/NEPI!D48*100,"0.00")</f>
        <v>60.384501474394469</v>
      </c>
      <c r="E48" s="163">
        <f>IFERROR('APPENDIX 17'!E48/NEPI!E48*100,"0.00")</f>
        <v>42.376309511461471</v>
      </c>
      <c r="F48" s="163">
        <f>IFERROR('APPENDIX 17'!F48/NEPI!F48*100,"0.00")</f>
        <v>42.376699056590425</v>
      </c>
      <c r="G48" s="163">
        <f>IFERROR('APPENDIX 17'!G48/NEPI!G48*100,"0.00")</f>
        <v>-3.0318549626139504</v>
      </c>
      <c r="H48" s="163">
        <f>IFERROR('APPENDIX 17'!H48/NEPI!H48*100,"0.00")</f>
        <v>24.321904460946964</v>
      </c>
      <c r="I48" s="163">
        <f>IFERROR('APPENDIX 17'!I48/NEPI!I48*100,"0.00")</f>
        <v>33.071683132584475</v>
      </c>
      <c r="J48" s="163">
        <f>IFERROR('APPENDIX 17'!J48/NEPI!J48*100,"0.00")</f>
        <v>33.072374448238527</v>
      </c>
      <c r="K48" s="163" t="str">
        <f>IFERROR('APPENDIX 17'!K48/NEPI!K48*100,"0.00")</f>
        <v>0.00</v>
      </c>
      <c r="L48" s="163">
        <f>IFERROR('APPENDIX 17'!L48/NEPI!L48*100,"0.00")</f>
        <v>30.147269087789535</v>
      </c>
      <c r="M48" s="163">
        <f>IFERROR('APPENDIX 17'!M48/NEPI!M48*100,"0.00")</f>
        <v>46.645415907710991</v>
      </c>
      <c r="N48" s="163">
        <f>IFERROR('APPENDIX 17'!N48/NEPI!N48*100,"0.00")</f>
        <v>-20.555968761621422</v>
      </c>
      <c r="O48" s="163">
        <f>IFERROR('APPENDIX 17'!O48/NEPI!O48*100,"0.00")</f>
        <v>79.041005895020902</v>
      </c>
      <c r="P48" s="163">
        <f>IFERROR('APPENDIX 17'!P48/NEPI!P48*100,"0.00")</f>
        <v>-17.612375879373136</v>
      </c>
      <c r="Q48" s="164">
        <f>IFERROR('APPENDIX 17'!Q48/NEPI!Q48*100,"0.00")</f>
        <v>46.110584811090213</v>
      </c>
    </row>
    <row r="49" spans="2:17" ht="27" customHeight="1" x14ac:dyDescent="0.35">
      <c r="B49" s="150" t="s">
        <v>46</v>
      </c>
      <c r="C49" s="163">
        <f>IFERROR('APPENDIX 17'!C49/NEPI!C49*100,"0.00")</f>
        <v>179.19261327034573</v>
      </c>
      <c r="D49" s="163">
        <f>IFERROR('APPENDIX 17'!D49/NEPI!D49*100,"0.00")</f>
        <v>66.7811571745831</v>
      </c>
      <c r="E49" s="163">
        <f>IFERROR('APPENDIX 17'!E49/NEPI!E49*100,"0.00")</f>
        <v>900.27625287763408</v>
      </c>
      <c r="F49" s="163">
        <f>IFERROR('APPENDIX 17'!F49/NEPI!F49*100,"0.00")</f>
        <v>56.603031259414408</v>
      </c>
      <c r="G49" s="163">
        <f>IFERROR('APPENDIX 17'!G49/NEPI!G49*100,"0.00")</f>
        <v>15.418111898657818</v>
      </c>
      <c r="H49" s="163">
        <f>IFERROR('APPENDIX 17'!H49/NEPI!H49*100,"0.00")</f>
        <v>53.728614672970309</v>
      </c>
      <c r="I49" s="163">
        <f>IFERROR('APPENDIX 17'!I49/NEPI!I49*100,"0.00")</f>
        <v>471.53961589694308</v>
      </c>
      <c r="J49" s="163">
        <f>IFERROR('APPENDIX 17'!J49/NEPI!J49*100,"0.00")</f>
        <v>-19.615014323956228</v>
      </c>
      <c r="K49" s="163" t="str">
        <f>IFERROR('APPENDIX 17'!K49/NEPI!K49*100,"0.00")</f>
        <v>0.00</v>
      </c>
      <c r="L49" s="163">
        <f>IFERROR('APPENDIX 17'!L49/NEPI!L49*100,"0.00")</f>
        <v>60.440859904267974</v>
      </c>
      <c r="M49" s="163">
        <f>IFERROR('APPENDIX 17'!M49/NEPI!M49*100,"0.00")</f>
        <v>60.81586447188171</v>
      </c>
      <c r="N49" s="163">
        <f>IFERROR('APPENDIX 17'!N49/NEPI!N49*100,"0.00")</f>
        <v>-22.138982996930224</v>
      </c>
      <c r="O49" s="163">
        <f>IFERROR('APPENDIX 17'!O49/NEPI!O49*100,"0.00")</f>
        <v>65.804326600605222</v>
      </c>
      <c r="P49" s="163">
        <f>IFERROR('APPENDIX 17'!P49/NEPI!P49*100,"0.00")</f>
        <v>67.83708642047192</v>
      </c>
      <c r="Q49" s="164">
        <f>IFERROR('APPENDIX 17'!Q49/NEPI!Q49*100,"0.00")</f>
        <v>60.114098110858059</v>
      </c>
    </row>
    <row r="50" spans="2:17" ht="27" customHeight="1" x14ac:dyDescent="0.35">
      <c r="B50" s="150" t="s">
        <v>200</v>
      </c>
      <c r="C50" s="163">
        <f>IFERROR('APPENDIX 17'!C50/NEPI!C50*100,"0.00")</f>
        <v>17.128258534839066</v>
      </c>
      <c r="D50" s="163">
        <f>IFERROR('APPENDIX 17'!D50/NEPI!D50*100,"0.00")</f>
        <v>89.373118447005083</v>
      </c>
      <c r="E50" s="163">
        <f>IFERROR('APPENDIX 17'!E50/NEPI!E50*100,"0.00")</f>
        <v>-9.7075295581829497</v>
      </c>
      <c r="F50" s="163">
        <f>IFERROR('APPENDIX 17'!F50/NEPI!F50*100,"0.00")</f>
        <v>28.108506223368657</v>
      </c>
      <c r="G50" s="163">
        <f>IFERROR('APPENDIX 17'!G50/NEPI!G50*100,"0.00")</f>
        <v>84.765954670917708</v>
      </c>
      <c r="H50" s="163">
        <f>IFERROR('APPENDIX 17'!H50/NEPI!H50*100,"0.00")</f>
        <v>59.129394348059741</v>
      </c>
      <c r="I50" s="163">
        <f>IFERROR('APPENDIX 17'!I50/NEPI!I50*100,"0.00")</f>
        <v>-62.78586278586279</v>
      </c>
      <c r="J50" s="163">
        <f>IFERROR('APPENDIX 17'!J50/NEPI!J50*100,"0.00")</f>
        <v>168.24207924500035</v>
      </c>
      <c r="K50" s="163" t="str">
        <f>IFERROR('APPENDIX 17'!K50/NEPI!K50*100,"0.00")</f>
        <v>0.00</v>
      </c>
      <c r="L50" s="163">
        <f>IFERROR('APPENDIX 17'!L50/NEPI!L50*100,"0.00")</f>
        <v>-36.846408264892787</v>
      </c>
      <c r="M50" s="163">
        <f>IFERROR('APPENDIX 17'!M50/NEPI!M50*100,"0.00")</f>
        <v>14.726198633308025</v>
      </c>
      <c r="N50" s="163">
        <f>IFERROR('APPENDIX 17'!N50/NEPI!N50*100,"0.00")</f>
        <v>-44.124297023775405</v>
      </c>
      <c r="O50" s="163">
        <f>IFERROR('APPENDIX 17'!O50/NEPI!O50*100,"0.00")</f>
        <v>41.939388296634235</v>
      </c>
      <c r="P50" s="163">
        <f>IFERROR('APPENDIX 17'!P50/NEPI!P50*100,"0.00")</f>
        <v>3.7077887461166568</v>
      </c>
      <c r="Q50" s="164">
        <f>IFERROR('APPENDIX 17'!Q50/NEPI!Q50*100,"0.00")</f>
        <v>43.316248581080245</v>
      </c>
    </row>
    <row r="51" spans="2:17" ht="27" customHeight="1" x14ac:dyDescent="0.35">
      <c r="B51" s="154" t="s">
        <v>43</v>
      </c>
      <c r="C51" s="162">
        <f>IFERROR('APPENDIX 17'!C51/NEPI!C51*100,"0.00")</f>
        <v>108.04938038028568</v>
      </c>
      <c r="D51" s="162">
        <f>IFERROR('APPENDIX 17'!D51/NEPI!D51*100,"0.00")</f>
        <v>68.771326852285426</v>
      </c>
      <c r="E51" s="162">
        <f>IFERROR('APPENDIX 17'!E51/NEPI!E51*100,"0.00")</f>
        <v>-116.85321414553236</v>
      </c>
      <c r="F51" s="162">
        <f>IFERROR('APPENDIX 17'!F51/NEPI!F51*100,"0.00")</f>
        <v>47.496516197539982</v>
      </c>
      <c r="G51" s="162">
        <f>IFERROR('APPENDIX 17'!G51/NEPI!G51*100,"0.00")</f>
        <v>49.168548852780155</v>
      </c>
      <c r="H51" s="162">
        <f>IFERROR('APPENDIX 17'!H51/NEPI!H51*100,"0.00")</f>
        <v>57.890723651766571</v>
      </c>
      <c r="I51" s="162">
        <f>IFERROR('APPENDIX 17'!I51/NEPI!I51*100,"0.00")</f>
        <v>199.98999352914885</v>
      </c>
      <c r="J51" s="162">
        <f>IFERROR('APPENDIX 17'!J51/NEPI!J51*100,"0.00")</f>
        <v>35.419792950024231</v>
      </c>
      <c r="K51" s="162" t="str">
        <f>IFERROR('APPENDIX 17'!K51/NEPI!K51*100,"0.00")</f>
        <v>0.00</v>
      </c>
      <c r="L51" s="162">
        <f>IFERROR('APPENDIX 17'!L51/NEPI!L51*100,"0.00")</f>
        <v>50.127837106094162</v>
      </c>
      <c r="M51" s="162">
        <f>IFERROR('APPENDIX 17'!M51/NEPI!M51*100,"0.00")</f>
        <v>52.101903735086729</v>
      </c>
      <c r="N51" s="162">
        <f>IFERROR('APPENDIX 17'!N51/NEPI!N51*100,"0.00")</f>
        <v>-25.512382578992316</v>
      </c>
      <c r="O51" s="162">
        <f>IFERROR('APPENDIX 17'!O51/NEPI!O51*100,"0.00")</f>
        <v>74.83843447962326</v>
      </c>
      <c r="P51" s="162">
        <f>IFERROR('APPENDIX 17'!P51/NEPI!P51*100,"0.00")</f>
        <v>52.885984035604615</v>
      </c>
      <c r="Q51" s="162">
        <f>IFERROR('APPENDIX 17'!Q51/NEPI!Q51*100,"0.00")</f>
        <v>56.017056676170817</v>
      </c>
    </row>
    <row r="52" spans="2:17" ht="15.5" x14ac:dyDescent="0.35">
      <c r="B52" s="215" t="s">
        <v>48</v>
      </c>
      <c r="C52" s="165"/>
      <c r="D52" s="165"/>
      <c r="E52" s="165"/>
      <c r="F52" s="165"/>
      <c r="G52" s="165"/>
      <c r="H52" s="165"/>
      <c r="I52" s="165"/>
      <c r="J52" s="165"/>
      <c r="K52" s="165"/>
      <c r="L52" s="165"/>
      <c r="M52" s="165"/>
      <c r="N52" s="165"/>
      <c r="O52" s="165"/>
      <c r="P52" s="165"/>
      <c r="Q52" s="165"/>
    </row>
  </sheetData>
  <sheetProtection algorithmName="SHA-512" hashValue="G/txCpUtM0+2HJwfUCir2Uc/fvo7VL/4+iFH0dbC4x1cMuwS5H5AmYWrmcGb7AHA0DObKCnetLZobFIjVP6yNg==" saltValue="aHqKglQIdWcc1BDTcXizKA==" spinCount="100000" sheet="1" objects="1" scenarios="1"/>
  <mergeCells count="3">
    <mergeCell ref="B4:Q4"/>
    <mergeCell ref="B6:Q6"/>
    <mergeCell ref="B45:Q45"/>
  </mergeCells>
  <pageMargins left="0.7" right="0.7" top="0.75" bottom="0.75" header="0.3" footer="0.3"/>
  <pageSetup paperSize="9" scale="3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CF6E-8802-44B3-A1FD-011D014303A9}">
  <sheetPr codeName="Sheet27">
    <tabColor rgb="FFA2D668"/>
    <pageSetUpPr fitToPage="1"/>
  </sheetPr>
  <dimension ref="B3:S57"/>
  <sheetViews>
    <sheetView showGridLines="0" zoomScale="80" zoomScaleNormal="80" workbookViewId="0"/>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34" t="s">
        <v>285</v>
      </c>
      <c r="C4" s="334"/>
      <c r="D4" s="334"/>
      <c r="E4" s="334"/>
      <c r="F4" s="334"/>
      <c r="G4" s="334"/>
      <c r="H4" s="334"/>
      <c r="I4" s="334"/>
      <c r="J4" s="334"/>
      <c r="K4" s="334"/>
      <c r="L4" s="334"/>
      <c r="M4" s="334"/>
      <c r="N4" s="334"/>
      <c r="O4" s="334"/>
      <c r="P4" s="334"/>
      <c r="Q4" s="334"/>
      <c r="R4" s="73"/>
    </row>
    <row r="5" spans="2:18" ht="31" x14ac:dyDescent="0.35">
      <c r="B5" s="148" t="s">
        <v>0</v>
      </c>
      <c r="C5" s="149" t="s">
        <v>168</v>
      </c>
      <c r="D5" s="149" t="s">
        <v>169</v>
      </c>
      <c r="E5" s="149" t="s">
        <v>170</v>
      </c>
      <c r="F5" s="149" t="s">
        <v>171</v>
      </c>
      <c r="G5" s="149" t="s">
        <v>172</v>
      </c>
      <c r="H5" s="149" t="s">
        <v>173</v>
      </c>
      <c r="I5" s="149" t="s">
        <v>174</v>
      </c>
      <c r="J5" s="149" t="s">
        <v>175</v>
      </c>
      <c r="K5" s="149" t="s">
        <v>176</v>
      </c>
      <c r="L5" s="149" t="s">
        <v>177</v>
      </c>
      <c r="M5" s="149" t="s">
        <v>178</v>
      </c>
      <c r="N5" s="149" t="s">
        <v>179</v>
      </c>
      <c r="O5" s="149" t="s">
        <v>180</v>
      </c>
      <c r="P5" s="149" t="s">
        <v>181</v>
      </c>
      <c r="Q5" s="149" t="s">
        <v>182</v>
      </c>
      <c r="R5" s="77"/>
    </row>
    <row r="6" spans="2:18" ht="30" customHeight="1" x14ac:dyDescent="0.35">
      <c r="B6" s="335" t="s">
        <v>16</v>
      </c>
      <c r="C6" s="335"/>
      <c r="D6" s="335"/>
      <c r="E6" s="335"/>
      <c r="F6" s="335"/>
      <c r="G6" s="335"/>
      <c r="H6" s="335"/>
      <c r="I6" s="335"/>
      <c r="J6" s="335"/>
      <c r="K6" s="335"/>
      <c r="L6" s="335"/>
      <c r="M6" s="335"/>
      <c r="N6" s="335"/>
      <c r="O6" s="335"/>
      <c r="P6" s="335"/>
      <c r="Q6" s="335"/>
      <c r="R6" s="77"/>
    </row>
    <row r="7" spans="2:18" ht="30" customHeight="1" x14ac:dyDescent="0.35">
      <c r="B7" s="150" t="s">
        <v>17</v>
      </c>
      <c r="C7" s="166">
        <v>0</v>
      </c>
      <c r="D7" s="166">
        <v>416</v>
      </c>
      <c r="E7" s="166">
        <v>235</v>
      </c>
      <c r="F7" s="166">
        <v>1621</v>
      </c>
      <c r="G7" s="166">
        <v>16555</v>
      </c>
      <c r="H7" s="166">
        <v>648</v>
      </c>
      <c r="I7" s="166">
        <v>0</v>
      </c>
      <c r="J7" s="166">
        <v>0</v>
      </c>
      <c r="K7" s="166">
        <v>0</v>
      </c>
      <c r="L7" s="166">
        <v>10220</v>
      </c>
      <c r="M7" s="166">
        <v>10351</v>
      </c>
      <c r="N7" s="166">
        <v>65238</v>
      </c>
      <c r="O7" s="166">
        <v>5124459</v>
      </c>
      <c r="P7" s="166">
        <v>20046</v>
      </c>
      <c r="Q7" s="188">
        <v>5249787</v>
      </c>
      <c r="R7" s="78"/>
    </row>
    <row r="8" spans="2:18" ht="30" customHeight="1" x14ac:dyDescent="0.35">
      <c r="B8" s="150" t="s">
        <v>18</v>
      </c>
      <c r="C8" s="166">
        <v>0</v>
      </c>
      <c r="D8" s="166">
        <v>94943</v>
      </c>
      <c r="E8" s="166">
        <v>750</v>
      </c>
      <c r="F8" s="166">
        <v>470291</v>
      </c>
      <c r="G8" s="166">
        <v>4254</v>
      </c>
      <c r="H8" s="166">
        <v>-1383</v>
      </c>
      <c r="I8" s="166">
        <v>180824</v>
      </c>
      <c r="J8" s="166">
        <v>399964</v>
      </c>
      <c r="K8" s="166">
        <v>5163</v>
      </c>
      <c r="L8" s="166">
        <v>-2</v>
      </c>
      <c r="M8" s="166">
        <v>766</v>
      </c>
      <c r="N8" s="166">
        <v>-1005</v>
      </c>
      <c r="O8" s="166">
        <v>0</v>
      </c>
      <c r="P8" s="166">
        <v>-1296</v>
      </c>
      <c r="Q8" s="188">
        <v>1153269</v>
      </c>
      <c r="R8" s="78"/>
    </row>
    <row r="9" spans="2:18" ht="30" customHeight="1" x14ac:dyDescent="0.35">
      <c r="B9" s="150" t="s">
        <v>19</v>
      </c>
      <c r="C9" s="166">
        <v>0</v>
      </c>
      <c r="D9" s="166">
        <v>438</v>
      </c>
      <c r="E9" s="166">
        <v>15384</v>
      </c>
      <c r="F9" s="166">
        <v>111069</v>
      </c>
      <c r="G9" s="166">
        <v>130524</v>
      </c>
      <c r="H9" s="166">
        <v>176</v>
      </c>
      <c r="I9" s="166">
        <v>180384</v>
      </c>
      <c r="J9" s="166">
        <v>26563</v>
      </c>
      <c r="K9" s="166">
        <v>0</v>
      </c>
      <c r="L9" s="166">
        <v>52976</v>
      </c>
      <c r="M9" s="166">
        <v>25850</v>
      </c>
      <c r="N9" s="166">
        <v>51094</v>
      </c>
      <c r="O9" s="166">
        <v>0</v>
      </c>
      <c r="P9" s="166">
        <v>0</v>
      </c>
      <c r="Q9" s="188">
        <v>594459</v>
      </c>
      <c r="R9" s="78"/>
    </row>
    <row r="10" spans="2:18" ht="30" customHeight="1" x14ac:dyDescent="0.35">
      <c r="B10" s="150" t="s">
        <v>20</v>
      </c>
      <c r="C10" s="166">
        <v>196</v>
      </c>
      <c r="D10" s="166">
        <v>61973</v>
      </c>
      <c r="E10" s="166">
        <v>74944</v>
      </c>
      <c r="F10" s="166">
        <v>366961</v>
      </c>
      <c r="G10" s="166">
        <v>69642</v>
      </c>
      <c r="H10" s="166">
        <v>118580</v>
      </c>
      <c r="I10" s="166">
        <v>1681294</v>
      </c>
      <c r="J10" s="166">
        <v>1292441</v>
      </c>
      <c r="K10" s="166">
        <v>0</v>
      </c>
      <c r="L10" s="166">
        <v>251752</v>
      </c>
      <c r="M10" s="166">
        <v>174164</v>
      </c>
      <c r="N10" s="166">
        <v>551362</v>
      </c>
      <c r="O10" s="166">
        <v>3298150</v>
      </c>
      <c r="P10" s="166">
        <v>141709</v>
      </c>
      <c r="Q10" s="188">
        <v>8083169</v>
      </c>
      <c r="R10" s="78"/>
    </row>
    <row r="11" spans="2:18" ht="30" customHeight="1" x14ac:dyDescent="0.35">
      <c r="B11" s="150" t="s">
        <v>121</v>
      </c>
      <c r="C11" s="166">
        <v>0</v>
      </c>
      <c r="D11" s="166">
        <v>43660</v>
      </c>
      <c r="E11" s="166">
        <v>74635</v>
      </c>
      <c r="F11" s="166">
        <v>231841</v>
      </c>
      <c r="G11" s="166">
        <v>103029</v>
      </c>
      <c r="H11" s="166">
        <v>74325</v>
      </c>
      <c r="I11" s="166">
        <v>1046595</v>
      </c>
      <c r="J11" s="166">
        <v>736643</v>
      </c>
      <c r="K11" s="166">
        <v>0</v>
      </c>
      <c r="L11" s="166">
        <v>98456</v>
      </c>
      <c r="M11" s="166">
        <v>113151</v>
      </c>
      <c r="N11" s="166">
        <v>510457</v>
      </c>
      <c r="O11" s="166">
        <v>2496096</v>
      </c>
      <c r="P11" s="166">
        <v>1054450</v>
      </c>
      <c r="Q11" s="188">
        <v>6583338</v>
      </c>
      <c r="R11" s="78"/>
    </row>
    <row r="12" spans="2:18" ht="30" customHeight="1" x14ac:dyDescent="0.35">
      <c r="B12" s="150" t="s">
        <v>222</v>
      </c>
      <c r="C12" s="166">
        <v>0</v>
      </c>
      <c r="D12" s="166">
        <v>11380</v>
      </c>
      <c r="E12" s="166">
        <v>7697</v>
      </c>
      <c r="F12" s="166">
        <v>24317</v>
      </c>
      <c r="G12" s="166">
        <v>11067</v>
      </c>
      <c r="H12" s="166">
        <v>12829</v>
      </c>
      <c r="I12" s="166">
        <v>586792</v>
      </c>
      <c r="J12" s="166">
        <v>178316</v>
      </c>
      <c r="K12" s="166">
        <v>0</v>
      </c>
      <c r="L12" s="166">
        <v>7108</v>
      </c>
      <c r="M12" s="166">
        <v>13192</v>
      </c>
      <c r="N12" s="166">
        <v>62640</v>
      </c>
      <c r="O12" s="166">
        <v>0</v>
      </c>
      <c r="P12" s="166">
        <v>1918</v>
      </c>
      <c r="Q12" s="188">
        <v>917257</v>
      </c>
      <c r="R12" s="78"/>
    </row>
    <row r="13" spans="2:18" ht="30" customHeight="1" x14ac:dyDescent="0.35">
      <c r="B13" s="150" t="s">
        <v>21</v>
      </c>
      <c r="C13" s="166">
        <v>0</v>
      </c>
      <c r="D13" s="166">
        <v>55504</v>
      </c>
      <c r="E13" s="166">
        <v>-333107</v>
      </c>
      <c r="F13" s="166">
        <v>644696</v>
      </c>
      <c r="G13" s="166">
        <v>57199</v>
      </c>
      <c r="H13" s="166">
        <v>35711</v>
      </c>
      <c r="I13" s="166">
        <v>2003531</v>
      </c>
      <c r="J13" s="166">
        <v>1540943</v>
      </c>
      <c r="K13" s="166">
        <v>0</v>
      </c>
      <c r="L13" s="166">
        <v>105889</v>
      </c>
      <c r="M13" s="166">
        <v>378918</v>
      </c>
      <c r="N13" s="166">
        <v>285964</v>
      </c>
      <c r="O13" s="166">
        <v>6300883</v>
      </c>
      <c r="P13" s="166">
        <v>30789</v>
      </c>
      <c r="Q13" s="188">
        <v>11106919</v>
      </c>
      <c r="R13" s="78"/>
    </row>
    <row r="14" spans="2:18" ht="30" customHeight="1" x14ac:dyDescent="0.35">
      <c r="B14" s="150" t="s">
        <v>22</v>
      </c>
      <c r="C14" s="166">
        <v>0</v>
      </c>
      <c r="D14" s="166">
        <v>-11855</v>
      </c>
      <c r="E14" s="166">
        <v>2191</v>
      </c>
      <c r="F14" s="166">
        <v>19547</v>
      </c>
      <c r="G14" s="166">
        <v>11906</v>
      </c>
      <c r="H14" s="166">
        <v>713</v>
      </c>
      <c r="I14" s="166">
        <v>92851</v>
      </c>
      <c r="J14" s="166">
        <v>73218</v>
      </c>
      <c r="K14" s="166">
        <v>0</v>
      </c>
      <c r="L14" s="166">
        <v>3163</v>
      </c>
      <c r="M14" s="166">
        <v>13979</v>
      </c>
      <c r="N14" s="166">
        <v>2269</v>
      </c>
      <c r="O14" s="166">
        <v>0</v>
      </c>
      <c r="P14" s="166">
        <v>-12540</v>
      </c>
      <c r="Q14" s="188">
        <v>195442</v>
      </c>
      <c r="R14" s="78"/>
    </row>
    <row r="15" spans="2:18" ht="30" customHeight="1" x14ac:dyDescent="0.35">
      <c r="B15" s="150" t="s">
        <v>23</v>
      </c>
      <c r="C15" s="166">
        <v>0</v>
      </c>
      <c r="D15" s="166">
        <v>0</v>
      </c>
      <c r="E15" s="166">
        <v>407</v>
      </c>
      <c r="F15" s="166">
        <v>92601</v>
      </c>
      <c r="G15" s="166">
        <v>4482</v>
      </c>
      <c r="H15" s="166">
        <v>626</v>
      </c>
      <c r="I15" s="166">
        <v>787512</v>
      </c>
      <c r="J15" s="166">
        <v>267069</v>
      </c>
      <c r="K15" s="166">
        <v>2457242</v>
      </c>
      <c r="L15" s="166">
        <v>6899</v>
      </c>
      <c r="M15" s="166">
        <v>6083</v>
      </c>
      <c r="N15" s="166">
        <v>11628</v>
      </c>
      <c r="O15" s="166">
        <v>0</v>
      </c>
      <c r="P15" s="166">
        <v>32553</v>
      </c>
      <c r="Q15" s="188">
        <v>3667101</v>
      </c>
      <c r="R15" s="78"/>
    </row>
    <row r="16" spans="2:18" ht="30" customHeight="1" x14ac:dyDescent="0.35">
      <c r="B16" s="150" t="s">
        <v>24</v>
      </c>
      <c r="C16" s="166">
        <v>0</v>
      </c>
      <c r="D16" s="166">
        <v>11373</v>
      </c>
      <c r="E16" s="166">
        <v>10951</v>
      </c>
      <c r="F16" s="166">
        <v>22725</v>
      </c>
      <c r="G16" s="166">
        <v>20327</v>
      </c>
      <c r="H16" s="166">
        <v>32691</v>
      </c>
      <c r="I16" s="166">
        <v>926464</v>
      </c>
      <c r="J16" s="166">
        <v>469458</v>
      </c>
      <c r="K16" s="166">
        <v>18775</v>
      </c>
      <c r="L16" s="166">
        <v>14438</v>
      </c>
      <c r="M16" s="166">
        <v>27657</v>
      </c>
      <c r="N16" s="166">
        <v>203449</v>
      </c>
      <c r="O16" s="166">
        <v>0</v>
      </c>
      <c r="P16" s="166">
        <v>13761</v>
      </c>
      <c r="Q16" s="188">
        <v>1772069</v>
      </c>
      <c r="R16" s="78"/>
    </row>
    <row r="17" spans="2:18" ht="30" customHeight="1" x14ac:dyDescent="0.35">
      <c r="B17" s="150" t="s">
        <v>25</v>
      </c>
      <c r="C17" s="166">
        <v>0</v>
      </c>
      <c r="D17" s="166">
        <v>19173</v>
      </c>
      <c r="E17" s="166">
        <v>31889</v>
      </c>
      <c r="F17" s="166">
        <v>92582</v>
      </c>
      <c r="G17" s="166">
        <v>31559</v>
      </c>
      <c r="H17" s="166">
        <v>34874</v>
      </c>
      <c r="I17" s="166">
        <v>644239</v>
      </c>
      <c r="J17" s="166">
        <v>670600</v>
      </c>
      <c r="K17" s="166">
        <v>0</v>
      </c>
      <c r="L17" s="166">
        <v>166359</v>
      </c>
      <c r="M17" s="166">
        <v>69736</v>
      </c>
      <c r="N17" s="166">
        <v>97596</v>
      </c>
      <c r="O17" s="166">
        <v>1102746</v>
      </c>
      <c r="P17" s="166">
        <v>-10710</v>
      </c>
      <c r="Q17" s="188">
        <v>2950641</v>
      </c>
      <c r="R17" s="78"/>
    </row>
    <row r="18" spans="2:18" ht="30" customHeight="1" x14ac:dyDescent="0.35">
      <c r="B18" s="150" t="s">
        <v>26</v>
      </c>
      <c r="C18" s="166">
        <v>12320</v>
      </c>
      <c r="D18" s="166">
        <v>63267</v>
      </c>
      <c r="E18" s="166">
        <v>100075</v>
      </c>
      <c r="F18" s="166">
        <v>213524</v>
      </c>
      <c r="G18" s="166">
        <v>101794</v>
      </c>
      <c r="H18" s="166">
        <v>159348</v>
      </c>
      <c r="I18" s="166">
        <v>1397314</v>
      </c>
      <c r="J18" s="166">
        <v>1076477</v>
      </c>
      <c r="K18" s="166">
        <v>273870</v>
      </c>
      <c r="L18" s="166">
        <v>62499</v>
      </c>
      <c r="M18" s="166">
        <v>366636</v>
      </c>
      <c r="N18" s="166">
        <v>719667</v>
      </c>
      <c r="O18" s="166">
        <v>1210486</v>
      </c>
      <c r="P18" s="166">
        <v>70624</v>
      </c>
      <c r="Q18" s="188">
        <v>5827901</v>
      </c>
      <c r="R18" s="78"/>
    </row>
    <row r="19" spans="2:18" ht="30" customHeight="1" x14ac:dyDescent="0.35">
      <c r="B19" s="150" t="s">
        <v>27</v>
      </c>
      <c r="C19" s="166">
        <v>3283</v>
      </c>
      <c r="D19" s="166">
        <v>45709</v>
      </c>
      <c r="E19" s="166">
        <v>51749</v>
      </c>
      <c r="F19" s="166">
        <v>168758</v>
      </c>
      <c r="G19" s="166">
        <v>78814</v>
      </c>
      <c r="H19" s="166">
        <v>123017</v>
      </c>
      <c r="I19" s="166">
        <v>1146781</v>
      </c>
      <c r="J19" s="166">
        <v>-19084</v>
      </c>
      <c r="K19" s="166">
        <v>964714</v>
      </c>
      <c r="L19" s="166">
        <v>24341</v>
      </c>
      <c r="M19" s="166">
        <v>104644</v>
      </c>
      <c r="N19" s="166">
        <v>489870</v>
      </c>
      <c r="O19" s="166">
        <v>0</v>
      </c>
      <c r="P19" s="166">
        <v>13309</v>
      </c>
      <c r="Q19" s="188">
        <v>3195905</v>
      </c>
      <c r="R19" s="78"/>
    </row>
    <row r="20" spans="2:18" ht="30" customHeight="1" x14ac:dyDescent="0.35">
      <c r="B20" s="150" t="s">
        <v>28</v>
      </c>
      <c r="C20" s="166">
        <v>1074</v>
      </c>
      <c r="D20" s="166">
        <v>50397</v>
      </c>
      <c r="E20" s="166">
        <v>99641</v>
      </c>
      <c r="F20" s="166">
        <v>168532</v>
      </c>
      <c r="G20" s="166">
        <v>139034</v>
      </c>
      <c r="H20" s="166">
        <v>54846</v>
      </c>
      <c r="I20" s="166">
        <v>917647</v>
      </c>
      <c r="J20" s="166">
        <v>468211</v>
      </c>
      <c r="K20" s="166">
        <v>33777</v>
      </c>
      <c r="L20" s="166">
        <v>122131</v>
      </c>
      <c r="M20" s="166">
        <v>91094</v>
      </c>
      <c r="N20" s="166">
        <v>271283</v>
      </c>
      <c r="O20" s="166">
        <v>1131163</v>
      </c>
      <c r="P20" s="166">
        <v>123942</v>
      </c>
      <c r="Q20" s="188">
        <v>3672771</v>
      </c>
      <c r="R20" s="78"/>
    </row>
    <row r="21" spans="2:18" ht="30" customHeight="1" x14ac:dyDescent="0.35">
      <c r="B21" s="150" t="s">
        <v>29</v>
      </c>
      <c r="C21" s="166">
        <v>16095</v>
      </c>
      <c r="D21" s="166">
        <v>63992</v>
      </c>
      <c r="E21" s="166">
        <v>83608</v>
      </c>
      <c r="F21" s="166">
        <v>189342</v>
      </c>
      <c r="G21" s="166">
        <v>38232</v>
      </c>
      <c r="H21" s="166">
        <v>133864</v>
      </c>
      <c r="I21" s="166">
        <v>1480254</v>
      </c>
      <c r="J21" s="166">
        <v>489439</v>
      </c>
      <c r="K21" s="166">
        <v>0</v>
      </c>
      <c r="L21" s="166">
        <v>124960</v>
      </c>
      <c r="M21" s="166">
        <v>135222</v>
      </c>
      <c r="N21" s="166">
        <v>477857</v>
      </c>
      <c r="O21" s="166">
        <v>156942</v>
      </c>
      <c r="P21" s="166">
        <v>16095</v>
      </c>
      <c r="Q21" s="188">
        <v>3405901</v>
      </c>
      <c r="R21" s="78"/>
    </row>
    <row r="22" spans="2:18" ht="30" customHeight="1" x14ac:dyDescent="0.35">
      <c r="B22" s="150" t="s">
        <v>30</v>
      </c>
      <c r="C22" s="166">
        <v>0</v>
      </c>
      <c r="D22" s="166">
        <v>105250</v>
      </c>
      <c r="E22" s="166">
        <v>31474</v>
      </c>
      <c r="F22" s="166">
        <v>149711</v>
      </c>
      <c r="G22" s="166">
        <v>23184</v>
      </c>
      <c r="H22" s="166">
        <v>107169</v>
      </c>
      <c r="I22" s="166">
        <v>629277</v>
      </c>
      <c r="J22" s="166">
        <v>259082</v>
      </c>
      <c r="K22" s="166">
        <v>19318</v>
      </c>
      <c r="L22" s="166">
        <v>6283</v>
      </c>
      <c r="M22" s="166">
        <v>65484</v>
      </c>
      <c r="N22" s="166">
        <v>222491</v>
      </c>
      <c r="O22" s="166">
        <v>0</v>
      </c>
      <c r="P22" s="166">
        <v>71245</v>
      </c>
      <c r="Q22" s="188">
        <v>1689968</v>
      </c>
      <c r="R22" s="78"/>
    </row>
    <row r="23" spans="2:18" ht="30" customHeight="1" x14ac:dyDescent="0.35">
      <c r="B23" s="150" t="s">
        <v>31</v>
      </c>
      <c r="C23" s="166">
        <v>0</v>
      </c>
      <c r="D23" s="166">
        <v>0</v>
      </c>
      <c r="E23" s="166">
        <v>56</v>
      </c>
      <c r="F23" s="166">
        <v>25</v>
      </c>
      <c r="G23" s="166">
        <v>25</v>
      </c>
      <c r="H23" s="166">
        <v>225</v>
      </c>
      <c r="I23" s="166">
        <v>163184</v>
      </c>
      <c r="J23" s="166">
        <v>61432</v>
      </c>
      <c r="K23" s="166">
        <v>341911</v>
      </c>
      <c r="L23" s="166">
        <v>358</v>
      </c>
      <c r="M23" s="166">
        <v>23</v>
      </c>
      <c r="N23" s="166">
        <v>18</v>
      </c>
      <c r="O23" s="166">
        <v>0</v>
      </c>
      <c r="P23" s="166">
        <v>2</v>
      </c>
      <c r="Q23" s="188">
        <v>567260</v>
      </c>
      <c r="R23" s="78"/>
    </row>
    <row r="24" spans="2:18" ht="30" customHeight="1" x14ac:dyDescent="0.35">
      <c r="B24" s="150" t="s">
        <v>288</v>
      </c>
      <c r="C24" s="166">
        <v>552</v>
      </c>
      <c r="D24" s="166">
        <v>9301</v>
      </c>
      <c r="E24" s="166">
        <v>44927</v>
      </c>
      <c r="F24" s="166">
        <v>222840</v>
      </c>
      <c r="G24" s="166">
        <v>117932</v>
      </c>
      <c r="H24" s="166">
        <v>64351</v>
      </c>
      <c r="I24" s="166">
        <v>695976</v>
      </c>
      <c r="J24" s="166">
        <v>367592</v>
      </c>
      <c r="K24" s="166">
        <v>-3838</v>
      </c>
      <c r="L24" s="166">
        <v>-731309</v>
      </c>
      <c r="M24" s="166">
        <v>26474</v>
      </c>
      <c r="N24" s="166">
        <v>1222617</v>
      </c>
      <c r="O24" s="166">
        <v>0</v>
      </c>
      <c r="P24" s="166">
        <v>39098</v>
      </c>
      <c r="Q24" s="188">
        <v>2076512</v>
      </c>
      <c r="R24" s="78"/>
    </row>
    <row r="25" spans="2:18" ht="30" customHeight="1" x14ac:dyDescent="0.35">
      <c r="B25" s="150" t="s">
        <v>206</v>
      </c>
      <c r="C25" s="166">
        <v>0</v>
      </c>
      <c r="D25" s="166">
        <v>0</v>
      </c>
      <c r="E25" s="166">
        <v>0</v>
      </c>
      <c r="F25" s="166">
        <v>0</v>
      </c>
      <c r="G25" s="166">
        <v>0</v>
      </c>
      <c r="H25" s="166">
        <v>0</v>
      </c>
      <c r="I25" s="166">
        <v>0</v>
      </c>
      <c r="J25" s="166">
        <v>0</v>
      </c>
      <c r="K25" s="166">
        <v>0</v>
      </c>
      <c r="L25" s="166">
        <v>0</v>
      </c>
      <c r="M25" s="166">
        <v>0</v>
      </c>
      <c r="N25" s="166">
        <v>0</v>
      </c>
      <c r="O25" s="166">
        <v>9677498</v>
      </c>
      <c r="P25" s="166">
        <v>0</v>
      </c>
      <c r="Q25" s="188">
        <v>9677498</v>
      </c>
      <c r="R25" s="78"/>
    </row>
    <row r="26" spans="2:18" ht="30" customHeight="1" x14ac:dyDescent="0.35">
      <c r="B26" s="150" t="s">
        <v>32</v>
      </c>
      <c r="C26" s="166">
        <v>0</v>
      </c>
      <c r="D26" s="166">
        <v>10039</v>
      </c>
      <c r="E26" s="166">
        <v>20800</v>
      </c>
      <c r="F26" s="166">
        <v>53669</v>
      </c>
      <c r="G26" s="166">
        <v>9431</v>
      </c>
      <c r="H26" s="166">
        <v>78840</v>
      </c>
      <c r="I26" s="166">
        <v>237302</v>
      </c>
      <c r="J26" s="166">
        <v>308110</v>
      </c>
      <c r="K26" s="166">
        <v>0</v>
      </c>
      <c r="L26" s="166">
        <v>2931</v>
      </c>
      <c r="M26" s="166">
        <v>28137</v>
      </c>
      <c r="N26" s="166">
        <v>162102</v>
      </c>
      <c r="O26" s="166">
        <v>31462</v>
      </c>
      <c r="P26" s="166">
        <v>4447</v>
      </c>
      <c r="Q26" s="188">
        <v>947269</v>
      </c>
      <c r="R26" s="78"/>
    </row>
    <row r="27" spans="2:18" ht="30" customHeight="1" x14ac:dyDescent="0.35">
      <c r="B27" s="150" t="s">
        <v>33</v>
      </c>
      <c r="C27" s="166">
        <v>0</v>
      </c>
      <c r="D27" s="166">
        <v>15798</v>
      </c>
      <c r="E27" s="166">
        <v>17666</v>
      </c>
      <c r="F27" s="166">
        <v>36240</v>
      </c>
      <c r="G27" s="166">
        <v>18507</v>
      </c>
      <c r="H27" s="166">
        <v>1881</v>
      </c>
      <c r="I27" s="166">
        <v>523455</v>
      </c>
      <c r="J27" s="166">
        <v>285652</v>
      </c>
      <c r="K27" s="166">
        <v>29932</v>
      </c>
      <c r="L27" s="166">
        <v>3898</v>
      </c>
      <c r="M27" s="166">
        <v>24168</v>
      </c>
      <c r="N27" s="166">
        <v>69568</v>
      </c>
      <c r="O27" s="166">
        <v>0</v>
      </c>
      <c r="P27" s="166">
        <v>45660</v>
      </c>
      <c r="Q27" s="188">
        <v>1072425</v>
      </c>
      <c r="R27" s="78"/>
    </row>
    <row r="28" spans="2:18" ht="30" customHeight="1" x14ac:dyDescent="0.35">
      <c r="B28" s="150" t="s">
        <v>34</v>
      </c>
      <c r="C28" s="166">
        <v>0</v>
      </c>
      <c r="D28" s="166">
        <v>63582</v>
      </c>
      <c r="E28" s="166">
        <v>14863</v>
      </c>
      <c r="F28" s="166">
        <v>162405</v>
      </c>
      <c r="G28" s="166">
        <v>168779</v>
      </c>
      <c r="H28" s="166">
        <v>20414</v>
      </c>
      <c r="I28" s="166">
        <v>473039</v>
      </c>
      <c r="J28" s="166">
        <v>2498289</v>
      </c>
      <c r="K28" s="166">
        <v>0</v>
      </c>
      <c r="L28" s="166">
        <v>23328</v>
      </c>
      <c r="M28" s="166">
        <v>22896</v>
      </c>
      <c r="N28" s="166">
        <v>119728</v>
      </c>
      <c r="O28" s="166">
        <v>1841368</v>
      </c>
      <c r="P28" s="166">
        <v>104287</v>
      </c>
      <c r="Q28" s="188">
        <v>5512978</v>
      </c>
      <c r="R28" s="78"/>
    </row>
    <row r="29" spans="2:18" ht="30" customHeight="1" x14ac:dyDescent="0.35">
      <c r="B29" s="150" t="s">
        <v>35</v>
      </c>
      <c r="C29" s="166">
        <v>388</v>
      </c>
      <c r="D29" s="166">
        <v>180605</v>
      </c>
      <c r="E29" s="166">
        <v>69040</v>
      </c>
      <c r="F29" s="166">
        <v>314873</v>
      </c>
      <c r="G29" s="166">
        <v>96634</v>
      </c>
      <c r="H29" s="166">
        <v>195568</v>
      </c>
      <c r="I29" s="166">
        <v>592037</v>
      </c>
      <c r="J29" s="166">
        <v>504127</v>
      </c>
      <c r="K29" s="166">
        <v>0</v>
      </c>
      <c r="L29" s="166">
        <v>19264</v>
      </c>
      <c r="M29" s="166">
        <v>43380</v>
      </c>
      <c r="N29" s="166">
        <v>530875</v>
      </c>
      <c r="O29" s="166">
        <v>0</v>
      </c>
      <c r="P29" s="166">
        <v>143982</v>
      </c>
      <c r="Q29" s="188">
        <v>2690774</v>
      </c>
      <c r="R29" s="78"/>
    </row>
    <row r="30" spans="2:18" ht="30" customHeight="1" x14ac:dyDescent="0.35">
      <c r="B30" s="150" t="s">
        <v>167</v>
      </c>
      <c r="C30" s="166">
        <v>10348</v>
      </c>
      <c r="D30" s="166">
        <v>15810</v>
      </c>
      <c r="E30" s="166">
        <v>6441</v>
      </c>
      <c r="F30" s="166">
        <v>28764</v>
      </c>
      <c r="G30" s="166">
        <v>10232</v>
      </c>
      <c r="H30" s="166">
        <v>13285</v>
      </c>
      <c r="I30" s="166">
        <v>264749</v>
      </c>
      <c r="J30" s="166">
        <v>147590</v>
      </c>
      <c r="K30" s="166">
        <v>0</v>
      </c>
      <c r="L30" s="166">
        <v>12454</v>
      </c>
      <c r="M30" s="166">
        <v>18477</v>
      </c>
      <c r="N30" s="166">
        <v>78811</v>
      </c>
      <c r="O30" s="166">
        <v>513606</v>
      </c>
      <c r="P30" s="166">
        <v>8694</v>
      </c>
      <c r="Q30" s="188">
        <v>1129260</v>
      </c>
      <c r="R30" s="78"/>
    </row>
    <row r="31" spans="2:18" ht="30" customHeight="1" x14ac:dyDescent="0.35">
      <c r="B31" s="150" t="s">
        <v>36</v>
      </c>
      <c r="C31" s="166">
        <v>0</v>
      </c>
      <c r="D31" s="166">
        <v>14628</v>
      </c>
      <c r="E31" s="166">
        <v>30737</v>
      </c>
      <c r="F31" s="166">
        <v>54471</v>
      </c>
      <c r="G31" s="166">
        <v>8422</v>
      </c>
      <c r="H31" s="166">
        <v>61022</v>
      </c>
      <c r="I31" s="166">
        <v>663961</v>
      </c>
      <c r="J31" s="166">
        <v>595125</v>
      </c>
      <c r="K31" s="166">
        <v>0</v>
      </c>
      <c r="L31" s="166">
        <v>13736</v>
      </c>
      <c r="M31" s="166">
        <v>58790</v>
      </c>
      <c r="N31" s="166">
        <v>168760</v>
      </c>
      <c r="O31" s="166">
        <v>0</v>
      </c>
      <c r="P31" s="166">
        <v>27940</v>
      </c>
      <c r="Q31" s="188">
        <v>1697595</v>
      </c>
      <c r="R31" s="78"/>
    </row>
    <row r="32" spans="2:18" ht="30" customHeight="1" x14ac:dyDescent="0.35">
      <c r="B32" s="150" t="s">
        <v>217</v>
      </c>
      <c r="C32" s="166">
        <v>20</v>
      </c>
      <c r="D32" s="166">
        <v>57065</v>
      </c>
      <c r="E32" s="166">
        <v>146853</v>
      </c>
      <c r="F32" s="166">
        <v>290938</v>
      </c>
      <c r="G32" s="166">
        <v>78622</v>
      </c>
      <c r="H32" s="166">
        <v>61576</v>
      </c>
      <c r="I32" s="166">
        <v>946962</v>
      </c>
      <c r="J32" s="166">
        <v>784407</v>
      </c>
      <c r="K32" s="166">
        <v>0</v>
      </c>
      <c r="L32" s="166">
        <v>40144</v>
      </c>
      <c r="M32" s="166">
        <v>131890</v>
      </c>
      <c r="N32" s="166">
        <v>406026</v>
      </c>
      <c r="O32" s="166">
        <v>8439957</v>
      </c>
      <c r="P32" s="166">
        <v>9149</v>
      </c>
      <c r="Q32" s="188">
        <v>11393611</v>
      </c>
      <c r="R32" s="78"/>
    </row>
    <row r="33" spans="2:18" ht="30" customHeight="1" x14ac:dyDescent="0.35">
      <c r="B33" s="150" t="s">
        <v>123</v>
      </c>
      <c r="C33" s="166">
        <v>0</v>
      </c>
      <c r="D33" s="166">
        <v>18250</v>
      </c>
      <c r="E33" s="166">
        <v>10875</v>
      </c>
      <c r="F33" s="166">
        <v>72798</v>
      </c>
      <c r="G33" s="166">
        <v>72925</v>
      </c>
      <c r="H33" s="166">
        <v>4243</v>
      </c>
      <c r="I33" s="166">
        <v>372629</v>
      </c>
      <c r="J33" s="166">
        <v>352981</v>
      </c>
      <c r="K33" s="166">
        <v>0</v>
      </c>
      <c r="L33" s="166">
        <v>24548</v>
      </c>
      <c r="M33" s="166">
        <v>7593</v>
      </c>
      <c r="N33" s="166">
        <v>94669</v>
      </c>
      <c r="O33" s="166">
        <v>716405</v>
      </c>
      <c r="P33" s="166">
        <v>15223</v>
      </c>
      <c r="Q33" s="188">
        <v>1763141</v>
      </c>
      <c r="R33" s="78"/>
    </row>
    <row r="34" spans="2:18" ht="30" customHeight="1" x14ac:dyDescent="0.35">
      <c r="B34" s="150" t="s">
        <v>132</v>
      </c>
      <c r="C34" s="166">
        <v>0</v>
      </c>
      <c r="D34" s="166">
        <v>20389</v>
      </c>
      <c r="E34" s="166">
        <v>7254</v>
      </c>
      <c r="F34" s="166">
        <v>19702</v>
      </c>
      <c r="G34" s="166">
        <v>29098</v>
      </c>
      <c r="H34" s="166">
        <v>6251</v>
      </c>
      <c r="I34" s="166">
        <v>670114</v>
      </c>
      <c r="J34" s="166">
        <v>293288</v>
      </c>
      <c r="K34" s="166">
        <v>-6005</v>
      </c>
      <c r="L34" s="166">
        <v>6406</v>
      </c>
      <c r="M34" s="166">
        <v>9595</v>
      </c>
      <c r="N34" s="166">
        <v>43696</v>
      </c>
      <c r="O34" s="166">
        <v>0</v>
      </c>
      <c r="P34" s="166">
        <v>12020</v>
      </c>
      <c r="Q34" s="188">
        <v>1111808</v>
      </c>
      <c r="R34" s="78"/>
    </row>
    <row r="35" spans="2:18" ht="30" customHeight="1" x14ac:dyDescent="0.35">
      <c r="B35" s="150" t="s">
        <v>185</v>
      </c>
      <c r="C35" s="166">
        <v>0</v>
      </c>
      <c r="D35" s="166">
        <v>5644</v>
      </c>
      <c r="E35" s="166">
        <v>21159</v>
      </c>
      <c r="F35" s="166">
        <v>149204</v>
      </c>
      <c r="G35" s="166">
        <v>34201</v>
      </c>
      <c r="H35" s="166">
        <v>16567</v>
      </c>
      <c r="I35" s="166">
        <v>457858</v>
      </c>
      <c r="J35" s="166">
        <v>448712</v>
      </c>
      <c r="K35" s="166">
        <v>0</v>
      </c>
      <c r="L35" s="166">
        <v>5474</v>
      </c>
      <c r="M35" s="166">
        <v>-759</v>
      </c>
      <c r="N35" s="166">
        <v>246239</v>
      </c>
      <c r="O35" s="166">
        <v>0</v>
      </c>
      <c r="P35" s="166">
        <v>1748</v>
      </c>
      <c r="Q35" s="188">
        <v>1386047</v>
      </c>
      <c r="R35" s="78"/>
    </row>
    <row r="36" spans="2:18" ht="30" customHeight="1" x14ac:dyDescent="0.35">
      <c r="B36" s="150" t="s">
        <v>220</v>
      </c>
      <c r="C36" s="166">
        <v>0</v>
      </c>
      <c r="D36" s="166">
        <v>2336</v>
      </c>
      <c r="E36" s="166">
        <v>16</v>
      </c>
      <c r="F36" s="166">
        <v>569</v>
      </c>
      <c r="G36" s="166">
        <v>1393</v>
      </c>
      <c r="H36" s="166">
        <v>0</v>
      </c>
      <c r="I36" s="166">
        <v>4285</v>
      </c>
      <c r="J36" s="166">
        <v>3408</v>
      </c>
      <c r="K36" s="166">
        <v>0</v>
      </c>
      <c r="L36" s="166">
        <v>0</v>
      </c>
      <c r="M36" s="166">
        <v>395</v>
      </c>
      <c r="N36" s="166">
        <v>26737</v>
      </c>
      <c r="O36" s="166">
        <v>126364</v>
      </c>
      <c r="P36" s="166">
        <v>507</v>
      </c>
      <c r="Q36" s="188">
        <v>166011</v>
      </c>
      <c r="R36" s="78"/>
    </row>
    <row r="37" spans="2:18" ht="30" customHeight="1" x14ac:dyDescent="0.35">
      <c r="B37" s="150" t="s">
        <v>248</v>
      </c>
      <c r="C37" s="166">
        <v>0</v>
      </c>
      <c r="D37" s="166">
        <v>0</v>
      </c>
      <c r="E37" s="166">
        <v>0</v>
      </c>
      <c r="F37" s="166">
        <v>0</v>
      </c>
      <c r="G37" s="166">
        <v>0</v>
      </c>
      <c r="H37" s="166">
        <v>0</v>
      </c>
      <c r="I37" s="166">
        <v>0</v>
      </c>
      <c r="J37" s="166">
        <v>0</v>
      </c>
      <c r="K37" s="166">
        <v>0</v>
      </c>
      <c r="L37" s="166">
        <v>0</v>
      </c>
      <c r="M37" s="166">
        <v>0</v>
      </c>
      <c r="N37" s="166">
        <v>0</v>
      </c>
      <c r="O37" s="166">
        <v>45632</v>
      </c>
      <c r="P37" s="166">
        <v>2058</v>
      </c>
      <c r="Q37" s="188">
        <v>47689</v>
      </c>
      <c r="R37" s="78"/>
    </row>
    <row r="38" spans="2:18" ht="30" customHeight="1" x14ac:dyDescent="0.35">
      <c r="B38" s="150" t="s">
        <v>37</v>
      </c>
      <c r="C38" s="166">
        <v>0</v>
      </c>
      <c r="D38" s="166">
        <v>10108</v>
      </c>
      <c r="E38" s="166">
        <v>3792</v>
      </c>
      <c r="F38" s="166">
        <v>38611</v>
      </c>
      <c r="G38" s="166">
        <v>25934</v>
      </c>
      <c r="H38" s="166">
        <v>3349</v>
      </c>
      <c r="I38" s="166">
        <v>169590</v>
      </c>
      <c r="J38" s="166">
        <v>279370</v>
      </c>
      <c r="K38" s="166">
        <v>0</v>
      </c>
      <c r="L38" s="166">
        <v>2658</v>
      </c>
      <c r="M38" s="166">
        <v>29069</v>
      </c>
      <c r="N38" s="166">
        <v>24270</v>
      </c>
      <c r="O38" s="166">
        <v>4494</v>
      </c>
      <c r="P38" s="166">
        <v>1057</v>
      </c>
      <c r="Q38" s="188">
        <v>592302</v>
      </c>
      <c r="R38" s="78"/>
    </row>
    <row r="39" spans="2:18" ht="30" customHeight="1" x14ac:dyDescent="0.35">
      <c r="B39" s="150" t="s">
        <v>38</v>
      </c>
      <c r="C39" s="166">
        <v>0</v>
      </c>
      <c r="D39" s="166">
        <v>26852</v>
      </c>
      <c r="E39" s="166">
        <v>48692</v>
      </c>
      <c r="F39" s="166">
        <v>90619</v>
      </c>
      <c r="G39" s="166">
        <v>24687</v>
      </c>
      <c r="H39" s="166">
        <v>108668</v>
      </c>
      <c r="I39" s="166">
        <v>225569</v>
      </c>
      <c r="J39" s="166">
        <v>182226</v>
      </c>
      <c r="K39" s="166">
        <v>0</v>
      </c>
      <c r="L39" s="166">
        <v>12675</v>
      </c>
      <c r="M39" s="166">
        <v>105190</v>
      </c>
      <c r="N39" s="166">
        <v>236479</v>
      </c>
      <c r="O39" s="166">
        <v>24291</v>
      </c>
      <c r="P39" s="166">
        <v>11433</v>
      </c>
      <c r="Q39" s="188">
        <v>1097381</v>
      </c>
      <c r="R39" s="78"/>
    </row>
    <row r="40" spans="2:18" ht="30" customHeight="1" x14ac:dyDescent="0.35">
      <c r="B40" s="150" t="s">
        <v>39</v>
      </c>
      <c r="C40" s="166">
        <v>0</v>
      </c>
      <c r="D40" s="166">
        <v>12218</v>
      </c>
      <c r="E40" s="166">
        <v>4130</v>
      </c>
      <c r="F40" s="166">
        <v>63267</v>
      </c>
      <c r="G40" s="166">
        <v>13387</v>
      </c>
      <c r="H40" s="166">
        <v>3951</v>
      </c>
      <c r="I40" s="166">
        <v>380127</v>
      </c>
      <c r="J40" s="166">
        <v>159072</v>
      </c>
      <c r="K40" s="166">
        <v>0</v>
      </c>
      <c r="L40" s="166">
        <v>7750</v>
      </c>
      <c r="M40" s="166">
        <v>6233</v>
      </c>
      <c r="N40" s="166">
        <v>17736</v>
      </c>
      <c r="O40" s="166">
        <v>253694</v>
      </c>
      <c r="P40" s="166">
        <v>2517</v>
      </c>
      <c r="Q40" s="188">
        <v>924082</v>
      </c>
      <c r="R40" s="78"/>
    </row>
    <row r="41" spans="2:18" ht="30" customHeight="1" x14ac:dyDescent="0.35">
      <c r="B41" s="150" t="s">
        <v>40</v>
      </c>
      <c r="C41" s="166">
        <v>0</v>
      </c>
      <c r="D41" s="166">
        <v>4003</v>
      </c>
      <c r="E41" s="166">
        <v>382</v>
      </c>
      <c r="F41" s="166">
        <v>2589</v>
      </c>
      <c r="G41" s="166">
        <v>7990</v>
      </c>
      <c r="H41" s="166">
        <v>1294</v>
      </c>
      <c r="I41" s="166">
        <v>115009</v>
      </c>
      <c r="J41" s="166">
        <v>86285</v>
      </c>
      <c r="K41" s="166">
        <v>0</v>
      </c>
      <c r="L41" s="166">
        <v>1330</v>
      </c>
      <c r="M41" s="166">
        <v>3469</v>
      </c>
      <c r="N41" s="166">
        <v>18561</v>
      </c>
      <c r="O41" s="166">
        <v>0</v>
      </c>
      <c r="P41" s="166">
        <v>19135</v>
      </c>
      <c r="Q41" s="188">
        <v>260048</v>
      </c>
      <c r="R41" s="78"/>
    </row>
    <row r="42" spans="2:18" ht="30" customHeight="1" x14ac:dyDescent="0.35">
      <c r="B42" s="150" t="s">
        <v>41</v>
      </c>
      <c r="C42" s="166">
        <v>0</v>
      </c>
      <c r="D42" s="166">
        <v>0</v>
      </c>
      <c r="E42" s="166">
        <v>0</v>
      </c>
      <c r="F42" s="166">
        <v>0</v>
      </c>
      <c r="G42" s="166">
        <v>0</v>
      </c>
      <c r="H42" s="166">
        <v>0</v>
      </c>
      <c r="I42" s="166">
        <v>0</v>
      </c>
      <c r="J42" s="166">
        <v>0</v>
      </c>
      <c r="K42" s="166">
        <v>0</v>
      </c>
      <c r="L42" s="166">
        <v>0</v>
      </c>
      <c r="M42" s="166">
        <v>0</v>
      </c>
      <c r="N42" s="166">
        <v>0</v>
      </c>
      <c r="O42" s="166">
        <v>0</v>
      </c>
      <c r="P42" s="166">
        <v>0</v>
      </c>
      <c r="Q42" s="188">
        <v>0</v>
      </c>
      <c r="R42" s="78"/>
    </row>
    <row r="43" spans="2:18" ht="30" customHeight="1" x14ac:dyDescent="0.35">
      <c r="B43" s="150" t="s">
        <v>42</v>
      </c>
      <c r="C43" s="166">
        <v>0</v>
      </c>
      <c r="D43" s="166">
        <v>468</v>
      </c>
      <c r="E43" s="166">
        <v>-3265</v>
      </c>
      <c r="F43" s="166">
        <v>-2993</v>
      </c>
      <c r="G43" s="166">
        <v>-2678</v>
      </c>
      <c r="H43" s="166">
        <v>0</v>
      </c>
      <c r="I43" s="166">
        <v>250577</v>
      </c>
      <c r="J43" s="166">
        <v>82643</v>
      </c>
      <c r="K43" s="166">
        <v>381914</v>
      </c>
      <c r="L43" s="166">
        <v>-2431</v>
      </c>
      <c r="M43" s="166">
        <v>0</v>
      </c>
      <c r="N43" s="166">
        <v>525</v>
      </c>
      <c r="O43" s="166">
        <v>0</v>
      </c>
      <c r="P43" s="166">
        <v>8005</v>
      </c>
      <c r="Q43" s="188">
        <v>712766</v>
      </c>
      <c r="R43" s="78"/>
    </row>
    <row r="44" spans="2:18" ht="30" customHeight="1" x14ac:dyDescent="0.35">
      <c r="B44" s="154" t="s">
        <v>43</v>
      </c>
      <c r="C44" s="155">
        <f t="shared" ref="C44:Q44" si="0">SUM(C7:C43)</f>
        <v>44276</v>
      </c>
      <c r="D44" s="155">
        <f t="shared" si="0"/>
        <v>1082716</v>
      </c>
      <c r="E44" s="155">
        <f t="shared" si="0"/>
        <v>696941</v>
      </c>
      <c r="F44" s="155">
        <f t="shared" si="0"/>
        <v>4566709</v>
      </c>
      <c r="G44" s="155">
        <f t="shared" si="0"/>
        <v>1557123</v>
      </c>
      <c r="H44" s="155">
        <f t="shared" si="0"/>
        <v>1529519</v>
      </c>
      <c r="I44" s="155">
        <f t="shared" si="0"/>
        <v>20908182</v>
      </c>
      <c r="J44" s="155">
        <f t="shared" si="0"/>
        <v>15369649</v>
      </c>
      <c r="K44" s="155">
        <f t="shared" si="0"/>
        <v>4516773</v>
      </c>
      <c r="L44" s="155">
        <f t="shared" si="0"/>
        <v>500686</v>
      </c>
      <c r="M44" s="155">
        <f t="shared" si="0"/>
        <v>2111947</v>
      </c>
      <c r="N44" s="155">
        <f t="shared" si="0"/>
        <v>7489277</v>
      </c>
      <c r="O44" s="155">
        <f t="shared" si="0"/>
        <v>42495696</v>
      </c>
      <c r="P44" s="155">
        <f t="shared" si="0"/>
        <v>2022857</v>
      </c>
      <c r="Q44" s="155">
        <f t="shared" si="0"/>
        <v>104892354</v>
      </c>
      <c r="R44" s="78"/>
    </row>
    <row r="45" spans="2:18" ht="30" customHeight="1" x14ac:dyDescent="0.35">
      <c r="B45" s="336" t="s">
        <v>44</v>
      </c>
      <c r="C45" s="336"/>
      <c r="D45" s="336"/>
      <c r="E45" s="336"/>
      <c r="F45" s="336"/>
      <c r="G45" s="336"/>
      <c r="H45" s="336"/>
      <c r="I45" s="336"/>
      <c r="J45" s="336"/>
      <c r="K45" s="336"/>
      <c r="L45" s="336"/>
      <c r="M45" s="336"/>
      <c r="N45" s="336"/>
      <c r="O45" s="336"/>
      <c r="P45" s="336"/>
      <c r="Q45" s="336"/>
      <c r="R45" s="79"/>
    </row>
    <row r="46" spans="2:18" ht="30" customHeight="1" x14ac:dyDescent="0.35">
      <c r="B46" s="150" t="s">
        <v>45</v>
      </c>
      <c r="C46" s="153">
        <v>26303</v>
      </c>
      <c r="D46" s="153">
        <v>550178</v>
      </c>
      <c r="E46" s="153">
        <v>117249</v>
      </c>
      <c r="F46" s="153">
        <v>1170224</v>
      </c>
      <c r="G46" s="153">
        <v>97797</v>
      </c>
      <c r="H46" s="153">
        <v>177840</v>
      </c>
      <c r="I46" s="153">
        <v>22550</v>
      </c>
      <c r="J46" s="153">
        <v>97736</v>
      </c>
      <c r="K46" s="153">
        <v>0</v>
      </c>
      <c r="L46" s="153">
        <v>202668</v>
      </c>
      <c r="M46" s="153">
        <v>44685</v>
      </c>
      <c r="N46" s="153">
        <v>63380</v>
      </c>
      <c r="O46" s="153">
        <v>-106533</v>
      </c>
      <c r="P46" s="153">
        <v>958942</v>
      </c>
      <c r="Q46" s="156">
        <v>3423020</v>
      </c>
      <c r="R46" s="78"/>
    </row>
    <row r="47" spans="2:18" ht="30" customHeight="1" x14ac:dyDescent="0.35">
      <c r="B47" s="150" t="s">
        <v>60</v>
      </c>
      <c r="C47" s="153">
        <v>5631</v>
      </c>
      <c r="D47" s="153">
        <v>446393</v>
      </c>
      <c r="E47" s="153">
        <v>0</v>
      </c>
      <c r="F47" s="153">
        <v>1097422</v>
      </c>
      <c r="G47" s="153">
        <v>86023</v>
      </c>
      <c r="H47" s="153">
        <v>163287</v>
      </c>
      <c r="I47" s="153">
        <v>0</v>
      </c>
      <c r="J47" s="153">
        <v>138789</v>
      </c>
      <c r="K47" s="153">
        <v>0</v>
      </c>
      <c r="L47" s="153">
        <v>67639</v>
      </c>
      <c r="M47" s="153">
        <v>0</v>
      </c>
      <c r="N47" s="153">
        <v>0</v>
      </c>
      <c r="O47" s="153">
        <v>685929</v>
      </c>
      <c r="P47" s="153">
        <v>468442</v>
      </c>
      <c r="Q47" s="156">
        <v>3159556</v>
      </c>
      <c r="R47" s="78"/>
    </row>
    <row r="48" spans="2:18" ht="30" customHeight="1" x14ac:dyDescent="0.35">
      <c r="B48" s="136" t="s">
        <v>199</v>
      </c>
      <c r="C48" s="153">
        <v>4745</v>
      </c>
      <c r="D48" s="153">
        <v>138563</v>
      </c>
      <c r="E48" s="153">
        <v>81036</v>
      </c>
      <c r="F48" s="153">
        <v>594262</v>
      </c>
      <c r="G48" s="153">
        <v>56511</v>
      </c>
      <c r="H48" s="153">
        <v>81933</v>
      </c>
      <c r="I48" s="153">
        <v>50702</v>
      </c>
      <c r="J48" s="153">
        <v>54927</v>
      </c>
      <c r="K48" s="153">
        <v>0</v>
      </c>
      <c r="L48" s="153">
        <v>21262</v>
      </c>
      <c r="M48" s="153">
        <v>90772</v>
      </c>
      <c r="N48" s="153">
        <v>14152</v>
      </c>
      <c r="O48" s="153">
        <v>415142</v>
      </c>
      <c r="P48" s="153">
        <v>75229</v>
      </c>
      <c r="Q48" s="156">
        <v>1679236</v>
      </c>
      <c r="R48" s="78"/>
    </row>
    <row r="49" spans="2:19" ht="30" customHeight="1" x14ac:dyDescent="0.35">
      <c r="B49" s="150" t="s">
        <v>46</v>
      </c>
      <c r="C49" s="153">
        <v>12015</v>
      </c>
      <c r="D49" s="153">
        <v>920326</v>
      </c>
      <c r="E49" s="153">
        <v>-63077</v>
      </c>
      <c r="F49" s="153">
        <v>3339056</v>
      </c>
      <c r="G49" s="153">
        <v>118960</v>
      </c>
      <c r="H49" s="153">
        <v>499241</v>
      </c>
      <c r="I49" s="153">
        <v>291985</v>
      </c>
      <c r="J49" s="153">
        <v>260650</v>
      </c>
      <c r="K49" s="153">
        <v>0</v>
      </c>
      <c r="L49" s="153">
        <v>933446</v>
      </c>
      <c r="M49" s="153">
        <v>226463</v>
      </c>
      <c r="N49" s="153">
        <v>47236</v>
      </c>
      <c r="O49" s="153">
        <v>2149496</v>
      </c>
      <c r="P49" s="153">
        <v>222088</v>
      </c>
      <c r="Q49" s="156">
        <v>8957886</v>
      </c>
      <c r="R49" s="78"/>
    </row>
    <row r="50" spans="2:19" ht="30" customHeight="1" x14ac:dyDescent="0.35">
      <c r="B50" s="150" t="s">
        <v>200</v>
      </c>
      <c r="C50" s="153">
        <v>36302</v>
      </c>
      <c r="D50" s="153">
        <v>391342</v>
      </c>
      <c r="E50" s="153">
        <v>1573</v>
      </c>
      <c r="F50" s="153">
        <v>1754650</v>
      </c>
      <c r="G50" s="153">
        <v>456365</v>
      </c>
      <c r="H50" s="153">
        <v>116964</v>
      </c>
      <c r="I50" s="153">
        <v>16385</v>
      </c>
      <c r="J50" s="153">
        <v>76103</v>
      </c>
      <c r="K50" s="153">
        <v>0</v>
      </c>
      <c r="L50" s="153">
        <v>236597</v>
      </c>
      <c r="M50" s="153">
        <v>76348</v>
      </c>
      <c r="N50" s="153">
        <v>127398</v>
      </c>
      <c r="O50" s="153">
        <v>186413</v>
      </c>
      <c r="P50" s="153">
        <v>172317</v>
      </c>
      <c r="Q50" s="156">
        <v>3648755</v>
      </c>
      <c r="R50" s="78"/>
    </row>
    <row r="51" spans="2:19" ht="30" customHeight="1" x14ac:dyDescent="0.35">
      <c r="B51" s="154" t="s">
        <v>43</v>
      </c>
      <c r="C51" s="155">
        <f>SUM(C46:C50)</f>
        <v>84996</v>
      </c>
      <c r="D51" s="155">
        <f t="shared" ref="D51:Q51" si="1">SUM(D46:D50)</f>
        <v>2446802</v>
      </c>
      <c r="E51" s="155">
        <f t="shared" si="1"/>
        <v>136781</v>
      </c>
      <c r="F51" s="155">
        <f t="shared" si="1"/>
        <v>7955614</v>
      </c>
      <c r="G51" s="155">
        <f t="shared" si="1"/>
        <v>815656</v>
      </c>
      <c r="H51" s="155">
        <f t="shared" si="1"/>
        <v>1039265</v>
      </c>
      <c r="I51" s="155">
        <f t="shared" si="1"/>
        <v>381622</v>
      </c>
      <c r="J51" s="155">
        <f t="shared" si="1"/>
        <v>628205</v>
      </c>
      <c r="K51" s="155">
        <f t="shared" si="1"/>
        <v>0</v>
      </c>
      <c r="L51" s="155">
        <f t="shared" si="1"/>
        <v>1461612</v>
      </c>
      <c r="M51" s="155">
        <f t="shared" si="1"/>
        <v>438268</v>
      </c>
      <c r="N51" s="155">
        <f t="shared" si="1"/>
        <v>252166</v>
      </c>
      <c r="O51" s="155">
        <f t="shared" si="1"/>
        <v>3330447</v>
      </c>
      <c r="P51" s="155">
        <f t="shared" si="1"/>
        <v>1897018</v>
      </c>
      <c r="Q51" s="155">
        <f t="shared" si="1"/>
        <v>20868453</v>
      </c>
      <c r="R51" s="78"/>
    </row>
    <row r="52" spans="2:19" ht="20.25" customHeight="1" x14ac:dyDescent="0.35">
      <c r="B52" s="337" t="s">
        <v>48</v>
      </c>
      <c r="C52" s="337"/>
      <c r="D52" s="337"/>
      <c r="E52" s="337"/>
      <c r="F52" s="337"/>
      <c r="G52" s="337"/>
      <c r="H52" s="337"/>
      <c r="I52" s="337"/>
      <c r="J52" s="337"/>
      <c r="K52" s="337"/>
      <c r="L52" s="337"/>
      <c r="M52" s="337"/>
      <c r="N52" s="337"/>
      <c r="O52" s="337"/>
      <c r="P52" s="337"/>
      <c r="Q52" s="337"/>
      <c r="R52" s="80"/>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4"/>
      <c r="D55" s="84"/>
      <c r="E55" s="84"/>
      <c r="F55" s="84"/>
      <c r="G55" s="84"/>
      <c r="H55" s="84"/>
      <c r="I55" s="84"/>
      <c r="J55" s="84"/>
      <c r="K55" s="84"/>
      <c r="L55" s="84"/>
      <c r="M55" s="84"/>
      <c r="N55" s="84"/>
      <c r="O55" s="84"/>
      <c r="P55" s="84"/>
      <c r="Q55" s="84"/>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E6328-2921-49E5-BD30-60D6A2BECB7B}">
  <sheetPr codeName="Sheet28">
    <tabColor rgb="FFA2D668"/>
    <pageSetUpPr fitToPage="1"/>
  </sheetPr>
  <dimension ref="B3:S57"/>
  <sheetViews>
    <sheetView showGridLines="0" zoomScale="80" zoomScaleNormal="80" workbookViewId="0"/>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34" t="s">
        <v>283</v>
      </c>
      <c r="C4" s="334"/>
      <c r="D4" s="334"/>
      <c r="E4" s="334"/>
      <c r="F4" s="334"/>
      <c r="G4" s="334"/>
      <c r="H4" s="334"/>
      <c r="I4" s="334"/>
      <c r="J4" s="334"/>
      <c r="K4" s="334"/>
      <c r="L4" s="334"/>
      <c r="M4" s="334"/>
      <c r="N4" s="334"/>
      <c r="O4" s="334"/>
      <c r="P4" s="334"/>
      <c r="Q4" s="334"/>
      <c r="R4" s="73"/>
    </row>
    <row r="5" spans="2:18" ht="31" x14ac:dyDescent="0.35">
      <c r="B5" s="148" t="s">
        <v>0</v>
      </c>
      <c r="C5" s="149" t="s">
        <v>168</v>
      </c>
      <c r="D5" s="149" t="s">
        <v>169</v>
      </c>
      <c r="E5" s="149" t="s">
        <v>170</v>
      </c>
      <c r="F5" s="149" t="s">
        <v>171</v>
      </c>
      <c r="G5" s="149" t="s">
        <v>172</v>
      </c>
      <c r="H5" s="149" t="s">
        <v>173</v>
      </c>
      <c r="I5" s="149" t="s">
        <v>174</v>
      </c>
      <c r="J5" s="149" t="s">
        <v>175</v>
      </c>
      <c r="K5" s="149" t="s">
        <v>176</v>
      </c>
      <c r="L5" s="149" t="s">
        <v>177</v>
      </c>
      <c r="M5" s="149" t="s">
        <v>178</v>
      </c>
      <c r="N5" s="149" t="s">
        <v>179</v>
      </c>
      <c r="O5" s="149" t="s">
        <v>180</v>
      </c>
      <c r="P5" s="149" t="s">
        <v>181</v>
      </c>
      <c r="Q5" s="149" t="s">
        <v>182</v>
      </c>
      <c r="R5" s="77"/>
    </row>
    <row r="6" spans="2:18" ht="30" customHeight="1" x14ac:dyDescent="0.35">
      <c r="B6" s="335" t="s">
        <v>16</v>
      </c>
      <c r="C6" s="335"/>
      <c r="D6" s="335"/>
      <c r="E6" s="335"/>
      <c r="F6" s="335"/>
      <c r="G6" s="335"/>
      <c r="H6" s="335"/>
      <c r="I6" s="335"/>
      <c r="J6" s="335"/>
      <c r="K6" s="335"/>
      <c r="L6" s="335"/>
      <c r="M6" s="335"/>
      <c r="N6" s="335"/>
      <c r="O6" s="335"/>
      <c r="P6" s="335"/>
      <c r="Q6" s="335"/>
      <c r="R6" s="77"/>
    </row>
    <row r="7" spans="2:18" ht="30" customHeight="1" x14ac:dyDescent="0.35">
      <c r="B7" s="150" t="s">
        <v>17</v>
      </c>
      <c r="C7" s="166">
        <v>0</v>
      </c>
      <c r="D7" s="166">
        <v>-438</v>
      </c>
      <c r="E7" s="166">
        <v>221</v>
      </c>
      <c r="F7" s="166">
        <v>278</v>
      </c>
      <c r="G7" s="166">
        <v>14997</v>
      </c>
      <c r="H7" s="166">
        <v>467</v>
      </c>
      <c r="I7" s="166">
        <v>0</v>
      </c>
      <c r="J7" s="166">
        <v>0</v>
      </c>
      <c r="K7" s="166">
        <v>0</v>
      </c>
      <c r="L7" s="166">
        <v>9646</v>
      </c>
      <c r="M7" s="166">
        <v>7618</v>
      </c>
      <c r="N7" s="166">
        <v>57736</v>
      </c>
      <c r="O7" s="166">
        <v>4696313</v>
      </c>
      <c r="P7" s="166">
        <v>13872</v>
      </c>
      <c r="Q7" s="188">
        <v>4800710</v>
      </c>
      <c r="R7" s="78"/>
    </row>
    <row r="8" spans="2:18" ht="30" customHeight="1" x14ac:dyDescent="0.35">
      <c r="B8" s="150" t="s">
        <v>18</v>
      </c>
      <c r="C8" s="166">
        <v>0</v>
      </c>
      <c r="D8" s="166">
        <v>94659</v>
      </c>
      <c r="E8" s="166">
        <v>431</v>
      </c>
      <c r="F8" s="166">
        <v>469892</v>
      </c>
      <c r="G8" s="166">
        <v>-921</v>
      </c>
      <c r="H8" s="166">
        <v>-1142</v>
      </c>
      <c r="I8" s="166">
        <v>185632</v>
      </c>
      <c r="J8" s="166">
        <v>329242</v>
      </c>
      <c r="K8" s="166">
        <v>67564</v>
      </c>
      <c r="L8" s="166">
        <v>221</v>
      </c>
      <c r="M8" s="166">
        <v>1794</v>
      </c>
      <c r="N8" s="166">
        <v>-1764</v>
      </c>
      <c r="O8" s="166">
        <v>0</v>
      </c>
      <c r="P8" s="166">
        <v>1791</v>
      </c>
      <c r="Q8" s="188">
        <v>1147399</v>
      </c>
      <c r="R8" s="78"/>
    </row>
    <row r="9" spans="2:18" ht="30" customHeight="1" x14ac:dyDescent="0.35">
      <c r="B9" s="150" t="s">
        <v>19</v>
      </c>
      <c r="C9" s="166">
        <v>0</v>
      </c>
      <c r="D9" s="166">
        <v>-1451</v>
      </c>
      <c r="E9" s="166">
        <v>18871</v>
      </c>
      <c r="F9" s="166">
        <v>82041</v>
      </c>
      <c r="G9" s="166">
        <v>131377</v>
      </c>
      <c r="H9" s="166">
        <v>162</v>
      </c>
      <c r="I9" s="166">
        <v>256038</v>
      </c>
      <c r="J9" s="166">
        <v>-62902</v>
      </c>
      <c r="K9" s="166">
        <v>0</v>
      </c>
      <c r="L9" s="166">
        <v>40482</v>
      </c>
      <c r="M9" s="166">
        <v>36937</v>
      </c>
      <c r="N9" s="166">
        <v>47451</v>
      </c>
      <c r="O9" s="166">
        <v>0</v>
      </c>
      <c r="P9" s="166">
        <v>0</v>
      </c>
      <c r="Q9" s="188">
        <v>549006</v>
      </c>
      <c r="R9" s="78"/>
    </row>
    <row r="10" spans="2:18" ht="30" customHeight="1" x14ac:dyDescent="0.35">
      <c r="B10" s="150" t="s">
        <v>20</v>
      </c>
      <c r="C10" s="166">
        <v>256</v>
      </c>
      <c r="D10" s="166">
        <v>51417</v>
      </c>
      <c r="E10" s="166">
        <v>61503</v>
      </c>
      <c r="F10" s="166">
        <v>263955</v>
      </c>
      <c r="G10" s="166">
        <v>50287</v>
      </c>
      <c r="H10" s="166">
        <v>111514</v>
      </c>
      <c r="I10" s="166">
        <v>1572933</v>
      </c>
      <c r="J10" s="166">
        <v>1225607</v>
      </c>
      <c r="K10" s="166">
        <v>0</v>
      </c>
      <c r="L10" s="166">
        <v>196911</v>
      </c>
      <c r="M10" s="166">
        <v>149547</v>
      </c>
      <c r="N10" s="166">
        <v>445921</v>
      </c>
      <c r="O10" s="166">
        <v>2789629</v>
      </c>
      <c r="P10" s="166">
        <v>122567</v>
      </c>
      <c r="Q10" s="188">
        <v>7042046</v>
      </c>
      <c r="R10" s="78"/>
    </row>
    <row r="11" spans="2:18" ht="30" customHeight="1" x14ac:dyDescent="0.35">
      <c r="B11" s="150" t="s">
        <v>121</v>
      </c>
      <c r="C11" s="166">
        <v>-201</v>
      </c>
      <c r="D11" s="166">
        <v>42459</v>
      </c>
      <c r="E11" s="166">
        <v>65209</v>
      </c>
      <c r="F11" s="166">
        <v>225121</v>
      </c>
      <c r="G11" s="166">
        <v>86207</v>
      </c>
      <c r="H11" s="166">
        <v>74104</v>
      </c>
      <c r="I11" s="166">
        <v>1045040</v>
      </c>
      <c r="J11" s="166">
        <v>706841</v>
      </c>
      <c r="K11" s="166">
        <v>0</v>
      </c>
      <c r="L11" s="166">
        <v>190943</v>
      </c>
      <c r="M11" s="166">
        <v>69592</v>
      </c>
      <c r="N11" s="166">
        <v>475326</v>
      </c>
      <c r="O11" s="166">
        <v>2488133</v>
      </c>
      <c r="P11" s="166">
        <v>952034</v>
      </c>
      <c r="Q11" s="188">
        <v>6420807</v>
      </c>
      <c r="R11" s="78"/>
    </row>
    <row r="12" spans="2:18" ht="30" customHeight="1" x14ac:dyDescent="0.35">
      <c r="B12" s="150" t="s">
        <v>222</v>
      </c>
      <c r="C12" s="166">
        <v>0</v>
      </c>
      <c r="D12" s="166">
        <v>14475</v>
      </c>
      <c r="E12" s="166">
        <v>5061</v>
      </c>
      <c r="F12" s="166">
        <v>20349</v>
      </c>
      <c r="G12" s="166">
        <v>9851</v>
      </c>
      <c r="H12" s="166">
        <v>10612</v>
      </c>
      <c r="I12" s="166">
        <v>473575</v>
      </c>
      <c r="J12" s="166">
        <v>67685</v>
      </c>
      <c r="K12" s="166">
        <v>60443</v>
      </c>
      <c r="L12" s="166">
        <v>14440</v>
      </c>
      <c r="M12" s="166">
        <v>-24237</v>
      </c>
      <c r="N12" s="166">
        <v>85023</v>
      </c>
      <c r="O12" s="166">
        <v>0</v>
      </c>
      <c r="P12" s="166">
        <v>2225</v>
      </c>
      <c r="Q12" s="188">
        <v>739503</v>
      </c>
      <c r="R12" s="78"/>
    </row>
    <row r="13" spans="2:18" ht="30" customHeight="1" x14ac:dyDescent="0.35">
      <c r="B13" s="150" t="s">
        <v>21</v>
      </c>
      <c r="C13" s="166">
        <v>0</v>
      </c>
      <c r="D13" s="166">
        <v>57605</v>
      </c>
      <c r="E13" s="166">
        <v>-371653</v>
      </c>
      <c r="F13" s="166">
        <v>607003</v>
      </c>
      <c r="G13" s="166">
        <v>57150</v>
      </c>
      <c r="H13" s="166">
        <v>27478</v>
      </c>
      <c r="I13" s="166">
        <v>1974764</v>
      </c>
      <c r="J13" s="166">
        <v>1444550</v>
      </c>
      <c r="K13" s="166">
        <v>0</v>
      </c>
      <c r="L13" s="166">
        <v>97942</v>
      </c>
      <c r="M13" s="166">
        <v>313877</v>
      </c>
      <c r="N13" s="166">
        <v>225772</v>
      </c>
      <c r="O13" s="166">
        <v>5136105</v>
      </c>
      <c r="P13" s="166">
        <v>24242</v>
      </c>
      <c r="Q13" s="188">
        <v>9594834</v>
      </c>
      <c r="R13" s="78"/>
    </row>
    <row r="14" spans="2:18" ht="30" customHeight="1" x14ac:dyDescent="0.35">
      <c r="B14" s="150" t="s">
        <v>22</v>
      </c>
      <c r="C14" s="166">
        <v>0</v>
      </c>
      <c r="D14" s="166">
        <v>-688</v>
      </c>
      <c r="E14" s="166">
        <v>2191</v>
      </c>
      <c r="F14" s="166">
        <v>19908</v>
      </c>
      <c r="G14" s="166">
        <v>11274</v>
      </c>
      <c r="H14" s="166">
        <v>-41779</v>
      </c>
      <c r="I14" s="166">
        <v>97914</v>
      </c>
      <c r="J14" s="166">
        <v>73579</v>
      </c>
      <c r="K14" s="166">
        <v>-3422</v>
      </c>
      <c r="L14" s="166">
        <v>3163</v>
      </c>
      <c r="M14" s="166">
        <v>13979</v>
      </c>
      <c r="N14" s="166">
        <v>2269</v>
      </c>
      <c r="O14" s="166">
        <v>0</v>
      </c>
      <c r="P14" s="166">
        <v>-12540</v>
      </c>
      <c r="Q14" s="188">
        <v>165849</v>
      </c>
      <c r="R14" s="78"/>
    </row>
    <row r="15" spans="2:18" ht="30" customHeight="1" x14ac:dyDescent="0.35">
      <c r="B15" s="150" t="s">
        <v>23</v>
      </c>
      <c r="C15" s="166">
        <v>0</v>
      </c>
      <c r="D15" s="166">
        <v>0</v>
      </c>
      <c r="E15" s="166">
        <v>-1677</v>
      </c>
      <c r="F15" s="166">
        <v>64653</v>
      </c>
      <c r="G15" s="166">
        <v>519</v>
      </c>
      <c r="H15" s="166">
        <v>8</v>
      </c>
      <c r="I15" s="166">
        <v>578816</v>
      </c>
      <c r="J15" s="166">
        <v>216492</v>
      </c>
      <c r="K15" s="166">
        <v>2331114</v>
      </c>
      <c r="L15" s="166">
        <v>3750</v>
      </c>
      <c r="M15" s="166">
        <v>1814</v>
      </c>
      <c r="N15" s="166">
        <v>-6765</v>
      </c>
      <c r="O15" s="166">
        <v>0</v>
      </c>
      <c r="P15" s="166">
        <v>441</v>
      </c>
      <c r="Q15" s="188">
        <v>3189166</v>
      </c>
      <c r="R15" s="78"/>
    </row>
    <row r="16" spans="2:18" ht="30" customHeight="1" x14ac:dyDescent="0.35">
      <c r="B16" s="150" t="s">
        <v>24</v>
      </c>
      <c r="C16" s="166">
        <v>7</v>
      </c>
      <c r="D16" s="166">
        <v>10455</v>
      </c>
      <c r="E16" s="166">
        <v>9110</v>
      </c>
      <c r="F16" s="166">
        <v>17432</v>
      </c>
      <c r="G16" s="166">
        <v>21821</v>
      </c>
      <c r="H16" s="166">
        <v>25220</v>
      </c>
      <c r="I16" s="166">
        <v>864702</v>
      </c>
      <c r="J16" s="166">
        <v>395562</v>
      </c>
      <c r="K16" s="166">
        <v>21894</v>
      </c>
      <c r="L16" s="166">
        <v>11231</v>
      </c>
      <c r="M16" s="166">
        <v>22749</v>
      </c>
      <c r="N16" s="166">
        <v>222062</v>
      </c>
      <c r="O16" s="166">
        <v>0</v>
      </c>
      <c r="P16" s="166">
        <v>12610</v>
      </c>
      <c r="Q16" s="188">
        <v>1634856</v>
      </c>
      <c r="R16" s="78"/>
    </row>
    <row r="17" spans="2:18" ht="30" customHeight="1" x14ac:dyDescent="0.35">
      <c r="B17" s="150" t="s">
        <v>25</v>
      </c>
      <c r="C17" s="166">
        <v>0</v>
      </c>
      <c r="D17" s="166">
        <v>15670</v>
      </c>
      <c r="E17" s="166">
        <v>27560</v>
      </c>
      <c r="F17" s="166">
        <v>90235</v>
      </c>
      <c r="G17" s="166">
        <v>29573</v>
      </c>
      <c r="H17" s="166">
        <v>39828</v>
      </c>
      <c r="I17" s="166">
        <v>660412</v>
      </c>
      <c r="J17" s="166">
        <v>697886</v>
      </c>
      <c r="K17" s="166">
        <v>0</v>
      </c>
      <c r="L17" s="166">
        <v>136735</v>
      </c>
      <c r="M17" s="166">
        <v>79936</v>
      </c>
      <c r="N17" s="166">
        <v>78379</v>
      </c>
      <c r="O17" s="166">
        <v>1375467</v>
      </c>
      <c r="P17" s="166">
        <v>-15854</v>
      </c>
      <c r="Q17" s="188">
        <v>3215828</v>
      </c>
      <c r="R17" s="78"/>
    </row>
    <row r="18" spans="2:18" ht="30" customHeight="1" x14ac:dyDescent="0.35">
      <c r="B18" s="150" t="s">
        <v>26</v>
      </c>
      <c r="C18" s="166">
        <v>-37078</v>
      </c>
      <c r="D18" s="166">
        <v>-7461</v>
      </c>
      <c r="E18" s="166">
        <v>84842</v>
      </c>
      <c r="F18" s="166">
        <v>212770</v>
      </c>
      <c r="G18" s="166">
        <v>87436</v>
      </c>
      <c r="H18" s="166">
        <v>197516</v>
      </c>
      <c r="I18" s="166">
        <v>1134683</v>
      </c>
      <c r="J18" s="166">
        <v>304882</v>
      </c>
      <c r="K18" s="166">
        <v>919446</v>
      </c>
      <c r="L18" s="166">
        <v>66838</v>
      </c>
      <c r="M18" s="166">
        <v>343374</v>
      </c>
      <c r="N18" s="166">
        <v>770641</v>
      </c>
      <c r="O18" s="166">
        <v>1043695</v>
      </c>
      <c r="P18" s="166">
        <v>44167</v>
      </c>
      <c r="Q18" s="188">
        <v>5165751</v>
      </c>
      <c r="R18" s="78"/>
    </row>
    <row r="19" spans="2:18" ht="30" customHeight="1" x14ac:dyDescent="0.35">
      <c r="B19" s="150" t="s">
        <v>27</v>
      </c>
      <c r="C19" s="166">
        <v>1354</v>
      </c>
      <c r="D19" s="166">
        <v>42099</v>
      </c>
      <c r="E19" s="166">
        <v>42375</v>
      </c>
      <c r="F19" s="166">
        <v>138052</v>
      </c>
      <c r="G19" s="166">
        <v>66594</v>
      </c>
      <c r="H19" s="166">
        <v>112398</v>
      </c>
      <c r="I19" s="166">
        <v>1201176</v>
      </c>
      <c r="J19" s="166">
        <v>156063</v>
      </c>
      <c r="K19" s="166">
        <v>964714</v>
      </c>
      <c r="L19" s="166">
        <v>21835</v>
      </c>
      <c r="M19" s="166">
        <v>106911</v>
      </c>
      <c r="N19" s="166">
        <v>558567</v>
      </c>
      <c r="O19" s="166">
        <v>0</v>
      </c>
      <c r="P19" s="166">
        <v>18213</v>
      </c>
      <c r="Q19" s="188">
        <v>3430351</v>
      </c>
      <c r="R19" s="78"/>
    </row>
    <row r="20" spans="2:18" ht="30" customHeight="1" x14ac:dyDescent="0.35">
      <c r="B20" s="150" t="s">
        <v>28</v>
      </c>
      <c r="C20" s="166">
        <v>848</v>
      </c>
      <c r="D20" s="166">
        <v>40464</v>
      </c>
      <c r="E20" s="166">
        <v>88016</v>
      </c>
      <c r="F20" s="166">
        <v>136663</v>
      </c>
      <c r="G20" s="166">
        <v>131567</v>
      </c>
      <c r="H20" s="166">
        <v>38857</v>
      </c>
      <c r="I20" s="166">
        <v>878506</v>
      </c>
      <c r="J20" s="166">
        <v>475897</v>
      </c>
      <c r="K20" s="166">
        <v>27131</v>
      </c>
      <c r="L20" s="166">
        <v>115465</v>
      </c>
      <c r="M20" s="166">
        <v>74806</v>
      </c>
      <c r="N20" s="166">
        <v>231909</v>
      </c>
      <c r="O20" s="166">
        <v>999826</v>
      </c>
      <c r="P20" s="166">
        <v>120050</v>
      </c>
      <c r="Q20" s="188">
        <v>3360004</v>
      </c>
      <c r="R20" s="78"/>
    </row>
    <row r="21" spans="2:18" ht="30" customHeight="1" x14ac:dyDescent="0.35">
      <c r="B21" s="150" t="s">
        <v>29</v>
      </c>
      <c r="C21" s="166">
        <v>13912</v>
      </c>
      <c r="D21" s="166">
        <v>48222</v>
      </c>
      <c r="E21" s="166">
        <v>68216</v>
      </c>
      <c r="F21" s="166">
        <v>183731</v>
      </c>
      <c r="G21" s="166">
        <v>36031</v>
      </c>
      <c r="H21" s="166">
        <v>120972</v>
      </c>
      <c r="I21" s="166">
        <v>1508508</v>
      </c>
      <c r="J21" s="166">
        <v>448812</v>
      </c>
      <c r="K21" s="166">
        <v>0</v>
      </c>
      <c r="L21" s="166">
        <v>105017</v>
      </c>
      <c r="M21" s="166">
        <v>128101</v>
      </c>
      <c r="N21" s="166">
        <v>413003</v>
      </c>
      <c r="O21" s="166">
        <v>107882</v>
      </c>
      <c r="P21" s="166">
        <v>16826</v>
      </c>
      <c r="Q21" s="188">
        <v>3199233</v>
      </c>
      <c r="R21" s="78"/>
    </row>
    <row r="22" spans="2:18" ht="30" customHeight="1" x14ac:dyDescent="0.35">
      <c r="B22" s="150" t="s">
        <v>30</v>
      </c>
      <c r="C22" s="166">
        <v>0</v>
      </c>
      <c r="D22" s="166">
        <v>124580</v>
      </c>
      <c r="E22" s="166">
        <v>30555</v>
      </c>
      <c r="F22" s="166">
        <v>113783</v>
      </c>
      <c r="G22" s="166">
        <v>17462</v>
      </c>
      <c r="H22" s="166">
        <v>46541</v>
      </c>
      <c r="I22" s="166">
        <v>558690</v>
      </c>
      <c r="J22" s="166">
        <v>241916</v>
      </c>
      <c r="K22" s="166">
        <v>19318</v>
      </c>
      <c r="L22" s="166">
        <v>-399</v>
      </c>
      <c r="M22" s="166">
        <v>56068</v>
      </c>
      <c r="N22" s="166">
        <v>206245</v>
      </c>
      <c r="O22" s="166">
        <v>0</v>
      </c>
      <c r="P22" s="166">
        <v>62995</v>
      </c>
      <c r="Q22" s="188">
        <v>1477754</v>
      </c>
      <c r="R22" s="78"/>
    </row>
    <row r="23" spans="2:18" ht="30" customHeight="1" x14ac:dyDescent="0.35">
      <c r="B23" s="150" t="s">
        <v>31</v>
      </c>
      <c r="C23" s="166">
        <v>0</v>
      </c>
      <c r="D23" s="166">
        <v>61</v>
      </c>
      <c r="E23" s="166">
        <v>54</v>
      </c>
      <c r="F23" s="166">
        <v>19</v>
      </c>
      <c r="G23" s="166">
        <v>21</v>
      </c>
      <c r="H23" s="166">
        <v>164</v>
      </c>
      <c r="I23" s="166">
        <v>198890</v>
      </c>
      <c r="J23" s="166">
        <v>72645</v>
      </c>
      <c r="K23" s="166">
        <v>367444</v>
      </c>
      <c r="L23" s="166">
        <v>735</v>
      </c>
      <c r="M23" s="166">
        <v>62</v>
      </c>
      <c r="N23" s="166">
        <v>400</v>
      </c>
      <c r="O23" s="166">
        <v>0</v>
      </c>
      <c r="P23" s="166">
        <v>2</v>
      </c>
      <c r="Q23" s="188">
        <v>640495</v>
      </c>
      <c r="R23" s="78"/>
    </row>
    <row r="24" spans="2:18" ht="30" customHeight="1" x14ac:dyDescent="0.35">
      <c r="B24" s="150" t="s">
        <v>288</v>
      </c>
      <c r="C24" s="166">
        <v>548</v>
      </c>
      <c r="D24" s="166">
        <v>7904</v>
      </c>
      <c r="E24" s="166">
        <v>38082</v>
      </c>
      <c r="F24" s="166">
        <v>168075</v>
      </c>
      <c r="G24" s="166">
        <v>94804</v>
      </c>
      <c r="H24" s="166">
        <v>67354</v>
      </c>
      <c r="I24" s="166">
        <v>675833</v>
      </c>
      <c r="J24" s="166">
        <v>361786</v>
      </c>
      <c r="K24" s="166">
        <v>-3838</v>
      </c>
      <c r="L24" s="166">
        <v>-722470</v>
      </c>
      <c r="M24" s="166">
        <v>24107</v>
      </c>
      <c r="N24" s="166">
        <v>1164537</v>
      </c>
      <c r="O24" s="166">
        <v>0</v>
      </c>
      <c r="P24" s="166">
        <v>51840</v>
      </c>
      <c r="Q24" s="188">
        <v>1928564</v>
      </c>
      <c r="R24" s="78"/>
    </row>
    <row r="25" spans="2:18" ht="30" customHeight="1" x14ac:dyDescent="0.35">
      <c r="B25" s="150" t="s">
        <v>206</v>
      </c>
      <c r="C25" s="166">
        <v>0</v>
      </c>
      <c r="D25" s="166">
        <v>0</v>
      </c>
      <c r="E25" s="166">
        <v>0</v>
      </c>
      <c r="F25" s="166">
        <v>0</v>
      </c>
      <c r="G25" s="166">
        <v>0</v>
      </c>
      <c r="H25" s="166">
        <v>0</v>
      </c>
      <c r="I25" s="166">
        <v>0</v>
      </c>
      <c r="J25" s="166">
        <v>0</v>
      </c>
      <c r="K25" s="166">
        <v>0</v>
      </c>
      <c r="L25" s="166">
        <v>0</v>
      </c>
      <c r="M25" s="166">
        <v>0</v>
      </c>
      <c r="N25" s="166">
        <v>0</v>
      </c>
      <c r="O25" s="166">
        <v>7022793</v>
      </c>
      <c r="P25" s="166">
        <v>0</v>
      </c>
      <c r="Q25" s="188">
        <v>7022793</v>
      </c>
      <c r="R25" s="78"/>
    </row>
    <row r="26" spans="2:18" ht="30" customHeight="1" x14ac:dyDescent="0.35">
      <c r="B26" s="150" t="s">
        <v>32</v>
      </c>
      <c r="C26" s="166">
        <v>0</v>
      </c>
      <c r="D26" s="166">
        <v>20463</v>
      </c>
      <c r="E26" s="166">
        <v>21559</v>
      </c>
      <c r="F26" s="166">
        <v>10249</v>
      </c>
      <c r="G26" s="166">
        <v>5856</v>
      </c>
      <c r="H26" s="166">
        <v>98683</v>
      </c>
      <c r="I26" s="166">
        <v>221816</v>
      </c>
      <c r="J26" s="166">
        <v>275125</v>
      </c>
      <c r="K26" s="166">
        <v>0</v>
      </c>
      <c r="L26" s="166">
        <v>3897</v>
      </c>
      <c r="M26" s="166">
        <v>30069</v>
      </c>
      <c r="N26" s="166">
        <v>160648</v>
      </c>
      <c r="O26" s="166">
        <v>30955</v>
      </c>
      <c r="P26" s="166">
        <v>4654</v>
      </c>
      <c r="Q26" s="188">
        <v>883973</v>
      </c>
      <c r="R26" s="78"/>
    </row>
    <row r="27" spans="2:18" ht="30" customHeight="1" x14ac:dyDescent="0.35">
      <c r="B27" s="150" t="s">
        <v>33</v>
      </c>
      <c r="C27" s="166">
        <v>0</v>
      </c>
      <c r="D27" s="166">
        <v>31432</v>
      </c>
      <c r="E27" s="166">
        <v>13993</v>
      </c>
      <c r="F27" s="166">
        <v>30057</v>
      </c>
      <c r="G27" s="166">
        <v>18592</v>
      </c>
      <c r="H27" s="166">
        <v>2666</v>
      </c>
      <c r="I27" s="166">
        <v>591334</v>
      </c>
      <c r="J27" s="166">
        <v>378785</v>
      </c>
      <c r="K27" s="166">
        <v>29932</v>
      </c>
      <c r="L27" s="166">
        <v>4033</v>
      </c>
      <c r="M27" s="166">
        <v>17020</v>
      </c>
      <c r="N27" s="166">
        <v>69431</v>
      </c>
      <c r="O27" s="166">
        <v>0</v>
      </c>
      <c r="P27" s="166">
        <v>39672</v>
      </c>
      <c r="Q27" s="188">
        <v>1226946</v>
      </c>
      <c r="R27" s="78"/>
    </row>
    <row r="28" spans="2:18" ht="30" customHeight="1" x14ac:dyDescent="0.35">
      <c r="B28" s="150" t="s">
        <v>34</v>
      </c>
      <c r="C28" s="166">
        <v>0</v>
      </c>
      <c r="D28" s="166">
        <v>50935</v>
      </c>
      <c r="E28" s="166">
        <v>11731</v>
      </c>
      <c r="F28" s="166">
        <v>120130</v>
      </c>
      <c r="G28" s="166">
        <v>146712</v>
      </c>
      <c r="H28" s="166">
        <v>18910</v>
      </c>
      <c r="I28" s="166">
        <v>426863</v>
      </c>
      <c r="J28" s="166">
        <v>2170006</v>
      </c>
      <c r="K28" s="166">
        <v>0</v>
      </c>
      <c r="L28" s="166">
        <v>21624</v>
      </c>
      <c r="M28" s="166">
        <v>15758</v>
      </c>
      <c r="N28" s="166">
        <v>101951</v>
      </c>
      <c r="O28" s="166">
        <v>1855837</v>
      </c>
      <c r="P28" s="166">
        <v>105913</v>
      </c>
      <c r="Q28" s="188">
        <v>5046370</v>
      </c>
      <c r="R28" s="78"/>
    </row>
    <row r="29" spans="2:18" ht="30" customHeight="1" x14ac:dyDescent="0.35">
      <c r="B29" s="150" t="s">
        <v>35</v>
      </c>
      <c r="C29" s="166">
        <v>314</v>
      </c>
      <c r="D29" s="166">
        <v>153103</v>
      </c>
      <c r="E29" s="166">
        <v>58103</v>
      </c>
      <c r="F29" s="166">
        <v>271388</v>
      </c>
      <c r="G29" s="166">
        <v>77572</v>
      </c>
      <c r="H29" s="166">
        <v>173061</v>
      </c>
      <c r="I29" s="166">
        <v>526486</v>
      </c>
      <c r="J29" s="166">
        <v>400747</v>
      </c>
      <c r="K29" s="166">
        <v>0</v>
      </c>
      <c r="L29" s="166">
        <v>18358</v>
      </c>
      <c r="M29" s="166">
        <v>34486</v>
      </c>
      <c r="N29" s="166">
        <v>454477</v>
      </c>
      <c r="O29" s="166">
        <v>0</v>
      </c>
      <c r="P29" s="166">
        <v>133807</v>
      </c>
      <c r="Q29" s="188">
        <v>2301903</v>
      </c>
      <c r="R29" s="78"/>
    </row>
    <row r="30" spans="2:18" ht="30" customHeight="1" x14ac:dyDescent="0.35">
      <c r="B30" s="150" t="s">
        <v>167</v>
      </c>
      <c r="C30" s="166">
        <v>7641</v>
      </c>
      <c r="D30" s="166">
        <v>19028</v>
      </c>
      <c r="E30" s="166">
        <v>9257</v>
      </c>
      <c r="F30" s="166">
        <v>23283</v>
      </c>
      <c r="G30" s="166">
        <v>12557</v>
      </c>
      <c r="H30" s="166">
        <v>13739</v>
      </c>
      <c r="I30" s="166">
        <v>449298</v>
      </c>
      <c r="J30" s="166">
        <v>180779</v>
      </c>
      <c r="K30" s="166">
        <v>0</v>
      </c>
      <c r="L30" s="166">
        <v>8318</v>
      </c>
      <c r="M30" s="166">
        <v>14953</v>
      </c>
      <c r="N30" s="166">
        <v>143187</v>
      </c>
      <c r="O30" s="166">
        <v>518590</v>
      </c>
      <c r="P30" s="166">
        <v>7066</v>
      </c>
      <c r="Q30" s="188">
        <v>1407696</v>
      </c>
      <c r="R30" s="78"/>
    </row>
    <row r="31" spans="2:18" ht="30" customHeight="1" x14ac:dyDescent="0.35">
      <c r="B31" s="150" t="s">
        <v>36</v>
      </c>
      <c r="C31" s="166">
        <v>0</v>
      </c>
      <c r="D31" s="166">
        <v>12322</v>
      </c>
      <c r="E31" s="166">
        <v>26688</v>
      </c>
      <c r="F31" s="166">
        <v>48407</v>
      </c>
      <c r="G31" s="166">
        <v>6840</v>
      </c>
      <c r="H31" s="166">
        <v>58911</v>
      </c>
      <c r="I31" s="166">
        <v>626045</v>
      </c>
      <c r="J31" s="166">
        <v>584827</v>
      </c>
      <c r="K31" s="166">
        <v>0</v>
      </c>
      <c r="L31" s="166">
        <v>13768</v>
      </c>
      <c r="M31" s="166">
        <v>52629</v>
      </c>
      <c r="N31" s="166">
        <v>146404</v>
      </c>
      <c r="O31" s="166">
        <v>0</v>
      </c>
      <c r="P31" s="166">
        <v>27221</v>
      </c>
      <c r="Q31" s="188">
        <v>1604064</v>
      </c>
      <c r="R31" s="78"/>
    </row>
    <row r="32" spans="2:18" ht="30" customHeight="1" x14ac:dyDescent="0.35">
      <c r="B32" s="150" t="s">
        <v>217</v>
      </c>
      <c r="C32" s="166">
        <v>51</v>
      </c>
      <c r="D32" s="166">
        <v>48586</v>
      </c>
      <c r="E32" s="166">
        <v>115521</v>
      </c>
      <c r="F32" s="166">
        <v>237239</v>
      </c>
      <c r="G32" s="166">
        <v>63815</v>
      </c>
      <c r="H32" s="166">
        <v>59125</v>
      </c>
      <c r="I32" s="166">
        <v>847077</v>
      </c>
      <c r="J32" s="166">
        <v>636129</v>
      </c>
      <c r="K32" s="166">
        <v>0</v>
      </c>
      <c r="L32" s="166">
        <v>35863</v>
      </c>
      <c r="M32" s="166">
        <v>108071</v>
      </c>
      <c r="N32" s="166">
        <v>322927</v>
      </c>
      <c r="O32" s="166">
        <v>7696382</v>
      </c>
      <c r="P32" s="166">
        <v>6397</v>
      </c>
      <c r="Q32" s="188">
        <v>10177184</v>
      </c>
      <c r="R32" s="78"/>
    </row>
    <row r="33" spans="2:18" ht="30" customHeight="1" x14ac:dyDescent="0.35">
      <c r="B33" s="150" t="s">
        <v>123</v>
      </c>
      <c r="C33" s="166">
        <v>0</v>
      </c>
      <c r="D33" s="166">
        <v>17135</v>
      </c>
      <c r="E33" s="166">
        <v>7698</v>
      </c>
      <c r="F33" s="166">
        <v>63800</v>
      </c>
      <c r="G33" s="166">
        <v>38556</v>
      </c>
      <c r="H33" s="166">
        <v>1314</v>
      </c>
      <c r="I33" s="166">
        <v>363325</v>
      </c>
      <c r="J33" s="166">
        <v>279534</v>
      </c>
      <c r="K33" s="166">
        <v>0</v>
      </c>
      <c r="L33" s="166">
        <v>21774</v>
      </c>
      <c r="M33" s="166">
        <v>9900</v>
      </c>
      <c r="N33" s="166">
        <v>79029</v>
      </c>
      <c r="O33" s="166">
        <v>566531</v>
      </c>
      <c r="P33" s="166">
        <v>12974</v>
      </c>
      <c r="Q33" s="188">
        <v>1461569</v>
      </c>
      <c r="R33" s="78"/>
    </row>
    <row r="34" spans="2:18" ht="30" customHeight="1" x14ac:dyDescent="0.35">
      <c r="B34" s="150" t="s">
        <v>132</v>
      </c>
      <c r="C34" s="166">
        <v>0</v>
      </c>
      <c r="D34" s="166">
        <v>16899</v>
      </c>
      <c r="E34" s="166">
        <v>6736</v>
      </c>
      <c r="F34" s="166">
        <v>16052</v>
      </c>
      <c r="G34" s="166">
        <v>23202</v>
      </c>
      <c r="H34" s="166">
        <v>4838</v>
      </c>
      <c r="I34" s="166">
        <v>630284</v>
      </c>
      <c r="J34" s="166">
        <v>336867</v>
      </c>
      <c r="K34" s="166">
        <v>-75860</v>
      </c>
      <c r="L34" s="166">
        <v>8583</v>
      </c>
      <c r="M34" s="166">
        <v>89868</v>
      </c>
      <c r="N34" s="166">
        <v>1344</v>
      </c>
      <c r="O34" s="166">
        <v>0</v>
      </c>
      <c r="P34" s="166">
        <v>0</v>
      </c>
      <c r="Q34" s="188">
        <v>1058814</v>
      </c>
      <c r="R34" s="78"/>
    </row>
    <row r="35" spans="2:18" ht="30" customHeight="1" x14ac:dyDescent="0.35">
      <c r="B35" s="150" t="s">
        <v>185</v>
      </c>
      <c r="C35" s="166">
        <v>0</v>
      </c>
      <c r="D35" s="166">
        <v>12920</v>
      </c>
      <c r="E35" s="166">
        <v>36023</v>
      </c>
      <c r="F35" s="166">
        <v>114542</v>
      </c>
      <c r="G35" s="166">
        <v>30590</v>
      </c>
      <c r="H35" s="166">
        <v>14384</v>
      </c>
      <c r="I35" s="166">
        <v>447193</v>
      </c>
      <c r="J35" s="166">
        <v>524169</v>
      </c>
      <c r="K35" s="166">
        <v>9630</v>
      </c>
      <c r="L35" s="166">
        <v>14857</v>
      </c>
      <c r="M35" s="166">
        <v>-383</v>
      </c>
      <c r="N35" s="166">
        <v>207485</v>
      </c>
      <c r="O35" s="166">
        <v>0</v>
      </c>
      <c r="P35" s="166">
        <v>1023</v>
      </c>
      <c r="Q35" s="188">
        <v>1412433</v>
      </c>
      <c r="R35" s="78"/>
    </row>
    <row r="36" spans="2:18" ht="30" customHeight="1" x14ac:dyDescent="0.35">
      <c r="B36" s="150" t="s">
        <v>220</v>
      </c>
      <c r="C36" s="166">
        <v>0</v>
      </c>
      <c r="D36" s="166">
        <v>-857</v>
      </c>
      <c r="E36" s="166">
        <v>-7</v>
      </c>
      <c r="F36" s="166">
        <v>-1286</v>
      </c>
      <c r="G36" s="166">
        <v>1109</v>
      </c>
      <c r="H36" s="166">
        <v>0</v>
      </c>
      <c r="I36" s="166">
        <v>332</v>
      </c>
      <c r="J36" s="166">
        <v>510</v>
      </c>
      <c r="K36" s="166">
        <v>0</v>
      </c>
      <c r="L36" s="166">
        <v>0</v>
      </c>
      <c r="M36" s="166">
        <v>34</v>
      </c>
      <c r="N36" s="166">
        <v>16972</v>
      </c>
      <c r="O36" s="166">
        <v>535842</v>
      </c>
      <c r="P36" s="166">
        <v>28</v>
      </c>
      <c r="Q36" s="188">
        <v>552678</v>
      </c>
      <c r="R36" s="78"/>
    </row>
    <row r="37" spans="2:18" ht="30" customHeight="1" x14ac:dyDescent="0.35">
      <c r="B37" s="150" t="s">
        <v>248</v>
      </c>
      <c r="C37" s="166">
        <v>0</v>
      </c>
      <c r="D37" s="166">
        <v>0</v>
      </c>
      <c r="E37" s="166">
        <v>0</v>
      </c>
      <c r="F37" s="166">
        <v>0</v>
      </c>
      <c r="G37" s="166">
        <v>0</v>
      </c>
      <c r="H37" s="166">
        <v>0</v>
      </c>
      <c r="I37" s="166">
        <v>0</v>
      </c>
      <c r="J37" s="166">
        <v>0</v>
      </c>
      <c r="K37" s="166">
        <v>0</v>
      </c>
      <c r="L37" s="166">
        <v>0</v>
      </c>
      <c r="M37" s="166">
        <v>0</v>
      </c>
      <c r="N37" s="166">
        <v>0</v>
      </c>
      <c r="O37" s="166">
        <v>21803</v>
      </c>
      <c r="P37" s="166">
        <v>2058</v>
      </c>
      <c r="Q37" s="188">
        <v>23861</v>
      </c>
      <c r="R37" s="78"/>
    </row>
    <row r="38" spans="2:18" ht="30" customHeight="1" x14ac:dyDescent="0.35">
      <c r="B38" s="150" t="s">
        <v>37</v>
      </c>
      <c r="C38" s="166">
        <v>0</v>
      </c>
      <c r="D38" s="166">
        <v>13111</v>
      </c>
      <c r="E38" s="166">
        <v>4856</v>
      </c>
      <c r="F38" s="166">
        <v>32812</v>
      </c>
      <c r="G38" s="166">
        <v>19148</v>
      </c>
      <c r="H38" s="166">
        <v>4536</v>
      </c>
      <c r="I38" s="166">
        <v>194366</v>
      </c>
      <c r="J38" s="166">
        <v>260873</v>
      </c>
      <c r="K38" s="166">
        <v>0</v>
      </c>
      <c r="L38" s="166">
        <v>2451</v>
      </c>
      <c r="M38" s="166">
        <v>21097</v>
      </c>
      <c r="N38" s="166">
        <v>21453</v>
      </c>
      <c r="O38" s="166">
        <v>3350</v>
      </c>
      <c r="P38" s="166">
        <v>1306</v>
      </c>
      <c r="Q38" s="188">
        <v>579359</v>
      </c>
      <c r="R38" s="78"/>
    </row>
    <row r="39" spans="2:18" ht="30" customHeight="1" x14ac:dyDescent="0.35">
      <c r="B39" s="150" t="s">
        <v>38</v>
      </c>
      <c r="C39" s="166">
        <v>0</v>
      </c>
      <c r="D39" s="166">
        <v>21520</v>
      </c>
      <c r="E39" s="166">
        <v>39297</v>
      </c>
      <c r="F39" s="166">
        <v>69948</v>
      </c>
      <c r="G39" s="166">
        <v>19587</v>
      </c>
      <c r="H39" s="166">
        <v>98423</v>
      </c>
      <c r="I39" s="166">
        <v>183456</v>
      </c>
      <c r="J39" s="166">
        <v>145153</v>
      </c>
      <c r="K39" s="166">
        <v>0</v>
      </c>
      <c r="L39" s="166">
        <v>9660</v>
      </c>
      <c r="M39" s="166">
        <v>84044</v>
      </c>
      <c r="N39" s="166">
        <v>182252</v>
      </c>
      <c r="O39" s="166">
        <v>19084</v>
      </c>
      <c r="P39" s="166">
        <v>11433</v>
      </c>
      <c r="Q39" s="188">
        <v>883859</v>
      </c>
      <c r="R39" s="78"/>
    </row>
    <row r="40" spans="2:18" ht="30" customHeight="1" x14ac:dyDescent="0.35">
      <c r="B40" s="150" t="s">
        <v>39</v>
      </c>
      <c r="C40" s="166">
        <v>0</v>
      </c>
      <c r="D40" s="166">
        <v>23060</v>
      </c>
      <c r="E40" s="166">
        <v>4320</v>
      </c>
      <c r="F40" s="166">
        <v>63447</v>
      </c>
      <c r="G40" s="166">
        <v>16230</v>
      </c>
      <c r="H40" s="166">
        <v>4143</v>
      </c>
      <c r="I40" s="166">
        <v>358866</v>
      </c>
      <c r="J40" s="166">
        <v>159935</v>
      </c>
      <c r="K40" s="166">
        <v>0</v>
      </c>
      <c r="L40" s="166">
        <v>7204</v>
      </c>
      <c r="M40" s="166">
        <v>5035</v>
      </c>
      <c r="N40" s="166">
        <v>17773</v>
      </c>
      <c r="O40" s="166">
        <v>99122</v>
      </c>
      <c r="P40" s="166">
        <v>3233</v>
      </c>
      <c r="Q40" s="188">
        <v>762367</v>
      </c>
      <c r="R40" s="78"/>
    </row>
    <row r="41" spans="2:18" ht="30" customHeight="1" x14ac:dyDescent="0.35">
      <c r="B41" s="150" t="s">
        <v>40</v>
      </c>
      <c r="C41" s="166">
        <v>0</v>
      </c>
      <c r="D41" s="166">
        <v>14350</v>
      </c>
      <c r="E41" s="166">
        <v>287</v>
      </c>
      <c r="F41" s="166">
        <v>2256</v>
      </c>
      <c r="G41" s="166">
        <v>4663</v>
      </c>
      <c r="H41" s="166">
        <v>2940</v>
      </c>
      <c r="I41" s="166">
        <v>187869</v>
      </c>
      <c r="J41" s="166">
        <v>137089</v>
      </c>
      <c r="K41" s="166">
        <v>0</v>
      </c>
      <c r="L41" s="166">
        <v>81</v>
      </c>
      <c r="M41" s="166">
        <v>1601</v>
      </c>
      <c r="N41" s="166">
        <v>25134</v>
      </c>
      <c r="O41" s="166">
        <v>0</v>
      </c>
      <c r="P41" s="166">
        <v>42724</v>
      </c>
      <c r="Q41" s="188">
        <v>418994</v>
      </c>
      <c r="R41" s="78"/>
    </row>
    <row r="42" spans="2:18" ht="30" customHeight="1" x14ac:dyDescent="0.35">
      <c r="B42" s="150" t="s">
        <v>41</v>
      </c>
      <c r="C42" s="166">
        <v>0</v>
      </c>
      <c r="D42" s="166">
        <v>0</v>
      </c>
      <c r="E42" s="166">
        <v>0</v>
      </c>
      <c r="F42" s="166">
        <v>0</v>
      </c>
      <c r="G42" s="166">
        <v>0</v>
      </c>
      <c r="H42" s="166">
        <v>0</v>
      </c>
      <c r="I42" s="166">
        <v>0</v>
      </c>
      <c r="J42" s="166">
        <v>0</v>
      </c>
      <c r="K42" s="166">
        <v>0</v>
      </c>
      <c r="L42" s="166">
        <v>0</v>
      </c>
      <c r="M42" s="166">
        <v>0</v>
      </c>
      <c r="N42" s="166">
        <v>0</v>
      </c>
      <c r="O42" s="166">
        <v>0</v>
      </c>
      <c r="P42" s="166">
        <v>0</v>
      </c>
      <c r="Q42" s="188">
        <v>0</v>
      </c>
      <c r="R42" s="78"/>
    </row>
    <row r="43" spans="2:18" ht="30" customHeight="1" x14ac:dyDescent="0.35">
      <c r="B43" s="150" t="s">
        <v>42</v>
      </c>
      <c r="C43" s="166">
        <v>0</v>
      </c>
      <c r="D43" s="166">
        <v>478</v>
      </c>
      <c r="E43" s="166">
        <v>-3257</v>
      </c>
      <c r="F43" s="166">
        <v>-2999</v>
      </c>
      <c r="G43" s="166">
        <v>-2855</v>
      </c>
      <c r="H43" s="166">
        <v>7</v>
      </c>
      <c r="I43" s="166">
        <v>228048</v>
      </c>
      <c r="J43" s="166">
        <v>72053</v>
      </c>
      <c r="K43" s="166">
        <v>368497</v>
      </c>
      <c r="L43" s="166">
        <v>-2507</v>
      </c>
      <c r="M43" s="166">
        <v>-4</v>
      </c>
      <c r="N43" s="166">
        <v>549</v>
      </c>
      <c r="O43" s="166">
        <v>0</v>
      </c>
      <c r="P43" s="166">
        <v>6587</v>
      </c>
      <c r="Q43" s="188">
        <v>664598</v>
      </c>
      <c r="R43" s="78"/>
    </row>
    <row r="44" spans="2:18" ht="30" customHeight="1" x14ac:dyDescent="0.35">
      <c r="B44" s="154" t="s">
        <v>43</v>
      </c>
      <c r="C44" s="155">
        <f t="shared" ref="C44:Q44" si="0">SUM(C7:C43)</f>
        <v>-12348</v>
      </c>
      <c r="D44" s="155">
        <f t="shared" si="0"/>
        <v>994517</v>
      </c>
      <c r="E44" s="155">
        <f t="shared" si="0"/>
        <v>521772</v>
      </c>
      <c r="F44" s="155">
        <f t="shared" si="0"/>
        <v>3913285</v>
      </c>
      <c r="G44" s="155">
        <f t="shared" si="0"/>
        <v>1328224</v>
      </c>
      <c r="H44" s="155">
        <f t="shared" si="0"/>
        <v>1385954</v>
      </c>
      <c r="I44" s="155">
        <f t="shared" si="0"/>
        <v>20148770</v>
      </c>
      <c r="J44" s="155">
        <f t="shared" si="0"/>
        <v>13699124</v>
      </c>
      <c r="K44" s="155">
        <f t="shared" si="0"/>
        <v>5104007</v>
      </c>
      <c r="L44" s="155">
        <f t="shared" si="0"/>
        <v>460449</v>
      </c>
      <c r="M44" s="155">
        <f t="shared" si="0"/>
        <v>1891213</v>
      </c>
      <c r="N44" s="155">
        <f t="shared" si="0"/>
        <v>6927728</v>
      </c>
      <c r="O44" s="155">
        <f t="shared" si="0"/>
        <v>37007339</v>
      </c>
      <c r="P44" s="155">
        <f t="shared" si="0"/>
        <v>1821577</v>
      </c>
      <c r="Q44" s="155">
        <f t="shared" si="0"/>
        <v>95191617</v>
      </c>
      <c r="R44" s="78"/>
    </row>
    <row r="45" spans="2:18" ht="30" customHeight="1" x14ac:dyDescent="0.35">
      <c r="B45" s="336" t="s">
        <v>44</v>
      </c>
      <c r="C45" s="336"/>
      <c r="D45" s="336"/>
      <c r="E45" s="336"/>
      <c r="F45" s="336"/>
      <c r="G45" s="336"/>
      <c r="H45" s="336"/>
      <c r="I45" s="336"/>
      <c r="J45" s="336"/>
      <c r="K45" s="336"/>
      <c r="L45" s="336"/>
      <c r="M45" s="336"/>
      <c r="N45" s="336"/>
      <c r="O45" s="336"/>
      <c r="P45" s="336"/>
      <c r="Q45" s="336"/>
      <c r="R45" s="79"/>
    </row>
    <row r="46" spans="2:18" ht="30" customHeight="1" x14ac:dyDescent="0.35">
      <c r="B46" s="150" t="s">
        <v>45</v>
      </c>
      <c r="C46" s="153">
        <v>23880</v>
      </c>
      <c r="D46" s="153">
        <v>534375</v>
      </c>
      <c r="E46" s="153">
        <v>107458</v>
      </c>
      <c r="F46" s="153">
        <v>1017477</v>
      </c>
      <c r="G46" s="153">
        <v>120743</v>
      </c>
      <c r="H46" s="153">
        <v>170786</v>
      </c>
      <c r="I46" s="153">
        <v>28465</v>
      </c>
      <c r="J46" s="153">
        <v>124254</v>
      </c>
      <c r="K46" s="153">
        <v>0</v>
      </c>
      <c r="L46" s="153">
        <v>188804</v>
      </c>
      <c r="M46" s="153">
        <v>41628</v>
      </c>
      <c r="N46" s="153">
        <v>59044</v>
      </c>
      <c r="O46" s="153">
        <v>590596</v>
      </c>
      <c r="P46" s="153">
        <v>850610</v>
      </c>
      <c r="Q46" s="156">
        <v>3858120</v>
      </c>
      <c r="R46" s="78"/>
    </row>
    <row r="47" spans="2:18" ht="30" customHeight="1" x14ac:dyDescent="0.35">
      <c r="B47" s="150" t="s">
        <v>60</v>
      </c>
      <c r="C47" s="153">
        <v>3894</v>
      </c>
      <c r="D47" s="153">
        <v>364506</v>
      </c>
      <c r="E47" s="153">
        <v>0</v>
      </c>
      <c r="F47" s="153">
        <v>971363</v>
      </c>
      <c r="G47" s="153">
        <v>64417</v>
      </c>
      <c r="H47" s="153">
        <v>171762</v>
      </c>
      <c r="I47" s="153">
        <v>0</v>
      </c>
      <c r="J47" s="153">
        <v>104408</v>
      </c>
      <c r="K47" s="153">
        <v>0</v>
      </c>
      <c r="L47" s="153">
        <v>75625</v>
      </c>
      <c r="M47" s="153">
        <v>0</v>
      </c>
      <c r="N47" s="153">
        <v>0</v>
      </c>
      <c r="O47" s="153">
        <v>631801</v>
      </c>
      <c r="P47" s="153">
        <v>437712</v>
      </c>
      <c r="Q47" s="156">
        <v>2825489</v>
      </c>
      <c r="R47" s="78"/>
    </row>
    <row r="48" spans="2:18" ht="30" customHeight="1" x14ac:dyDescent="0.35">
      <c r="B48" s="136" t="s">
        <v>199</v>
      </c>
      <c r="C48" s="153">
        <v>5296</v>
      </c>
      <c r="D48" s="153">
        <v>155318</v>
      </c>
      <c r="E48" s="153">
        <v>77128</v>
      </c>
      <c r="F48" s="153">
        <v>565608</v>
      </c>
      <c r="G48" s="153">
        <v>39052</v>
      </c>
      <c r="H48" s="153">
        <v>75948</v>
      </c>
      <c r="I48" s="153">
        <v>44334</v>
      </c>
      <c r="J48" s="153">
        <v>48028</v>
      </c>
      <c r="K48" s="153">
        <v>0</v>
      </c>
      <c r="L48" s="153">
        <v>13988</v>
      </c>
      <c r="M48" s="153">
        <v>72468</v>
      </c>
      <c r="N48" s="153">
        <v>10756</v>
      </c>
      <c r="O48" s="153">
        <v>339439</v>
      </c>
      <c r="P48" s="153">
        <v>84293</v>
      </c>
      <c r="Q48" s="156">
        <v>1531657</v>
      </c>
      <c r="R48" s="78"/>
    </row>
    <row r="49" spans="2:19" ht="30" customHeight="1" x14ac:dyDescent="0.35">
      <c r="B49" s="150" t="s">
        <v>46</v>
      </c>
      <c r="C49" s="153">
        <v>41913</v>
      </c>
      <c r="D49" s="153">
        <v>715052</v>
      </c>
      <c r="E49" s="153">
        <v>-28235</v>
      </c>
      <c r="F49" s="153">
        <v>2788280</v>
      </c>
      <c r="G49" s="153">
        <v>106096</v>
      </c>
      <c r="H49" s="153">
        <v>470416</v>
      </c>
      <c r="I49" s="153">
        <v>59307</v>
      </c>
      <c r="J49" s="153">
        <v>170344</v>
      </c>
      <c r="K49" s="153">
        <v>0</v>
      </c>
      <c r="L49" s="153">
        <v>795763</v>
      </c>
      <c r="M49" s="153">
        <v>227023</v>
      </c>
      <c r="N49" s="153">
        <v>-62871</v>
      </c>
      <c r="O49" s="153">
        <v>2185642</v>
      </c>
      <c r="P49" s="153">
        <v>343495</v>
      </c>
      <c r="Q49" s="156">
        <v>7812224</v>
      </c>
      <c r="R49" s="78"/>
    </row>
    <row r="50" spans="2:19" ht="30" customHeight="1" x14ac:dyDescent="0.35">
      <c r="B50" s="150" t="s">
        <v>200</v>
      </c>
      <c r="C50" s="153">
        <v>30727</v>
      </c>
      <c r="D50" s="153">
        <v>462384</v>
      </c>
      <c r="E50" s="153">
        <v>1607</v>
      </c>
      <c r="F50" s="153">
        <v>1486735</v>
      </c>
      <c r="G50" s="153">
        <v>490546</v>
      </c>
      <c r="H50" s="153">
        <v>98621</v>
      </c>
      <c r="I50" s="153">
        <v>17797</v>
      </c>
      <c r="J50" s="153">
        <v>66755</v>
      </c>
      <c r="K50" s="153">
        <v>0</v>
      </c>
      <c r="L50" s="153">
        <v>53818</v>
      </c>
      <c r="M50" s="153">
        <v>53999</v>
      </c>
      <c r="N50" s="153">
        <v>157011</v>
      </c>
      <c r="O50" s="153">
        <v>64443</v>
      </c>
      <c r="P50" s="153">
        <v>163197</v>
      </c>
      <c r="Q50" s="156">
        <v>3147641</v>
      </c>
      <c r="R50" s="78"/>
    </row>
    <row r="51" spans="2:19" ht="30" customHeight="1" x14ac:dyDescent="0.35">
      <c r="B51" s="154" t="s">
        <v>43</v>
      </c>
      <c r="C51" s="155">
        <f>SUM(C46:C50)</f>
        <v>105710</v>
      </c>
      <c r="D51" s="155">
        <f t="shared" ref="D51:Q51" si="1">SUM(D46:D50)</f>
        <v>2231635</v>
      </c>
      <c r="E51" s="155">
        <f t="shared" si="1"/>
        <v>157958</v>
      </c>
      <c r="F51" s="155">
        <f t="shared" si="1"/>
        <v>6829463</v>
      </c>
      <c r="G51" s="155">
        <f t="shared" si="1"/>
        <v>820854</v>
      </c>
      <c r="H51" s="155">
        <f t="shared" si="1"/>
        <v>987533</v>
      </c>
      <c r="I51" s="155">
        <f t="shared" si="1"/>
        <v>149903</v>
      </c>
      <c r="J51" s="155">
        <f t="shared" si="1"/>
        <v>513789</v>
      </c>
      <c r="K51" s="155">
        <f t="shared" si="1"/>
        <v>0</v>
      </c>
      <c r="L51" s="155">
        <f t="shared" si="1"/>
        <v>1127998</v>
      </c>
      <c r="M51" s="155">
        <f t="shared" si="1"/>
        <v>395118</v>
      </c>
      <c r="N51" s="155">
        <f t="shared" si="1"/>
        <v>163940</v>
      </c>
      <c r="O51" s="155">
        <f t="shared" si="1"/>
        <v>3811921</v>
      </c>
      <c r="P51" s="155">
        <f t="shared" si="1"/>
        <v>1879307</v>
      </c>
      <c r="Q51" s="155">
        <f t="shared" si="1"/>
        <v>19175131</v>
      </c>
      <c r="R51" s="78"/>
    </row>
    <row r="52" spans="2:19" ht="20.25" customHeight="1" x14ac:dyDescent="0.35">
      <c r="B52" s="337" t="s">
        <v>48</v>
      </c>
      <c r="C52" s="337"/>
      <c r="D52" s="337"/>
      <c r="E52" s="337"/>
      <c r="F52" s="337"/>
      <c r="G52" s="337"/>
      <c r="H52" s="337"/>
      <c r="I52" s="337"/>
      <c r="J52" s="337"/>
      <c r="K52" s="337"/>
      <c r="L52" s="337"/>
      <c r="M52" s="337"/>
      <c r="N52" s="337"/>
      <c r="O52" s="337"/>
      <c r="P52" s="337"/>
      <c r="Q52" s="337"/>
      <c r="R52" s="80"/>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4"/>
      <c r="D55" s="84"/>
      <c r="E55" s="84"/>
      <c r="F55" s="84"/>
      <c r="G55" s="84"/>
      <c r="H55" s="84"/>
      <c r="I55" s="84"/>
      <c r="J55" s="84"/>
      <c r="K55" s="84"/>
      <c r="L55" s="84"/>
      <c r="M55" s="84"/>
      <c r="N55" s="84"/>
      <c r="O55" s="84"/>
      <c r="P55" s="84"/>
      <c r="Q55" s="84"/>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7906-3CD6-4C2F-8179-ECA7B1191A31}">
  <sheetPr codeName="Sheet29">
    <tabColor rgb="FFA2D668"/>
    <pageSetUpPr fitToPage="1"/>
  </sheetPr>
  <dimension ref="B3:S57"/>
  <sheetViews>
    <sheetView showGridLines="0" zoomScale="80" zoomScaleNormal="80" workbookViewId="0">
      <selection activeCell="C44" sqref="C44"/>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34" t="s">
        <v>287</v>
      </c>
      <c r="C4" s="334"/>
      <c r="D4" s="334"/>
      <c r="E4" s="334"/>
      <c r="F4" s="334"/>
      <c r="G4" s="334"/>
      <c r="H4" s="334"/>
      <c r="I4" s="334"/>
      <c r="J4" s="334"/>
      <c r="K4" s="334"/>
      <c r="L4" s="334"/>
      <c r="M4" s="334"/>
      <c r="N4" s="334"/>
      <c r="O4" s="334"/>
      <c r="P4" s="334"/>
      <c r="Q4" s="334"/>
      <c r="R4" s="73"/>
    </row>
    <row r="5" spans="2:18" ht="31" x14ac:dyDescent="0.35">
      <c r="B5" s="148" t="s">
        <v>0</v>
      </c>
      <c r="C5" s="149" t="s">
        <v>168</v>
      </c>
      <c r="D5" s="149" t="s">
        <v>169</v>
      </c>
      <c r="E5" s="149" t="s">
        <v>170</v>
      </c>
      <c r="F5" s="149" t="s">
        <v>171</v>
      </c>
      <c r="G5" s="149" t="s">
        <v>172</v>
      </c>
      <c r="H5" s="149" t="s">
        <v>173</v>
      </c>
      <c r="I5" s="149" t="s">
        <v>174</v>
      </c>
      <c r="J5" s="149" t="s">
        <v>175</v>
      </c>
      <c r="K5" s="149" t="s">
        <v>176</v>
      </c>
      <c r="L5" s="149" t="s">
        <v>177</v>
      </c>
      <c r="M5" s="149" t="s">
        <v>178</v>
      </c>
      <c r="N5" s="149" t="s">
        <v>179</v>
      </c>
      <c r="O5" s="149" t="s">
        <v>180</v>
      </c>
      <c r="P5" s="149" t="s">
        <v>181</v>
      </c>
      <c r="Q5" s="149" t="s">
        <v>182</v>
      </c>
      <c r="R5" s="77"/>
    </row>
    <row r="6" spans="2:18" ht="30" customHeight="1" x14ac:dyDescent="0.35">
      <c r="B6" s="335" t="s">
        <v>16</v>
      </c>
      <c r="C6" s="335"/>
      <c r="D6" s="335"/>
      <c r="E6" s="335"/>
      <c r="F6" s="335"/>
      <c r="G6" s="335"/>
      <c r="H6" s="335"/>
      <c r="I6" s="335"/>
      <c r="J6" s="335"/>
      <c r="K6" s="335"/>
      <c r="L6" s="335"/>
      <c r="M6" s="335"/>
      <c r="N6" s="335"/>
      <c r="O6" s="335"/>
      <c r="P6" s="335"/>
      <c r="Q6" s="335"/>
      <c r="R6" s="77"/>
    </row>
    <row r="7" spans="2:18" ht="30" customHeight="1" x14ac:dyDescent="0.35">
      <c r="B7" s="150" t="s">
        <v>17</v>
      </c>
      <c r="C7" s="166">
        <v>0</v>
      </c>
      <c r="D7" s="166">
        <v>-80</v>
      </c>
      <c r="E7" s="166">
        <v>-70</v>
      </c>
      <c r="F7" s="166">
        <v>-672</v>
      </c>
      <c r="G7" s="166">
        <v>3270</v>
      </c>
      <c r="H7" s="166">
        <v>70</v>
      </c>
      <c r="I7" s="166">
        <v>0</v>
      </c>
      <c r="J7" s="166">
        <v>0</v>
      </c>
      <c r="K7" s="166">
        <v>0</v>
      </c>
      <c r="L7" s="166">
        <v>1971</v>
      </c>
      <c r="M7" s="166">
        <v>2070</v>
      </c>
      <c r="N7" s="166">
        <v>12696</v>
      </c>
      <c r="O7" s="166">
        <v>321062</v>
      </c>
      <c r="P7" s="166">
        <v>-2113</v>
      </c>
      <c r="Q7" s="188">
        <v>338203</v>
      </c>
      <c r="R7" s="78"/>
    </row>
    <row r="8" spans="2:18" ht="30" customHeight="1" x14ac:dyDescent="0.35">
      <c r="B8" s="150" t="s">
        <v>18</v>
      </c>
      <c r="C8" s="166">
        <v>0</v>
      </c>
      <c r="D8" s="166">
        <v>1607</v>
      </c>
      <c r="E8" s="166">
        <v>108</v>
      </c>
      <c r="F8" s="166">
        <v>-8904</v>
      </c>
      <c r="G8" s="166">
        <v>2057</v>
      </c>
      <c r="H8" s="166">
        <v>-97</v>
      </c>
      <c r="I8" s="166">
        <v>71033</v>
      </c>
      <c r="J8" s="166">
        <v>0</v>
      </c>
      <c r="K8" s="166">
        <v>27254</v>
      </c>
      <c r="L8" s="166">
        <v>1612</v>
      </c>
      <c r="M8" s="166">
        <v>-689</v>
      </c>
      <c r="N8" s="166">
        <v>3124</v>
      </c>
      <c r="O8" s="166">
        <v>0</v>
      </c>
      <c r="P8" s="166">
        <v>-714</v>
      </c>
      <c r="Q8" s="188">
        <v>96393</v>
      </c>
      <c r="R8" s="78"/>
    </row>
    <row r="9" spans="2:18" ht="30" customHeight="1" x14ac:dyDescent="0.35">
      <c r="B9" s="150" t="s">
        <v>19</v>
      </c>
      <c r="C9" s="166">
        <v>0</v>
      </c>
      <c r="D9" s="166">
        <v>-13215</v>
      </c>
      <c r="E9" s="166">
        <v>-7142</v>
      </c>
      <c r="F9" s="166">
        <v>-55185</v>
      </c>
      <c r="G9" s="166">
        <v>-74535</v>
      </c>
      <c r="H9" s="166">
        <v>-5333</v>
      </c>
      <c r="I9" s="166">
        <v>-144518</v>
      </c>
      <c r="J9" s="166">
        <v>-21701</v>
      </c>
      <c r="K9" s="166">
        <v>0</v>
      </c>
      <c r="L9" s="166">
        <v>-24292</v>
      </c>
      <c r="M9" s="166">
        <v>-15987</v>
      </c>
      <c r="N9" s="166">
        <v>-31018</v>
      </c>
      <c r="O9" s="166">
        <v>0</v>
      </c>
      <c r="P9" s="166">
        <v>0</v>
      </c>
      <c r="Q9" s="188">
        <v>-392926</v>
      </c>
      <c r="R9" s="78"/>
    </row>
    <row r="10" spans="2:18" ht="30" customHeight="1" x14ac:dyDescent="0.35">
      <c r="B10" s="150" t="s">
        <v>20</v>
      </c>
      <c r="C10" s="166">
        <v>-11589</v>
      </c>
      <c r="D10" s="166">
        <v>-7509</v>
      </c>
      <c r="E10" s="166">
        <v>13667</v>
      </c>
      <c r="F10" s="166">
        <v>-39621</v>
      </c>
      <c r="G10" s="166">
        <v>7607</v>
      </c>
      <c r="H10" s="166">
        <v>-5532</v>
      </c>
      <c r="I10" s="166">
        <v>157331</v>
      </c>
      <c r="J10" s="166">
        <v>121524</v>
      </c>
      <c r="K10" s="166">
        <v>0</v>
      </c>
      <c r="L10" s="166">
        <v>-24170</v>
      </c>
      <c r="M10" s="166">
        <v>17204</v>
      </c>
      <c r="N10" s="166">
        <v>82645</v>
      </c>
      <c r="O10" s="166">
        <v>54713</v>
      </c>
      <c r="P10" s="166">
        <v>-776</v>
      </c>
      <c r="Q10" s="188">
        <v>365491</v>
      </c>
      <c r="R10" s="78"/>
    </row>
    <row r="11" spans="2:18" ht="30" customHeight="1" x14ac:dyDescent="0.35">
      <c r="B11" s="150" t="s">
        <v>121</v>
      </c>
      <c r="C11" s="166">
        <v>-258</v>
      </c>
      <c r="D11" s="166">
        <v>-21469</v>
      </c>
      <c r="E11" s="166">
        <v>8637</v>
      </c>
      <c r="F11" s="166">
        <v>24152</v>
      </c>
      <c r="G11" s="166">
        <v>-3862</v>
      </c>
      <c r="H11" s="166">
        <v>-20320</v>
      </c>
      <c r="I11" s="166">
        <v>101036</v>
      </c>
      <c r="J11" s="166">
        <v>74722</v>
      </c>
      <c r="K11" s="166">
        <v>0</v>
      </c>
      <c r="L11" s="166">
        <v>-4406</v>
      </c>
      <c r="M11" s="166">
        <v>-44826</v>
      </c>
      <c r="N11" s="166">
        <v>15024</v>
      </c>
      <c r="O11" s="166">
        <v>245144</v>
      </c>
      <c r="P11" s="166">
        <v>103548</v>
      </c>
      <c r="Q11" s="188">
        <v>477121</v>
      </c>
      <c r="R11" s="78"/>
    </row>
    <row r="12" spans="2:18" ht="30" customHeight="1" x14ac:dyDescent="0.35">
      <c r="B12" s="150" t="s">
        <v>222</v>
      </c>
      <c r="C12" s="166">
        <v>0</v>
      </c>
      <c r="D12" s="166">
        <v>-7730</v>
      </c>
      <c r="E12" s="166">
        <v>1418</v>
      </c>
      <c r="F12" s="166">
        <v>-220</v>
      </c>
      <c r="G12" s="166">
        <v>893</v>
      </c>
      <c r="H12" s="166">
        <v>624</v>
      </c>
      <c r="I12" s="166">
        <v>46509</v>
      </c>
      <c r="J12" s="166">
        <v>14551</v>
      </c>
      <c r="K12" s="166">
        <v>0</v>
      </c>
      <c r="L12" s="166">
        <v>401</v>
      </c>
      <c r="M12" s="166">
        <v>666</v>
      </c>
      <c r="N12" s="166">
        <v>10380</v>
      </c>
      <c r="O12" s="166">
        <v>0</v>
      </c>
      <c r="P12" s="166">
        <v>-767</v>
      </c>
      <c r="Q12" s="188">
        <v>66726</v>
      </c>
      <c r="R12" s="78"/>
    </row>
    <row r="13" spans="2:18" ht="30" customHeight="1" x14ac:dyDescent="0.35">
      <c r="B13" s="150" t="s">
        <v>21</v>
      </c>
      <c r="C13" s="166">
        <v>0</v>
      </c>
      <c r="D13" s="166">
        <v>46204</v>
      </c>
      <c r="E13" s="166">
        <v>-122753</v>
      </c>
      <c r="F13" s="166">
        <v>171513</v>
      </c>
      <c r="G13" s="166">
        <v>8217</v>
      </c>
      <c r="H13" s="166">
        <v>2963</v>
      </c>
      <c r="I13" s="166">
        <v>194712</v>
      </c>
      <c r="J13" s="166">
        <v>153078</v>
      </c>
      <c r="K13" s="166">
        <v>0</v>
      </c>
      <c r="L13" s="166">
        <v>14853</v>
      </c>
      <c r="M13" s="166">
        <v>63930</v>
      </c>
      <c r="N13" s="166">
        <v>48577</v>
      </c>
      <c r="O13" s="166">
        <v>614074</v>
      </c>
      <c r="P13" s="166">
        <v>-152641</v>
      </c>
      <c r="Q13" s="188">
        <v>1042727</v>
      </c>
      <c r="R13" s="78"/>
    </row>
    <row r="14" spans="2:18" ht="30" customHeight="1" x14ac:dyDescent="0.35">
      <c r="B14" s="150" t="s">
        <v>22</v>
      </c>
      <c r="C14" s="166">
        <v>0</v>
      </c>
      <c r="D14" s="166">
        <v>1856</v>
      </c>
      <c r="E14" s="166">
        <v>16</v>
      </c>
      <c r="F14" s="166">
        <v>1996</v>
      </c>
      <c r="G14" s="166">
        <v>928</v>
      </c>
      <c r="H14" s="166">
        <v>270</v>
      </c>
      <c r="I14" s="166">
        <v>7365</v>
      </c>
      <c r="J14" s="166">
        <v>4752</v>
      </c>
      <c r="K14" s="166">
        <v>0</v>
      </c>
      <c r="L14" s="166">
        <v>1259</v>
      </c>
      <c r="M14" s="166">
        <v>744</v>
      </c>
      <c r="N14" s="166">
        <v>3400</v>
      </c>
      <c r="O14" s="166">
        <v>0</v>
      </c>
      <c r="P14" s="166">
        <v>1628</v>
      </c>
      <c r="Q14" s="188">
        <v>24215</v>
      </c>
      <c r="R14" s="78"/>
    </row>
    <row r="15" spans="2:18" ht="30" customHeight="1" x14ac:dyDescent="0.35">
      <c r="B15" s="150" t="s">
        <v>23</v>
      </c>
      <c r="C15" s="166">
        <v>0</v>
      </c>
      <c r="D15" s="166">
        <v>0</v>
      </c>
      <c r="E15" s="166">
        <v>351</v>
      </c>
      <c r="F15" s="166">
        <v>5922</v>
      </c>
      <c r="G15" s="166">
        <v>1928</v>
      </c>
      <c r="H15" s="166">
        <v>420</v>
      </c>
      <c r="I15" s="166">
        <v>68639</v>
      </c>
      <c r="J15" s="166">
        <v>23699</v>
      </c>
      <c r="K15" s="166">
        <v>220147</v>
      </c>
      <c r="L15" s="166">
        <v>5224</v>
      </c>
      <c r="M15" s="166">
        <v>2170</v>
      </c>
      <c r="N15" s="166">
        <v>6782</v>
      </c>
      <c r="O15" s="166">
        <v>0</v>
      </c>
      <c r="P15" s="166">
        <v>8250</v>
      </c>
      <c r="Q15" s="188">
        <v>343534</v>
      </c>
      <c r="R15" s="78"/>
    </row>
    <row r="16" spans="2:18" ht="30" customHeight="1" x14ac:dyDescent="0.35">
      <c r="B16" s="150" t="s">
        <v>24</v>
      </c>
      <c r="C16" s="166">
        <v>-10963</v>
      </c>
      <c r="D16" s="166">
        <v>-2884</v>
      </c>
      <c r="E16" s="166">
        <v>2452</v>
      </c>
      <c r="F16" s="166">
        <v>-5786</v>
      </c>
      <c r="G16" s="166">
        <v>2122</v>
      </c>
      <c r="H16" s="166">
        <v>175</v>
      </c>
      <c r="I16" s="166">
        <v>95233</v>
      </c>
      <c r="J16" s="166">
        <v>40162</v>
      </c>
      <c r="K16" s="166">
        <v>1631</v>
      </c>
      <c r="L16" s="166">
        <v>165</v>
      </c>
      <c r="M16" s="166">
        <v>-9</v>
      </c>
      <c r="N16" s="166">
        <v>47961</v>
      </c>
      <c r="O16" s="166">
        <v>0</v>
      </c>
      <c r="P16" s="166">
        <v>-2348</v>
      </c>
      <c r="Q16" s="188">
        <v>167911</v>
      </c>
      <c r="R16" s="78"/>
    </row>
    <row r="17" spans="2:18" ht="30" customHeight="1" x14ac:dyDescent="0.35">
      <c r="B17" s="150" t="s">
        <v>25</v>
      </c>
      <c r="C17" s="166">
        <v>0</v>
      </c>
      <c r="D17" s="166">
        <v>7245</v>
      </c>
      <c r="E17" s="166">
        <v>10880</v>
      </c>
      <c r="F17" s="166">
        <v>33022</v>
      </c>
      <c r="G17" s="166">
        <v>6662</v>
      </c>
      <c r="H17" s="166">
        <v>5838</v>
      </c>
      <c r="I17" s="166">
        <v>93535</v>
      </c>
      <c r="J17" s="166">
        <v>98533</v>
      </c>
      <c r="K17" s="166">
        <v>0</v>
      </c>
      <c r="L17" s="166">
        <v>49240</v>
      </c>
      <c r="M17" s="166">
        <v>20683</v>
      </c>
      <c r="N17" s="166">
        <v>24518</v>
      </c>
      <c r="O17" s="166">
        <v>-2730</v>
      </c>
      <c r="P17" s="166">
        <v>-17930</v>
      </c>
      <c r="Q17" s="188">
        <v>329496</v>
      </c>
      <c r="R17" s="78"/>
    </row>
    <row r="18" spans="2:18" ht="30" customHeight="1" x14ac:dyDescent="0.35">
      <c r="B18" s="150" t="s">
        <v>26</v>
      </c>
      <c r="C18" s="166">
        <v>-42931</v>
      </c>
      <c r="D18" s="166">
        <v>-57535</v>
      </c>
      <c r="E18" s="166">
        <v>12011</v>
      </c>
      <c r="F18" s="166">
        <v>-154970</v>
      </c>
      <c r="G18" s="166">
        <v>8180</v>
      </c>
      <c r="H18" s="166">
        <v>11268</v>
      </c>
      <c r="I18" s="166">
        <v>113561</v>
      </c>
      <c r="J18" s="166">
        <v>95743</v>
      </c>
      <c r="K18" s="166">
        <v>29197</v>
      </c>
      <c r="L18" s="166">
        <v>14876</v>
      </c>
      <c r="M18" s="166">
        <v>29795</v>
      </c>
      <c r="N18" s="166">
        <v>189875</v>
      </c>
      <c r="O18" s="166">
        <v>-174381</v>
      </c>
      <c r="P18" s="166">
        <v>-15123</v>
      </c>
      <c r="Q18" s="188">
        <v>59565</v>
      </c>
      <c r="R18" s="78"/>
    </row>
    <row r="19" spans="2:18" ht="30" customHeight="1" x14ac:dyDescent="0.35">
      <c r="B19" s="150" t="s">
        <v>27</v>
      </c>
      <c r="C19" s="166">
        <v>-1717</v>
      </c>
      <c r="D19" s="166">
        <v>23942</v>
      </c>
      <c r="E19" s="166">
        <v>5682</v>
      </c>
      <c r="F19" s="166">
        <v>-28356</v>
      </c>
      <c r="G19" s="166">
        <v>3283</v>
      </c>
      <c r="H19" s="166">
        <v>-17305</v>
      </c>
      <c r="I19" s="166">
        <v>101398</v>
      </c>
      <c r="J19" s="166">
        <v>103822</v>
      </c>
      <c r="K19" s="166">
        <v>0</v>
      </c>
      <c r="L19" s="166">
        <v>-7233</v>
      </c>
      <c r="M19" s="166">
        <v>-11735</v>
      </c>
      <c r="N19" s="166">
        <v>79262</v>
      </c>
      <c r="O19" s="166">
        <v>0</v>
      </c>
      <c r="P19" s="166">
        <v>-11277</v>
      </c>
      <c r="Q19" s="188">
        <v>239766</v>
      </c>
      <c r="R19" s="78"/>
    </row>
    <row r="20" spans="2:18" ht="30" customHeight="1" x14ac:dyDescent="0.35">
      <c r="B20" s="150" t="s">
        <v>28</v>
      </c>
      <c r="C20" s="166">
        <v>-2940</v>
      </c>
      <c r="D20" s="166">
        <v>5154</v>
      </c>
      <c r="E20" s="166">
        <v>19004</v>
      </c>
      <c r="F20" s="166">
        <v>-3900</v>
      </c>
      <c r="G20" s="166">
        <v>16818</v>
      </c>
      <c r="H20" s="166">
        <v>6413</v>
      </c>
      <c r="I20" s="166">
        <v>84015</v>
      </c>
      <c r="J20" s="166">
        <v>51065</v>
      </c>
      <c r="K20" s="166">
        <v>0</v>
      </c>
      <c r="L20" s="166">
        <v>13822</v>
      </c>
      <c r="M20" s="166">
        <v>11613</v>
      </c>
      <c r="N20" s="166">
        <v>38107</v>
      </c>
      <c r="O20" s="166">
        <v>-59481</v>
      </c>
      <c r="P20" s="166">
        <v>5805</v>
      </c>
      <c r="Q20" s="188">
        <v>185496</v>
      </c>
      <c r="R20" s="78"/>
    </row>
    <row r="21" spans="2:18" ht="30" customHeight="1" x14ac:dyDescent="0.35">
      <c r="B21" s="150" t="s">
        <v>29</v>
      </c>
      <c r="C21" s="166">
        <v>-24826</v>
      </c>
      <c r="D21" s="166">
        <v>4552</v>
      </c>
      <c r="E21" s="166">
        <v>14172</v>
      </c>
      <c r="F21" s="166">
        <v>-17246</v>
      </c>
      <c r="G21" s="166">
        <v>-2184</v>
      </c>
      <c r="H21" s="166">
        <v>16514</v>
      </c>
      <c r="I21" s="166">
        <v>129645</v>
      </c>
      <c r="J21" s="166">
        <v>39606</v>
      </c>
      <c r="K21" s="166">
        <v>0</v>
      </c>
      <c r="L21" s="166">
        <v>13843</v>
      </c>
      <c r="M21" s="166">
        <v>15082</v>
      </c>
      <c r="N21" s="166">
        <v>83830</v>
      </c>
      <c r="O21" s="166">
        <v>1184</v>
      </c>
      <c r="P21" s="166">
        <v>-7974</v>
      </c>
      <c r="Q21" s="188">
        <v>266197</v>
      </c>
      <c r="R21" s="78"/>
    </row>
    <row r="22" spans="2:18" ht="30" customHeight="1" x14ac:dyDescent="0.35">
      <c r="B22" s="150" t="s">
        <v>30</v>
      </c>
      <c r="C22" s="166">
        <v>0</v>
      </c>
      <c r="D22" s="166">
        <v>18770</v>
      </c>
      <c r="E22" s="166">
        <v>2319</v>
      </c>
      <c r="F22" s="166">
        <v>6578</v>
      </c>
      <c r="G22" s="166">
        <v>3309</v>
      </c>
      <c r="H22" s="166">
        <v>7870</v>
      </c>
      <c r="I22" s="166">
        <v>50321</v>
      </c>
      <c r="J22" s="166">
        <v>22334</v>
      </c>
      <c r="K22" s="166">
        <v>0</v>
      </c>
      <c r="L22" s="166">
        <v>-939</v>
      </c>
      <c r="M22" s="166">
        <v>8145</v>
      </c>
      <c r="N22" s="166">
        <v>39815</v>
      </c>
      <c r="O22" s="166">
        <v>0</v>
      </c>
      <c r="P22" s="166">
        <v>-2218</v>
      </c>
      <c r="Q22" s="188">
        <v>156305</v>
      </c>
      <c r="R22" s="78"/>
    </row>
    <row r="23" spans="2:18" ht="30" customHeight="1" x14ac:dyDescent="0.35">
      <c r="B23" s="150" t="s">
        <v>31</v>
      </c>
      <c r="C23" s="166">
        <v>0</v>
      </c>
      <c r="D23" s="166">
        <v>15</v>
      </c>
      <c r="E23" s="166">
        <v>23</v>
      </c>
      <c r="F23" s="166">
        <v>13</v>
      </c>
      <c r="G23" s="166">
        <v>6</v>
      </c>
      <c r="H23" s="166">
        <v>35</v>
      </c>
      <c r="I23" s="166">
        <v>18380</v>
      </c>
      <c r="J23" s="166">
        <v>6793</v>
      </c>
      <c r="K23" s="166">
        <v>38451</v>
      </c>
      <c r="L23" s="166">
        <v>162</v>
      </c>
      <c r="M23" s="166">
        <v>7</v>
      </c>
      <c r="N23" s="166">
        <v>115</v>
      </c>
      <c r="O23" s="166">
        <v>0</v>
      </c>
      <c r="P23" s="166">
        <v>-1</v>
      </c>
      <c r="Q23" s="188">
        <v>63998</v>
      </c>
      <c r="R23" s="78"/>
    </row>
    <row r="24" spans="2:18" ht="30" customHeight="1" x14ac:dyDescent="0.35">
      <c r="B24" s="150" t="s">
        <v>288</v>
      </c>
      <c r="C24" s="166">
        <v>-1034</v>
      </c>
      <c r="D24" s="166">
        <v>-3897</v>
      </c>
      <c r="E24" s="166">
        <v>5180</v>
      </c>
      <c r="F24" s="166">
        <v>-15413</v>
      </c>
      <c r="G24" s="166">
        <v>-3249</v>
      </c>
      <c r="H24" s="166">
        <v>4673</v>
      </c>
      <c r="I24" s="166">
        <v>63983</v>
      </c>
      <c r="J24" s="166">
        <v>35895</v>
      </c>
      <c r="K24" s="166">
        <v>0</v>
      </c>
      <c r="L24" s="166">
        <v>1860</v>
      </c>
      <c r="M24" s="166">
        <v>2201</v>
      </c>
      <c r="N24" s="166">
        <v>34793</v>
      </c>
      <c r="O24" s="166">
        <v>0</v>
      </c>
      <c r="P24" s="166">
        <v>-8688</v>
      </c>
      <c r="Q24" s="188">
        <v>116304</v>
      </c>
      <c r="R24" s="78"/>
    </row>
    <row r="25" spans="2:18" ht="30" customHeight="1" x14ac:dyDescent="0.35">
      <c r="B25" s="150" t="s">
        <v>206</v>
      </c>
      <c r="C25" s="166">
        <v>0</v>
      </c>
      <c r="D25" s="166">
        <v>0</v>
      </c>
      <c r="E25" s="166">
        <v>0</v>
      </c>
      <c r="F25" s="166">
        <v>0</v>
      </c>
      <c r="G25" s="166">
        <v>0</v>
      </c>
      <c r="H25" s="166">
        <v>0</v>
      </c>
      <c r="I25" s="166">
        <v>0</v>
      </c>
      <c r="J25" s="166">
        <v>0</v>
      </c>
      <c r="K25" s="166">
        <v>0</v>
      </c>
      <c r="L25" s="166">
        <v>0</v>
      </c>
      <c r="M25" s="166">
        <v>0</v>
      </c>
      <c r="N25" s="166">
        <v>0</v>
      </c>
      <c r="O25" s="166">
        <v>656125</v>
      </c>
      <c r="P25" s="166">
        <v>0</v>
      </c>
      <c r="Q25" s="188">
        <v>656125</v>
      </c>
      <c r="R25" s="78"/>
    </row>
    <row r="26" spans="2:18" ht="30" customHeight="1" x14ac:dyDescent="0.35">
      <c r="B26" s="150" t="s">
        <v>32</v>
      </c>
      <c r="C26" s="166">
        <v>0</v>
      </c>
      <c r="D26" s="166">
        <v>-4033</v>
      </c>
      <c r="E26" s="166">
        <v>4011</v>
      </c>
      <c r="F26" s="166">
        <v>-9799</v>
      </c>
      <c r="G26" s="166">
        <v>-1609</v>
      </c>
      <c r="H26" s="166">
        <v>15378</v>
      </c>
      <c r="I26" s="166">
        <v>20171</v>
      </c>
      <c r="J26" s="166">
        <v>27025</v>
      </c>
      <c r="K26" s="166">
        <v>0</v>
      </c>
      <c r="L26" s="166">
        <v>130</v>
      </c>
      <c r="M26" s="166">
        <v>-11589</v>
      </c>
      <c r="N26" s="166">
        <v>22505</v>
      </c>
      <c r="O26" s="166">
        <v>-3809</v>
      </c>
      <c r="P26" s="166">
        <v>-1757</v>
      </c>
      <c r="Q26" s="188">
        <v>56624</v>
      </c>
      <c r="R26" s="78"/>
    </row>
    <row r="27" spans="2:18" ht="30" customHeight="1" x14ac:dyDescent="0.35">
      <c r="B27" s="150" t="s">
        <v>33</v>
      </c>
      <c r="C27" s="166">
        <v>0</v>
      </c>
      <c r="D27" s="166">
        <v>4774</v>
      </c>
      <c r="E27" s="166">
        <v>2687</v>
      </c>
      <c r="F27" s="166">
        <v>4937</v>
      </c>
      <c r="G27" s="166">
        <v>3505</v>
      </c>
      <c r="H27" s="166">
        <v>387</v>
      </c>
      <c r="I27" s="166">
        <v>57936</v>
      </c>
      <c r="J27" s="166">
        <v>39226</v>
      </c>
      <c r="K27" s="166">
        <v>763</v>
      </c>
      <c r="L27" s="166">
        <v>1638</v>
      </c>
      <c r="M27" s="166">
        <v>2124</v>
      </c>
      <c r="N27" s="166">
        <v>14313</v>
      </c>
      <c r="O27" s="166">
        <v>0</v>
      </c>
      <c r="P27" s="166">
        <v>-11309</v>
      </c>
      <c r="Q27" s="188">
        <v>120981</v>
      </c>
      <c r="R27" s="78"/>
    </row>
    <row r="28" spans="2:18" ht="30" customHeight="1" x14ac:dyDescent="0.35">
      <c r="B28" s="150" t="s">
        <v>34</v>
      </c>
      <c r="C28" s="166">
        <v>0</v>
      </c>
      <c r="D28" s="166">
        <v>7216</v>
      </c>
      <c r="E28" s="166">
        <v>1676</v>
      </c>
      <c r="F28" s="166">
        <v>14938</v>
      </c>
      <c r="G28" s="166">
        <v>29126</v>
      </c>
      <c r="H28" s="166">
        <v>-1245</v>
      </c>
      <c r="I28" s="166">
        <v>42687</v>
      </c>
      <c r="J28" s="166">
        <v>224055</v>
      </c>
      <c r="K28" s="166">
        <v>0</v>
      </c>
      <c r="L28" s="166">
        <v>1659</v>
      </c>
      <c r="M28" s="166">
        <v>-11463</v>
      </c>
      <c r="N28" s="166">
        <v>20298</v>
      </c>
      <c r="O28" s="166">
        <v>98803</v>
      </c>
      <c r="P28" s="166">
        <v>10095</v>
      </c>
      <c r="Q28" s="188">
        <v>437844</v>
      </c>
      <c r="R28" s="78"/>
    </row>
    <row r="29" spans="2:18" ht="30" customHeight="1" x14ac:dyDescent="0.35">
      <c r="B29" s="150" t="s">
        <v>35</v>
      </c>
      <c r="C29" s="166">
        <v>-8537</v>
      </c>
      <c r="D29" s="166">
        <v>30981</v>
      </c>
      <c r="E29" s="166">
        <v>8883</v>
      </c>
      <c r="F29" s="166">
        <v>-58691</v>
      </c>
      <c r="G29" s="166">
        <v>9876</v>
      </c>
      <c r="H29" s="166">
        <v>19197</v>
      </c>
      <c r="I29" s="166">
        <v>51043</v>
      </c>
      <c r="J29" s="166">
        <v>44276</v>
      </c>
      <c r="K29" s="166">
        <v>0</v>
      </c>
      <c r="L29" s="166">
        <v>1988</v>
      </c>
      <c r="M29" s="166">
        <v>-154</v>
      </c>
      <c r="N29" s="166">
        <v>86738</v>
      </c>
      <c r="O29" s="166">
        <v>0</v>
      </c>
      <c r="P29" s="166">
        <v>-8083</v>
      </c>
      <c r="Q29" s="188">
        <v>177517</v>
      </c>
      <c r="R29" s="78"/>
    </row>
    <row r="30" spans="2:18" ht="30" customHeight="1" x14ac:dyDescent="0.35">
      <c r="B30" s="150" t="s">
        <v>167</v>
      </c>
      <c r="C30" s="166">
        <v>-9380</v>
      </c>
      <c r="D30" s="166">
        <v>-8388</v>
      </c>
      <c r="E30" s="166">
        <v>2162</v>
      </c>
      <c r="F30" s="166">
        <v>-6102</v>
      </c>
      <c r="G30" s="166">
        <v>-4158</v>
      </c>
      <c r="H30" s="166">
        <v>-1348</v>
      </c>
      <c r="I30" s="166">
        <v>43341</v>
      </c>
      <c r="J30" s="166">
        <v>18699</v>
      </c>
      <c r="K30" s="166">
        <v>0</v>
      </c>
      <c r="L30" s="166">
        <v>1957</v>
      </c>
      <c r="M30" s="166">
        <v>-138</v>
      </c>
      <c r="N30" s="166">
        <v>33579</v>
      </c>
      <c r="O30" s="166">
        <v>75028</v>
      </c>
      <c r="P30" s="166">
        <v>-13882</v>
      </c>
      <c r="Q30" s="188">
        <v>131369</v>
      </c>
      <c r="R30" s="78"/>
    </row>
    <row r="31" spans="2:18" ht="30" customHeight="1" x14ac:dyDescent="0.35">
      <c r="B31" s="150" t="s">
        <v>36</v>
      </c>
      <c r="C31" s="166">
        <v>-1104</v>
      </c>
      <c r="D31" s="166">
        <v>-2881</v>
      </c>
      <c r="E31" s="166">
        <v>5091</v>
      </c>
      <c r="F31" s="166">
        <v>-4834</v>
      </c>
      <c r="G31" s="166">
        <v>1508</v>
      </c>
      <c r="H31" s="166">
        <v>8739</v>
      </c>
      <c r="I31" s="166">
        <v>66486</v>
      </c>
      <c r="J31" s="166">
        <v>60687</v>
      </c>
      <c r="K31" s="166">
        <v>0</v>
      </c>
      <c r="L31" s="166">
        <v>-804</v>
      </c>
      <c r="M31" s="166">
        <v>4666</v>
      </c>
      <c r="N31" s="166">
        <v>33554</v>
      </c>
      <c r="O31" s="166">
        <v>0</v>
      </c>
      <c r="P31" s="166">
        <v>409</v>
      </c>
      <c r="Q31" s="188">
        <v>171517</v>
      </c>
      <c r="R31" s="78"/>
    </row>
    <row r="32" spans="2:18" ht="30" customHeight="1" x14ac:dyDescent="0.35">
      <c r="B32" s="150" t="s">
        <v>217</v>
      </c>
      <c r="C32" s="166">
        <v>-3983</v>
      </c>
      <c r="D32" s="166">
        <v>885</v>
      </c>
      <c r="E32" s="166">
        <v>19118</v>
      </c>
      <c r="F32" s="166">
        <v>27327</v>
      </c>
      <c r="G32" s="166">
        <v>5857</v>
      </c>
      <c r="H32" s="166">
        <v>6903</v>
      </c>
      <c r="I32" s="166">
        <v>82881</v>
      </c>
      <c r="J32" s="166">
        <v>63646</v>
      </c>
      <c r="K32" s="166">
        <v>0</v>
      </c>
      <c r="L32" s="166">
        <v>6144</v>
      </c>
      <c r="M32" s="166">
        <v>-2584</v>
      </c>
      <c r="N32" s="166">
        <v>26617</v>
      </c>
      <c r="O32" s="166">
        <v>739691</v>
      </c>
      <c r="P32" s="166">
        <v>-2604</v>
      </c>
      <c r="Q32" s="188">
        <v>969898</v>
      </c>
      <c r="R32" s="78"/>
    </row>
    <row r="33" spans="2:18" ht="30" customHeight="1" x14ac:dyDescent="0.35">
      <c r="B33" s="150" t="s">
        <v>123</v>
      </c>
      <c r="C33" s="166">
        <v>0</v>
      </c>
      <c r="D33" s="166">
        <v>1340</v>
      </c>
      <c r="E33" s="166">
        <v>1286</v>
      </c>
      <c r="F33" s="166">
        <v>9584</v>
      </c>
      <c r="G33" s="166">
        <v>13541</v>
      </c>
      <c r="H33" s="166">
        <v>373</v>
      </c>
      <c r="I33" s="166">
        <v>33965</v>
      </c>
      <c r="J33" s="166">
        <v>26768</v>
      </c>
      <c r="K33" s="166">
        <v>0</v>
      </c>
      <c r="L33" s="166">
        <v>5089</v>
      </c>
      <c r="M33" s="166">
        <v>2146</v>
      </c>
      <c r="N33" s="166">
        <v>15757</v>
      </c>
      <c r="O33" s="166">
        <v>36170</v>
      </c>
      <c r="P33" s="166">
        <v>1988</v>
      </c>
      <c r="Q33" s="188">
        <v>148007</v>
      </c>
      <c r="R33" s="78"/>
    </row>
    <row r="34" spans="2:18" ht="30" customHeight="1" x14ac:dyDescent="0.35">
      <c r="B34" s="150" t="s">
        <v>132</v>
      </c>
      <c r="C34" s="166">
        <v>0</v>
      </c>
      <c r="D34" s="166">
        <v>2571</v>
      </c>
      <c r="E34" s="166">
        <v>1448</v>
      </c>
      <c r="F34" s="166">
        <v>11480</v>
      </c>
      <c r="G34" s="166">
        <v>-5323</v>
      </c>
      <c r="H34" s="166">
        <v>795</v>
      </c>
      <c r="I34" s="166">
        <v>62891</v>
      </c>
      <c r="J34" s="166">
        <v>25437</v>
      </c>
      <c r="K34" s="166">
        <v>0</v>
      </c>
      <c r="L34" s="166">
        <v>1011</v>
      </c>
      <c r="M34" s="166">
        <v>1291</v>
      </c>
      <c r="N34" s="166">
        <v>15621</v>
      </c>
      <c r="O34" s="166">
        <v>0</v>
      </c>
      <c r="P34" s="166">
        <v>459</v>
      </c>
      <c r="Q34" s="188">
        <v>117682</v>
      </c>
      <c r="R34" s="78"/>
    </row>
    <row r="35" spans="2:18" ht="30" customHeight="1" x14ac:dyDescent="0.35">
      <c r="B35" s="150" t="s">
        <v>185</v>
      </c>
      <c r="C35" s="166">
        <v>0</v>
      </c>
      <c r="D35" s="166">
        <v>-5726</v>
      </c>
      <c r="E35" s="166">
        <v>6487</v>
      </c>
      <c r="F35" s="166">
        <v>1403</v>
      </c>
      <c r="G35" s="166">
        <v>-1921</v>
      </c>
      <c r="H35" s="166">
        <v>1455</v>
      </c>
      <c r="I35" s="166">
        <v>42606</v>
      </c>
      <c r="J35" s="166">
        <v>51805</v>
      </c>
      <c r="K35" s="166">
        <v>974</v>
      </c>
      <c r="L35" s="166">
        <v>496</v>
      </c>
      <c r="M35" s="166">
        <v>-3914</v>
      </c>
      <c r="N35" s="166">
        <v>42338</v>
      </c>
      <c r="O35" s="166">
        <v>0</v>
      </c>
      <c r="P35" s="166">
        <v>-2765</v>
      </c>
      <c r="Q35" s="188">
        <v>133239</v>
      </c>
      <c r="R35" s="78"/>
    </row>
    <row r="36" spans="2:18" ht="30" customHeight="1" x14ac:dyDescent="0.35">
      <c r="B36" s="150" t="s">
        <v>220</v>
      </c>
      <c r="C36" s="166">
        <v>0</v>
      </c>
      <c r="D36" s="166">
        <v>460</v>
      </c>
      <c r="E36" s="166">
        <v>-2</v>
      </c>
      <c r="F36" s="166">
        <v>-568</v>
      </c>
      <c r="G36" s="166">
        <v>120</v>
      </c>
      <c r="H36" s="166">
        <v>0</v>
      </c>
      <c r="I36" s="166">
        <v>-298</v>
      </c>
      <c r="J36" s="166">
        <v>104</v>
      </c>
      <c r="K36" s="166">
        <v>0</v>
      </c>
      <c r="L36" s="166">
        <v>0</v>
      </c>
      <c r="M36" s="166">
        <v>0</v>
      </c>
      <c r="N36" s="166">
        <v>334</v>
      </c>
      <c r="O36" s="166">
        <v>-38916</v>
      </c>
      <c r="P36" s="166">
        <v>16</v>
      </c>
      <c r="Q36" s="188">
        <v>-38752</v>
      </c>
      <c r="R36" s="78"/>
    </row>
    <row r="37" spans="2:18" ht="30" customHeight="1" x14ac:dyDescent="0.35">
      <c r="B37" s="150" t="s">
        <v>248</v>
      </c>
      <c r="C37" s="166">
        <v>0</v>
      </c>
      <c r="D37" s="166">
        <v>0</v>
      </c>
      <c r="E37" s="166">
        <v>0</v>
      </c>
      <c r="F37" s="166">
        <v>0</v>
      </c>
      <c r="G37" s="166">
        <v>0</v>
      </c>
      <c r="H37" s="166">
        <v>0</v>
      </c>
      <c r="I37" s="166">
        <v>0</v>
      </c>
      <c r="J37" s="166">
        <v>0</v>
      </c>
      <c r="K37" s="166">
        <v>0</v>
      </c>
      <c r="L37" s="166">
        <v>0</v>
      </c>
      <c r="M37" s="166">
        <v>0</v>
      </c>
      <c r="N37" s="166">
        <v>0</v>
      </c>
      <c r="O37" s="166">
        <v>-726</v>
      </c>
      <c r="P37" s="166">
        <v>-721</v>
      </c>
      <c r="Q37" s="188">
        <v>-1446</v>
      </c>
      <c r="R37" s="78"/>
    </row>
    <row r="38" spans="2:18" ht="30" customHeight="1" x14ac:dyDescent="0.35">
      <c r="B38" s="150" t="s">
        <v>37</v>
      </c>
      <c r="C38" s="166">
        <v>0</v>
      </c>
      <c r="D38" s="166">
        <v>1488</v>
      </c>
      <c r="E38" s="166">
        <v>606</v>
      </c>
      <c r="F38" s="166">
        <v>5987</v>
      </c>
      <c r="G38" s="166">
        <v>3539</v>
      </c>
      <c r="H38" s="166">
        <v>318</v>
      </c>
      <c r="I38" s="166">
        <v>11095</v>
      </c>
      <c r="J38" s="166">
        <v>17719</v>
      </c>
      <c r="K38" s="166">
        <v>0</v>
      </c>
      <c r="L38" s="166">
        <v>369</v>
      </c>
      <c r="M38" s="166">
        <v>2346</v>
      </c>
      <c r="N38" s="166">
        <v>3296</v>
      </c>
      <c r="O38" s="166">
        <v>0</v>
      </c>
      <c r="P38" s="166">
        <v>78</v>
      </c>
      <c r="Q38" s="188">
        <v>46840</v>
      </c>
      <c r="R38" s="78"/>
    </row>
    <row r="39" spans="2:18" ht="30" customHeight="1" x14ac:dyDescent="0.35">
      <c r="B39" s="150" t="s">
        <v>38</v>
      </c>
      <c r="C39" s="166">
        <v>0</v>
      </c>
      <c r="D39" s="166">
        <v>-3087</v>
      </c>
      <c r="E39" s="166">
        <v>5833</v>
      </c>
      <c r="F39" s="166">
        <v>-13877</v>
      </c>
      <c r="G39" s="166">
        <v>3715</v>
      </c>
      <c r="H39" s="166">
        <v>11703</v>
      </c>
      <c r="I39" s="166">
        <v>18606</v>
      </c>
      <c r="J39" s="166">
        <v>14827</v>
      </c>
      <c r="K39" s="166">
        <v>0</v>
      </c>
      <c r="L39" s="166">
        <v>1560</v>
      </c>
      <c r="M39" s="166">
        <v>17350</v>
      </c>
      <c r="N39" s="166">
        <v>37664</v>
      </c>
      <c r="O39" s="166">
        <v>1884</v>
      </c>
      <c r="P39" s="166">
        <v>-665</v>
      </c>
      <c r="Q39" s="188">
        <v>95514</v>
      </c>
      <c r="R39" s="78"/>
    </row>
    <row r="40" spans="2:18" ht="30" customHeight="1" x14ac:dyDescent="0.35">
      <c r="B40" s="150" t="s">
        <v>39</v>
      </c>
      <c r="C40" s="166">
        <v>0</v>
      </c>
      <c r="D40" s="166">
        <v>-589</v>
      </c>
      <c r="E40" s="166">
        <v>631</v>
      </c>
      <c r="F40" s="166">
        <v>13062</v>
      </c>
      <c r="G40" s="166">
        <v>1318</v>
      </c>
      <c r="H40" s="166">
        <v>462</v>
      </c>
      <c r="I40" s="166">
        <v>33967</v>
      </c>
      <c r="J40" s="166">
        <v>14375</v>
      </c>
      <c r="K40" s="166">
        <v>0</v>
      </c>
      <c r="L40" s="166">
        <v>-483</v>
      </c>
      <c r="M40" s="166">
        <v>-7</v>
      </c>
      <c r="N40" s="166">
        <v>-991</v>
      </c>
      <c r="O40" s="166">
        <v>-39285</v>
      </c>
      <c r="P40" s="166">
        <v>-409</v>
      </c>
      <c r="Q40" s="188">
        <v>22051</v>
      </c>
      <c r="R40" s="78"/>
    </row>
    <row r="41" spans="2:18" ht="30" customHeight="1" x14ac:dyDescent="0.35">
      <c r="B41" s="150" t="s">
        <v>40</v>
      </c>
      <c r="C41" s="166">
        <v>0</v>
      </c>
      <c r="D41" s="166">
        <v>991</v>
      </c>
      <c r="E41" s="166">
        <v>115</v>
      </c>
      <c r="F41" s="166">
        <v>-375</v>
      </c>
      <c r="G41" s="166">
        <v>1864</v>
      </c>
      <c r="H41" s="166">
        <v>117</v>
      </c>
      <c r="I41" s="166">
        <v>11300</v>
      </c>
      <c r="J41" s="166">
        <v>8503</v>
      </c>
      <c r="K41" s="166">
        <v>0</v>
      </c>
      <c r="L41" s="166">
        <v>-60</v>
      </c>
      <c r="M41" s="166">
        <v>569</v>
      </c>
      <c r="N41" s="166">
        <v>4020</v>
      </c>
      <c r="O41" s="166">
        <v>0</v>
      </c>
      <c r="P41" s="166">
        <v>1124</v>
      </c>
      <c r="Q41" s="188">
        <v>28168</v>
      </c>
      <c r="R41" s="78"/>
    </row>
    <row r="42" spans="2:18" ht="30" customHeight="1" x14ac:dyDescent="0.35">
      <c r="B42" s="150" t="s">
        <v>41</v>
      </c>
      <c r="C42" s="166">
        <v>0</v>
      </c>
      <c r="D42" s="166">
        <v>0</v>
      </c>
      <c r="E42" s="166">
        <v>0</v>
      </c>
      <c r="F42" s="166">
        <v>0</v>
      </c>
      <c r="G42" s="166">
        <v>0</v>
      </c>
      <c r="H42" s="166">
        <v>0</v>
      </c>
      <c r="I42" s="166">
        <v>0</v>
      </c>
      <c r="J42" s="166">
        <v>0</v>
      </c>
      <c r="K42" s="166">
        <v>0</v>
      </c>
      <c r="L42" s="166">
        <v>0</v>
      </c>
      <c r="M42" s="166">
        <v>0</v>
      </c>
      <c r="N42" s="166">
        <v>0</v>
      </c>
      <c r="O42" s="166">
        <v>0</v>
      </c>
      <c r="P42" s="166">
        <v>0</v>
      </c>
      <c r="Q42" s="188">
        <v>0</v>
      </c>
      <c r="R42" s="78"/>
    </row>
    <row r="43" spans="2:18" ht="30" customHeight="1" x14ac:dyDescent="0.35">
      <c r="B43" s="150" t="s">
        <v>42</v>
      </c>
      <c r="C43" s="166">
        <v>0</v>
      </c>
      <c r="D43" s="166">
        <v>49</v>
      </c>
      <c r="E43" s="166">
        <v>0</v>
      </c>
      <c r="F43" s="166">
        <v>0</v>
      </c>
      <c r="G43" s="166">
        <v>27</v>
      </c>
      <c r="H43" s="166">
        <v>0</v>
      </c>
      <c r="I43" s="166">
        <v>25326</v>
      </c>
      <c r="J43" s="166">
        <v>8532</v>
      </c>
      <c r="K43" s="166">
        <v>38459</v>
      </c>
      <c r="L43" s="166">
        <v>25</v>
      </c>
      <c r="M43" s="166">
        <v>0</v>
      </c>
      <c r="N43" s="166">
        <v>105</v>
      </c>
      <c r="O43" s="166">
        <v>0</v>
      </c>
      <c r="P43" s="166">
        <v>1116</v>
      </c>
      <c r="Q43" s="188">
        <v>73639</v>
      </c>
      <c r="R43" s="78"/>
    </row>
    <row r="44" spans="2:18" ht="30" customHeight="1" x14ac:dyDescent="0.35">
      <c r="B44" s="154" t="s">
        <v>43</v>
      </c>
      <c r="C44" s="155">
        <f t="shared" ref="C44:Q44" si="0">SUM(C7:C43)</f>
        <v>-119262</v>
      </c>
      <c r="D44" s="155">
        <f t="shared" si="0"/>
        <v>21077</v>
      </c>
      <c r="E44" s="155">
        <f t="shared" si="0"/>
        <v>25987</v>
      </c>
      <c r="F44" s="155">
        <f t="shared" si="0"/>
        <v>-92605</v>
      </c>
      <c r="G44" s="155">
        <f t="shared" si="0"/>
        <v>42435</v>
      </c>
      <c r="H44" s="155">
        <f t="shared" si="0"/>
        <v>71780</v>
      </c>
      <c r="I44" s="155">
        <f t="shared" si="0"/>
        <v>1856181</v>
      </c>
      <c r="J44" s="155">
        <f t="shared" si="0"/>
        <v>1510262</v>
      </c>
      <c r="K44" s="155">
        <f t="shared" si="0"/>
        <v>356876</v>
      </c>
      <c r="L44" s="155">
        <f t="shared" si="0"/>
        <v>78967</v>
      </c>
      <c r="M44" s="155">
        <f t="shared" si="0"/>
        <v>101707</v>
      </c>
      <c r="N44" s="155">
        <f t="shared" si="0"/>
        <v>1045634</v>
      </c>
      <c r="O44" s="155">
        <f t="shared" si="0"/>
        <v>2524550</v>
      </c>
      <c r="P44" s="155">
        <f t="shared" si="0"/>
        <v>-130249</v>
      </c>
      <c r="Q44" s="155">
        <f t="shared" si="0"/>
        <v>7293339</v>
      </c>
      <c r="R44" s="78"/>
    </row>
    <row r="45" spans="2:18" ht="30" customHeight="1" x14ac:dyDescent="0.35">
      <c r="B45" s="336" t="s">
        <v>44</v>
      </c>
      <c r="C45" s="336"/>
      <c r="D45" s="336"/>
      <c r="E45" s="336"/>
      <c r="F45" s="336"/>
      <c r="G45" s="336"/>
      <c r="H45" s="336"/>
      <c r="I45" s="336"/>
      <c r="J45" s="336"/>
      <c r="K45" s="336"/>
      <c r="L45" s="336"/>
      <c r="M45" s="336"/>
      <c r="N45" s="336"/>
      <c r="O45" s="336"/>
      <c r="P45" s="336"/>
      <c r="Q45" s="336"/>
      <c r="R45" s="79"/>
    </row>
    <row r="46" spans="2:18" ht="30" customHeight="1" x14ac:dyDescent="0.35">
      <c r="B46" s="150" t="s">
        <v>45</v>
      </c>
      <c r="C46" s="153">
        <v>5233</v>
      </c>
      <c r="D46" s="153">
        <v>50331</v>
      </c>
      <c r="E46" s="153">
        <v>50216</v>
      </c>
      <c r="F46" s="153">
        <v>243840</v>
      </c>
      <c r="G46" s="153">
        <v>30536</v>
      </c>
      <c r="H46" s="153">
        <v>71068</v>
      </c>
      <c r="I46" s="153">
        <v>3898</v>
      </c>
      <c r="J46" s="153">
        <v>16250</v>
      </c>
      <c r="K46" s="153">
        <v>0</v>
      </c>
      <c r="L46" s="153">
        <v>66696</v>
      </c>
      <c r="M46" s="153">
        <v>14856</v>
      </c>
      <c r="N46" s="153">
        <v>17015</v>
      </c>
      <c r="O46" s="153">
        <v>154856</v>
      </c>
      <c r="P46" s="153">
        <v>192183</v>
      </c>
      <c r="Q46" s="156">
        <v>916977</v>
      </c>
      <c r="R46" s="78"/>
    </row>
    <row r="47" spans="2:18" ht="30" customHeight="1" x14ac:dyDescent="0.35">
      <c r="B47" s="150" t="s">
        <v>60</v>
      </c>
      <c r="C47" s="153">
        <v>1554</v>
      </c>
      <c r="D47" s="153">
        <v>46613</v>
      </c>
      <c r="E47" s="153">
        <v>0</v>
      </c>
      <c r="F47" s="153">
        <v>390311</v>
      </c>
      <c r="G47" s="153">
        <v>3063</v>
      </c>
      <c r="H47" s="153">
        <v>59708</v>
      </c>
      <c r="I47" s="153">
        <v>0</v>
      </c>
      <c r="J47" s="153">
        <v>23090</v>
      </c>
      <c r="K47" s="153">
        <v>0</v>
      </c>
      <c r="L47" s="153">
        <v>26086</v>
      </c>
      <c r="M47" s="153">
        <v>0</v>
      </c>
      <c r="N47" s="153">
        <v>0</v>
      </c>
      <c r="O47" s="153">
        <v>135940</v>
      </c>
      <c r="P47" s="153">
        <v>96342</v>
      </c>
      <c r="Q47" s="156">
        <v>782707</v>
      </c>
      <c r="R47" s="78"/>
    </row>
    <row r="48" spans="2:18" ht="30" customHeight="1" x14ac:dyDescent="0.35">
      <c r="B48" s="136" t="s">
        <v>199</v>
      </c>
      <c r="C48" s="153">
        <v>1348</v>
      </c>
      <c r="D48" s="153">
        <v>52106</v>
      </c>
      <c r="E48" s="153">
        <v>33543</v>
      </c>
      <c r="F48" s="153">
        <v>249275</v>
      </c>
      <c r="G48" s="153">
        <v>10805</v>
      </c>
      <c r="H48" s="153">
        <v>27689</v>
      </c>
      <c r="I48" s="153">
        <v>7192</v>
      </c>
      <c r="J48" s="153">
        <v>7792</v>
      </c>
      <c r="K48" s="153">
        <v>0</v>
      </c>
      <c r="L48" s="153">
        <v>6333</v>
      </c>
      <c r="M48" s="153">
        <v>30636</v>
      </c>
      <c r="N48" s="153">
        <v>2957</v>
      </c>
      <c r="O48" s="153">
        <v>88030</v>
      </c>
      <c r="P48" s="153">
        <v>32508</v>
      </c>
      <c r="Q48" s="156">
        <v>550214</v>
      </c>
      <c r="R48" s="78"/>
    </row>
    <row r="49" spans="2:19" ht="30" customHeight="1" x14ac:dyDescent="0.35">
      <c r="B49" s="150" t="s">
        <v>46</v>
      </c>
      <c r="C49" s="153">
        <v>13751</v>
      </c>
      <c r="D49" s="153">
        <v>304954</v>
      </c>
      <c r="E49" s="153">
        <v>17581</v>
      </c>
      <c r="F49" s="153">
        <v>843289</v>
      </c>
      <c r="G49" s="153">
        <v>23119</v>
      </c>
      <c r="H49" s="153">
        <v>177971</v>
      </c>
      <c r="I49" s="153">
        <v>8713</v>
      </c>
      <c r="J49" s="153">
        <v>25044</v>
      </c>
      <c r="K49" s="153">
        <v>0</v>
      </c>
      <c r="L49" s="153">
        <v>376555</v>
      </c>
      <c r="M49" s="153">
        <v>105514</v>
      </c>
      <c r="N49" s="153">
        <v>-11362</v>
      </c>
      <c r="O49" s="153">
        <v>474745</v>
      </c>
      <c r="P49" s="153">
        <v>582284</v>
      </c>
      <c r="Q49" s="156">
        <v>2942158</v>
      </c>
      <c r="R49" s="78"/>
    </row>
    <row r="50" spans="2:19" ht="30" customHeight="1" x14ac:dyDescent="0.35">
      <c r="B50" s="150" t="s">
        <v>200</v>
      </c>
      <c r="C50" s="153">
        <v>6292</v>
      </c>
      <c r="D50" s="153">
        <v>217526</v>
      </c>
      <c r="E50" s="153">
        <v>324</v>
      </c>
      <c r="F50" s="153">
        <v>316615</v>
      </c>
      <c r="G50" s="153">
        <v>70306</v>
      </c>
      <c r="H50" s="153">
        <v>28344</v>
      </c>
      <c r="I50" s="153">
        <v>11143</v>
      </c>
      <c r="J50" s="153">
        <v>6786</v>
      </c>
      <c r="K50" s="153">
        <v>0</v>
      </c>
      <c r="L50" s="153">
        <v>107125</v>
      </c>
      <c r="M50" s="153">
        <v>1855</v>
      </c>
      <c r="N50" s="153">
        <v>118611</v>
      </c>
      <c r="O50" s="153">
        <v>-19750</v>
      </c>
      <c r="P50" s="153">
        <v>71823</v>
      </c>
      <c r="Q50" s="156">
        <v>937001</v>
      </c>
      <c r="R50" s="78"/>
    </row>
    <row r="51" spans="2:19" ht="30" customHeight="1" x14ac:dyDescent="0.35">
      <c r="B51" s="154" t="s">
        <v>43</v>
      </c>
      <c r="C51" s="155">
        <f>SUM(C46:C50)</f>
        <v>28178</v>
      </c>
      <c r="D51" s="155">
        <f t="shared" ref="D51:Q51" si="1">SUM(D46:D50)</f>
        <v>671530</v>
      </c>
      <c r="E51" s="155">
        <f t="shared" si="1"/>
        <v>101664</v>
      </c>
      <c r="F51" s="155">
        <f t="shared" si="1"/>
        <v>2043330</v>
      </c>
      <c r="G51" s="155">
        <f t="shared" si="1"/>
        <v>137829</v>
      </c>
      <c r="H51" s="155">
        <f t="shared" si="1"/>
        <v>364780</v>
      </c>
      <c r="I51" s="155">
        <f t="shared" si="1"/>
        <v>30946</v>
      </c>
      <c r="J51" s="155">
        <f t="shared" si="1"/>
        <v>78962</v>
      </c>
      <c r="K51" s="155">
        <f t="shared" si="1"/>
        <v>0</v>
      </c>
      <c r="L51" s="155">
        <f t="shared" si="1"/>
        <v>582795</v>
      </c>
      <c r="M51" s="155">
        <f t="shared" si="1"/>
        <v>152861</v>
      </c>
      <c r="N51" s="155">
        <f t="shared" si="1"/>
        <v>127221</v>
      </c>
      <c r="O51" s="155">
        <f t="shared" si="1"/>
        <v>833821</v>
      </c>
      <c r="P51" s="155">
        <f t="shared" si="1"/>
        <v>975140</v>
      </c>
      <c r="Q51" s="155">
        <f t="shared" si="1"/>
        <v>6129057</v>
      </c>
      <c r="R51" s="78"/>
    </row>
    <row r="52" spans="2:19" ht="20.25" customHeight="1" x14ac:dyDescent="0.35">
      <c r="B52" s="337" t="s">
        <v>48</v>
      </c>
      <c r="C52" s="337"/>
      <c r="D52" s="337"/>
      <c r="E52" s="337"/>
      <c r="F52" s="337"/>
      <c r="G52" s="337"/>
      <c r="H52" s="337"/>
      <c r="I52" s="337"/>
      <c r="J52" s="337"/>
      <c r="K52" s="337"/>
      <c r="L52" s="337"/>
      <c r="M52" s="337"/>
      <c r="N52" s="337"/>
      <c r="O52" s="337"/>
      <c r="P52" s="337"/>
      <c r="Q52" s="337"/>
      <c r="R52" s="80"/>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4"/>
      <c r="D55" s="84"/>
      <c r="E55" s="84"/>
      <c r="F55" s="84"/>
      <c r="G55" s="84"/>
      <c r="H55" s="84"/>
      <c r="I55" s="84"/>
      <c r="J55" s="84"/>
      <c r="K55" s="84"/>
      <c r="L55" s="84"/>
      <c r="M55" s="84"/>
      <c r="N55" s="84"/>
      <c r="O55" s="84"/>
      <c r="P55" s="84"/>
      <c r="Q55" s="84"/>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5"/>
  <sheetViews>
    <sheetView showGridLines="0" topLeftCell="A11" zoomScale="70" zoomScaleNormal="70" workbookViewId="0"/>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16384" width="9.453125" style="2"/>
  </cols>
  <sheetData>
    <row r="1" spans="1:3" ht="21.75" customHeight="1" thickBot="1" x14ac:dyDescent="0.35"/>
    <row r="2" spans="1:3" ht="21.75" customHeight="1" thickTop="1" x14ac:dyDescent="0.3">
      <c r="A2" s="60"/>
      <c r="B2" s="61"/>
      <c r="C2" s="62"/>
    </row>
    <row r="3" spans="1:3" ht="21.75" customHeight="1" x14ac:dyDescent="0.3">
      <c r="A3" s="60"/>
      <c r="B3" s="281" t="s">
        <v>127</v>
      </c>
      <c r="C3" s="282"/>
    </row>
    <row r="4" spans="1:3" ht="21.75" customHeight="1" x14ac:dyDescent="0.3">
      <c r="A4" s="60"/>
      <c r="B4" s="281"/>
      <c r="C4" s="282"/>
    </row>
    <row r="5" spans="1:3" ht="26.25" customHeight="1" x14ac:dyDescent="0.35">
      <c r="A5" s="60"/>
      <c r="B5" s="283" t="s">
        <v>247</v>
      </c>
      <c r="C5" s="284"/>
    </row>
    <row r="6" spans="1:3" ht="21.75" customHeight="1" thickBot="1" x14ac:dyDescent="0.5">
      <c r="A6" s="60"/>
      <c r="B6" s="279" t="s">
        <v>124</v>
      </c>
      <c r="C6" s="280"/>
    </row>
    <row r="7" spans="1:3" s="6" customFormat="1" ht="21.75" customHeight="1" thickTop="1" thickBot="1" x14ac:dyDescent="0.35">
      <c r="A7" s="60"/>
      <c r="B7" s="37" t="s">
        <v>125</v>
      </c>
      <c r="C7" s="38" t="s">
        <v>126</v>
      </c>
    </row>
    <row r="8" spans="1:3" ht="29.25" customHeight="1" thickTop="1" x14ac:dyDescent="0.3">
      <c r="A8" s="60"/>
      <c r="B8" s="223" t="s">
        <v>141</v>
      </c>
      <c r="C8" s="55" t="s">
        <v>225</v>
      </c>
    </row>
    <row r="9" spans="1:3" ht="29.25" customHeight="1" x14ac:dyDescent="0.3">
      <c r="A9" s="60"/>
      <c r="B9" s="224" t="s">
        <v>142</v>
      </c>
      <c r="C9" s="56" t="s">
        <v>226</v>
      </c>
    </row>
    <row r="10" spans="1:3" ht="29.25" customHeight="1" x14ac:dyDescent="0.3">
      <c r="A10" s="60"/>
      <c r="B10" s="224" t="s">
        <v>143</v>
      </c>
      <c r="C10" s="56" t="s">
        <v>227</v>
      </c>
    </row>
    <row r="11" spans="1:3" ht="29.25" customHeight="1" x14ac:dyDescent="0.3">
      <c r="A11" s="60"/>
      <c r="B11" s="224" t="s">
        <v>144</v>
      </c>
      <c r="C11" s="56" t="s">
        <v>228</v>
      </c>
    </row>
    <row r="12" spans="1:3" ht="29.25" customHeight="1" x14ac:dyDescent="0.3">
      <c r="A12" s="60"/>
      <c r="B12" s="224" t="s">
        <v>145</v>
      </c>
      <c r="C12" s="56" t="s">
        <v>229</v>
      </c>
    </row>
    <row r="13" spans="1:3" ht="29.25" customHeight="1" x14ac:dyDescent="0.3">
      <c r="A13" s="60"/>
      <c r="B13" s="224" t="s">
        <v>146</v>
      </c>
      <c r="C13" s="56" t="s">
        <v>230</v>
      </c>
    </row>
    <row r="14" spans="1:3" ht="29.25" customHeight="1" x14ac:dyDescent="0.3">
      <c r="A14" s="60"/>
      <c r="B14" s="224" t="s">
        <v>147</v>
      </c>
      <c r="C14" s="56" t="s">
        <v>231</v>
      </c>
    </row>
    <row r="15" spans="1:3" ht="29.25" customHeight="1" x14ac:dyDescent="0.3">
      <c r="A15" s="60"/>
      <c r="B15" s="224" t="s">
        <v>148</v>
      </c>
      <c r="C15" s="56" t="s">
        <v>232</v>
      </c>
    </row>
    <row r="16" spans="1:3" ht="29.25" customHeight="1" x14ac:dyDescent="0.3">
      <c r="A16" s="60"/>
      <c r="B16" s="224" t="s">
        <v>149</v>
      </c>
      <c r="C16" s="56" t="s">
        <v>233</v>
      </c>
    </row>
    <row r="17" spans="1:4" ht="29.25" customHeight="1" x14ac:dyDescent="0.3">
      <c r="A17" s="60"/>
      <c r="B17" s="224" t="s">
        <v>150</v>
      </c>
      <c r="C17" s="56" t="s">
        <v>234</v>
      </c>
    </row>
    <row r="18" spans="1:4" ht="29.25" customHeight="1" x14ac:dyDescent="0.3">
      <c r="A18" s="60"/>
      <c r="B18" s="224" t="s">
        <v>151</v>
      </c>
      <c r="C18" s="56" t="s">
        <v>235</v>
      </c>
    </row>
    <row r="19" spans="1:4" ht="29.25" customHeight="1" x14ac:dyDescent="0.3">
      <c r="A19" s="60"/>
      <c r="B19" s="224" t="s">
        <v>211</v>
      </c>
      <c r="C19" s="56" t="s">
        <v>236</v>
      </c>
    </row>
    <row r="20" spans="1:4" ht="29.25" customHeight="1" x14ac:dyDescent="0.3">
      <c r="A20" s="60"/>
      <c r="B20" s="224" t="s">
        <v>152</v>
      </c>
      <c r="C20" s="56" t="s">
        <v>237</v>
      </c>
      <c r="D20" s="63"/>
    </row>
    <row r="21" spans="1:4" ht="29.25" customHeight="1" x14ac:dyDescent="0.3">
      <c r="A21" s="60"/>
      <c r="B21" s="224" t="s">
        <v>153</v>
      </c>
      <c r="C21" s="56" t="s">
        <v>238</v>
      </c>
    </row>
    <row r="22" spans="1:4" ht="29.25" customHeight="1" x14ac:dyDescent="0.3">
      <c r="A22" s="60"/>
      <c r="B22" s="224" t="s">
        <v>154</v>
      </c>
      <c r="C22" s="56" t="s">
        <v>239</v>
      </c>
    </row>
    <row r="23" spans="1:4" ht="29.25" customHeight="1" x14ac:dyDescent="0.3">
      <c r="A23" s="60"/>
      <c r="B23" s="224" t="s">
        <v>155</v>
      </c>
      <c r="C23" s="56" t="s">
        <v>240</v>
      </c>
    </row>
    <row r="24" spans="1:4" ht="29.25" customHeight="1" x14ac:dyDescent="0.3">
      <c r="A24" s="60"/>
      <c r="B24" s="224" t="s">
        <v>156</v>
      </c>
      <c r="C24" s="56" t="s">
        <v>241</v>
      </c>
    </row>
    <row r="25" spans="1:4" ht="29.25" customHeight="1" x14ac:dyDescent="0.3">
      <c r="A25" s="60"/>
      <c r="B25" s="224" t="s">
        <v>157</v>
      </c>
      <c r="C25" s="56" t="s">
        <v>242</v>
      </c>
    </row>
    <row r="26" spans="1:4" ht="29.25" customHeight="1" x14ac:dyDescent="0.3">
      <c r="A26" s="60"/>
      <c r="B26" s="224" t="s">
        <v>158</v>
      </c>
      <c r="C26" s="56" t="s">
        <v>243</v>
      </c>
    </row>
    <row r="27" spans="1:4" ht="29.25" customHeight="1" x14ac:dyDescent="0.3">
      <c r="A27" s="60"/>
      <c r="B27" s="224" t="s">
        <v>212</v>
      </c>
      <c r="C27" s="56" t="s">
        <v>244</v>
      </c>
    </row>
    <row r="28" spans="1:4" ht="29.25" customHeight="1" x14ac:dyDescent="0.3">
      <c r="A28" s="60"/>
      <c r="B28" s="224" t="s">
        <v>159</v>
      </c>
      <c r="C28" s="56" t="s">
        <v>245</v>
      </c>
    </row>
    <row r="29" spans="1:4" ht="29.25" customHeight="1" x14ac:dyDescent="0.3">
      <c r="A29" s="60"/>
      <c r="B29" s="224" t="s">
        <v>160</v>
      </c>
      <c r="C29" s="56" t="s">
        <v>245</v>
      </c>
    </row>
    <row r="30" spans="1:4" ht="29.25" customHeight="1" x14ac:dyDescent="0.3">
      <c r="A30" s="60"/>
      <c r="B30" s="224" t="s">
        <v>161</v>
      </c>
      <c r="C30" s="56" t="s">
        <v>245</v>
      </c>
    </row>
    <row r="31" spans="1:4" ht="29.25" customHeight="1" x14ac:dyDescent="0.3">
      <c r="B31" s="224" t="s">
        <v>213</v>
      </c>
      <c r="C31" s="56" t="s">
        <v>246</v>
      </c>
    </row>
    <row r="32" spans="1:4" ht="29.25" customHeight="1" x14ac:dyDescent="0.3">
      <c r="B32" s="224" t="s">
        <v>214</v>
      </c>
      <c r="C32" s="56" t="s">
        <v>246</v>
      </c>
    </row>
    <row r="33" spans="2:3" ht="29.25" customHeight="1" x14ac:dyDescent="0.3">
      <c r="B33" s="224" t="s">
        <v>215</v>
      </c>
      <c r="C33" s="56" t="s">
        <v>246</v>
      </c>
    </row>
    <row r="34" spans="2:3" ht="29.25" customHeight="1" thickBot="1" x14ac:dyDescent="0.35">
      <c r="B34" s="224" t="s">
        <v>216</v>
      </c>
      <c r="C34" s="57" t="s">
        <v>246</v>
      </c>
    </row>
    <row r="35" spans="2:3" ht="21.75" customHeight="1" thickTop="1" x14ac:dyDescent="0.3">
      <c r="B35" s="217"/>
    </row>
  </sheetData>
  <sheetProtection algorithmName="SHA-512" hashValue="2AroDjo3Gb5IZlt5hG0YBz92x62QlecIYD3sFM9o0D6nETDERHUtG1bTjtba9gixjlJTOfDmU8sY91Vq0d1ACA==" saltValue="TsyJNUH9vFiyggeuqEa5Mw==" spinCount="100000" sheet="1" objects="1" scenarios="1"/>
  <mergeCells count="3">
    <mergeCell ref="B6:C6"/>
    <mergeCell ref="B3:C4"/>
    <mergeCell ref="B5:C5"/>
  </mergeCells>
  <phoneticPr fontId="47" type="noConversion"/>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20" location="'APPENDIX 13'!A1" display="APPENDIX 13'" xr:uid="{00000000-0004-0000-0200-00000B000000}"/>
    <hyperlink ref="B21" location="'APPENDIX 14'!A1" display="APPENDIX 14'" xr:uid="{00000000-0004-0000-0200-00000C000000}"/>
    <hyperlink ref="B22" location="'APPENDIX 15'!A1" display="APPENDIX 15'" xr:uid="{00000000-0004-0000-0200-00000D000000}"/>
    <hyperlink ref="B23" location="'APPENDIX 16'!A1" display="APPENDIX 16'" xr:uid="{00000000-0004-0000-0200-00000E000000}"/>
    <hyperlink ref="B24" location="'APPENDIX 17'!A1" display="APPENDIX 17'" xr:uid="{00000000-0004-0000-0200-00000F000000}"/>
    <hyperlink ref="B25" location="'APPENDIX 18'!A1" display="APPENDIX 18'" xr:uid="{00000000-0004-0000-0200-000010000000}"/>
    <hyperlink ref="B26" location="'APPENDIX 19'!A1" display="APPENDIX 19'" xr:uid="{00000000-0004-0000-0200-000011000000}"/>
    <hyperlink ref="B27" location="'APPENDIX 20'!A1" display="APPENDIX 20'" xr:uid="{00000000-0004-0000-0200-000012000000}"/>
    <hyperlink ref="B28" location="'APPENDIX 21 i'!A1" display="APPENDIX 21 i'" xr:uid="{00000000-0004-0000-0200-000013000000}"/>
    <hyperlink ref="B29" location="'APPENDIX 21 ii'!A1" display="APPENDIX 21 ii'" xr:uid="{00000000-0004-0000-0200-000014000000}"/>
    <hyperlink ref="B30" location="'APPENDIX 21 iii'!A1" display="APPENDIX 21 iii'" xr:uid="{00000000-0004-0000-0200-000015000000}"/>
    <hyperlink ref="B31" location="'APPENDIX 22 i'!A1" display="APPENDIX 22 i'" xr:uid="{00000000-0004-0000-0200-000016000000}"/>
    <hyperlink ref="B32" location="'APPENDIX 22 ii'!A1" display="APPENDIX 22 ii'" xr:uid="{00000000-0004-0000-0200-000017000000}"/>
    <hyperlink ref="B33" location="'APPENDIX 22 iii'!A1" display="APPENDIX 22 iii'" xr:uid="{00000000-0004-0000-0200-000018000000}"/>
    <hyperlink ref="B34" location="'APPENDIX  22 iv'!A1" display="APPENDIX  22 iv'" xr:uid="{00000000-0004-0000-0200-000019000000}"/>
    <hyperlink ref="B19" location="'APPENDIX 12'!A1" display="APPENDIX 12'" xr:uid="{00000000-0004-0000-0200-00001A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1917C-F154-479A-81D8-8A5CB3473F5F}">
  <sheetPr codeName="Sheet30">
    <tabColor rgb="FFA2D668"/>
    <pageSetUpPr fitToPage="1"/>
  </sheetPr>
  <dimension ref="B3:S57"/>
  <sheetViews>
    <sheetView showGridLines="0" zoomScale="80" zoomScaleNormal="80" workbookViewId="0"/>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34" t="s">
        <v>286</v>
      </c>
      <c r="C4" s="334"/>
      <c r="D4" s="334"/>
      <c r="E4" s="334"/>
      <c r="F4" s="334"/>
      <c r="G4" s="334"/>
      <c r="H4" s="334"/>
      <c r="I4" s="334"/>
      <c r="J4" s="334"/>
      <c r="K4" s="334"/>
      <c r="L4" s="334"/>
      <c r="M4" s="334"/>
      <c r="N4" s="334"/>
      <c r="O4" s="334"/>
      <c r="P4" s="334"/>
      <c r="Q4" s="334"/>
      <c r="R4" s="73"/>
    </row>
    <row r="5" spans="2:18" ht="31" x14ac:dyDescent="0.35">
      <c r="B5" s="148" t="s">
        <v>0</v>
      </c>
      <c r="C5" s="149" t="s">
        <v>168</v>
      </c>
      <c r="D5" s="149" t="s">
        <v>169</v>
      </c>
      <c r="E5" s="149" t="s">
        <v>170</v>
      </c>
      <c r="F5" s="149" t="s">
        <v>171</v>
      </c>
      <c r="G5" s="149" t="s">
        <v>172</v>
      </c>
      <c r="H5" s="149" t="s">
        <v>173</v>
      </c>
      <c r="I5" s="149" t="s">
        <v>174</v>
      </c>
      <c r="J5" s="149" t="s">
        <v>175</v>
      </c>
      <c r="K5" s="149" t="s">
        <v>176</v>
      </c>
      <c r="L5" s="149" t="s">
        <v>177</v>
      </c>
      <c r="M5" s="149" t="s">
        <v>178</v>
      </c>
      <c r="N5" s="149" t="s">
        <v>179</v>
      </c>
      <c r="O5" s="149" t="s">
        <v>180</v>
      </c>
      <c r="P5" s="149" t="s">
        <v>181</v>
      </c>
      <c r="Q5" s="149" t="s">
        <v>182</v>
      </c>
      <c r="R5" s="77"/>
    </row>
    <row r="6" spans="2:18" ht="30" customHeight="1" x14ac:dyDescent="0.35">
      <c r="B6" s="335" t="s">
        <v>16</v>
      </c>
      <c r="C6" s="335"/>
      <c r="D6" s="335"/>
      <c r="E6" s="335"/>
      <c r="F6" s="335"/>
      <c r="G6" s="335"/>
      <c r="H6" s="335"/>
      <c r="I6" s="335"/>
      <c r="J6" s="335"/>
      <c r="K6" s="335"/>
      <c r="L6" s="335"/>
      <c r="M6" s="335"/>
      <c r="N6" s="335"/>
      <c r="O6" s="335"/>
      <c r="P6" s="335"/>
      <c r="Q6" s="335"/>
      <c r="R6" s="77"/>
    </row>
    <row r="7" spans="2:18" ht="30" customHeight="1" x14ac:dyDescent="0.35">
      <c r="B7" s="150" t="s">
        <v>17</v>
      </c>
      <c r="C7" s="166">
        <v>0</v>
      </c>
      <c r="D7" s="166">
        <v>254</v>
      </c>
      <c r="E7" s="166">
        <v>124</v>
      </c>
      <c r="F7" s="166">
        <v>1889</v>
      </c>
      <c r="G7" s="166">
        <v>2198</v>
      </c>
      <c r="H7" s="166">
        <v>138</v>
      </c>
      <c r="I7" s="166">
        <v>0</v>
      </c>
      <c r="J7" s="166">
        <v>0</v>
      </c>
      <c r="K7" s="166">
        <v>0</v>
      </c>
      <c r="L7" s="166">
        <v>1357</v>
      </c>
      <c r="M7" s="166">
        <v>1374</v>
      </c>
      <c r="N7" s="166">
        <v>8660</v>
      </c>
      <c r="O7" s="166">
        <v>913348</v>
      </c>
      <c r="P7" s="166">
        <v>5926</v>
      </c>
      <c r="Q7" s="188">
        <v>935267</v>
      </c>
      <c r="R7" s="78"/>
    </row>
    <row r="8" spans="2:18" ht="30" customHeight="1" x14ac:dyDescent="0.35">
      <c r="B8" s="150" t="s">
        <v>18</v>
      </c>
      <c r="C8" s="166">
        <v>0</v>
      </c>
      <c r="D8" s="166">
        <v>39650</v>
      </c>
      <c r="E8" s="166">
        <v>287</v>
      </c>
      <c r="F8" s="166">
        <v>203749</v>
      </c>
      <c r="G8" s="166">
        <v>1687</v>
      </c>
      <c r="H8" s="166">
        <v>0</v>
      </c>
      <c r="I8" s="166">
        <v>70946</v>
      </c>
      <c r="J8" s="166">
        <v>132961</v>
      </c>
      <c r="K8" s="166">
        <v>1942</v>
      </c>
      <c r="L8" s="166">
        <v>4</v>
      </c>
      <c r="M8" s="166">
        <v>2044</v>
      </c>
      <c r="N8" s="166">
        <v>853</v>
      </c>
      <c r="O8" s="166">
        <v>0</v>
      </c>
      <c r="P8" s="166">
        <v>2450</v>
      </c>
      <c r="Q8" s="188">
        <v>456571</v>
      </c>
      <c r="R8" s="78"/>
    </row>
    <row r="9" spans="2:18" ht="30" customHeight="1" x14ac:dyDescent="0.35">
      <c r="B9" s="150" t="s">
        <v>19</v>
      </c>
      <c r="C9" s="166">
        <v>0</v>
      </c>
      <c r="D9" s="166">
        <v>465</v>
      </c>
      <c r="E9" s="166">
        <v>20042</v>
      </c>
      <c r="F9" s="166">
        <v>85127</v>
      </c>
      <c r="G9" s="166">
        <v>139531</v>
      </c>
      <c r="H9" s="166">
        <v>172</v>
      </c>
      <c r="I9" s="166">
        <v>176134</v>
      </c>
      <c r="J9" s="166">
        <v>28989</v>
      </c>
      <c r="K9" s="166">
        <v>0</v>
      </c>
      <c r="L9" s="166">
        <v>42994</v>
      </c>
      <c r="M9" s="166">
        <v>39229</v>
      </c>
      <c r="N9" s="166">
        <v>50397</v>
      </c>
      <c r="O9" s="166">
        <v>0</v>
      </c>
      <c r="P9" s="166">
        <v>0</v>
      </c>
      <c r="Q9" s="188">
        <v>583080</v>
      </c>
      <c r="R9" s="78"/>
    </row>
    <row r="10" spans="2:18" ht="30" customHeight="1" x14ac:dyDescent="0.35">
      <c r="B10" s="150" t="s">
        <v>20</v>
      </c>
      <c r="C10" s="166">
        <v>15912</v>
      </c>
      <c r="D10" s="166">
        <v>26555</v>
      </c>
      <c r="E10" s="166">
        <v>15521</v>
      </c>
      <c r="F10" s="166">
        <v>200679</v>
      </c>
      <c r="G10" s="166">
        <v>36263</v>
      </c>
      <c r="H10" s="166">
        <v>31685</v>
      </c>
      <c r="I10" s="166">
        <v>278876</v>
      </c>
      <c r="J10" s="166">
        <v>215017</v>
      </c>
      <c r="K10" s="166">
        <v>0</v>
      </c>
      <c r="L10" s="166">
        <v>69596</v>
      </c>
      <c r="M10" s="166">
        <v>30910</v>
      </c>
      <c r="N10" s="166">
        <v>101617</v>
      </c>
      <c r="O10" s="166">
        <v>686561</v>
      </c>
      <c r="P10" s="166">
        <v>69713</v>
      </c>
      <c r="Q10" s="188">
        <v>1778905</v>
      </c>
      <c r="R10" s="78"/>
    </row>
    <row r="11" spans="2:18" ht="30" customHeight="1" x14ac:dyDescent="0.35">
      <c r="B11" s="150" t="s">
        <v>121</v>
      </c>
      <c r="C11" s="166">
        <v>0</v>
      </c>
      <c r="D11" s="166">
        <v>14796</v>
      </c>
      <c r="E11" s="166">
        <v>22609</v>
      </c>
      <c r="F11" s="166">
        <v>116222</v>
      </c>
      <c r="G11" s="166">
        <v>31146</v>
      </c>
      <c r="H11" s="166">
        <v>26292</v>
      </c>
      <c r="I11" s="166">
        <v>366118</v>
      </c>
      <c r="J11" s="166">
        <v>246194</v>
      </c>
      <c r="K11" s="166">
        <v>0</v>
      </c>
      <c r="L11" s="166">
        <v>127579</v>
      </c>
      <c r="M11" s="166">
        <v>37680</v>
      </c>
      <c r="N11" s="166">
        <v>267127</v>
      </c>
      <c r="O11" s="166">
        <v>340395</v>
      </c>
      <c r="P11" s="166">
        <v>234252</v>
      </c>
      <c r="Q11" s="188">
        <v>1830410</v>
      </c>
      <c r="R11" s="78"/>
    </row>
    <row r="12" spans="2:18" ht="30" customHeight="1" x14ac:dyDescent="0.35">
      <c r="B12" s="150" t="s">
        <v>222</v>
      </c>
      <c r="C12" s="166">
        <v>0</v>
      </c>
      <c r="D12" s="166">
        <v>16454</v>
      </c>
      <c r="E12" s="166">
        <v>2997</v>
      </c>
      <c r="F12" s="166">
        <v>23978</v>
      </c>
      <c r="G12" s="166">
        <v>6564</v>
      </c>
      <c r="H12" s="166">
        <v>7388</v>
      </c>
      <c r="I12" s="166">
        <v>165966</v>
      </c>
      <c r="J12" s="166">
        <v>51368</v>
      </c>
      <c r="K12" s="166">
        <v>0</v>
      </c>
      <c r="L12" s="166">
        <v>4071</v>
      </c>
      <c r="M12" s="166">
        <v>4403</v>
      </c>
      <c r="N12" s="166">
        <v>17592</v>
      </c>
      <c r="O12" s="166">
        <v>0</v>
      </c>
      <c r="P12" s="166">
        <v>4187</v>
      </c>
      <c r="Q12" s="188">
        <v>304968</v>
      </c>
      <c r="R12" s="78"/>
    </row>
    <row r="13" spans="2:18" ht="30" customHeight="1" x14ac:dyDescent="0.35">
      <c r="B13" s="150" t="s">
        <v>21</v>
      </c>
      <c r="C13" s="166">
        <v>0</v>
      </c>
      <c r="D13" s="166">
        <v>42907</v>
      </c>
      <c r="E13" s="166">
        <v>22405</v>
      </c>
      <c r="F13" s="166">
        <v>133398</v>
      </c>
      <c r="G13" s="166">
        <v>15752</v>
      </c>
      <c r="H13" s="166">
        <v>17109</v>
      </c>
      <c r="I13" s="166">
        <v>408034</v>
      </c>
      <c r="J13" s="166">
        <v>380792</v>
      </c>
      <c r="K13" s="166">
        <v>0</v>
      </c>
      <c r="L13" s="166">
        <v>45984</v>
      </c>
      <c r="M13" s="166">
        <v>124175</v>
      </c>
      <c r="N13" s="166">
        <v>68275</v>
      </c>
      <c r="O13" s="166">
        <v>783220</v>
      </c>
      <c r="P13" s="166">
        <v>37761</v>
      </c>
      <c r="Q13" s="188">
        <v>2079812</v>
      </c>
      <c r="R13" s="78"/>
    </row>
    <row r="14" spans="2:18" ht="30" customHeight="1" x14ac:dyDescent="0.35">
      <c r="B14" s="150" t="s">
        <v>22</v>
      </c>
      <c r="C14" s="166">
        <v>0</v>
      </c>
      <c r="D14" s="166">
        <v>9850</v>
      </c>
      <c r="E14" s="166">
        <v>1686</v>
      </c>
      <c r="F14" s="166">
        <v>18904</v>
      </c>
      <c r="G14" s="166">
        <v>2225</v>
      </c>
      <c r="H14" s="166">
        <v>1716</v>
      </c>
      <c r="I14" s="166">
        <v>37597</v>
      </c>
      <c r="J14" s="166">
        <v>16405</v>
      </c>
      <c r="K14" s="166">
        <v>0</v>
      </c>
      <c r="L14" s="166">
        <v>3592</v>
      </c>
      <c r="M14" s="166">
        <v>3327</v>
      </c>
      <c r="N14" s="166">
        <v>9747</v>
      </c>
      <c r="O14" s="166">
        <v>0</v>
      </c>
      <c r="P14" s="166">
        <v>8635</v>
      </c>
      <c r="Q14" s="188">
        <v>113684</v>
      </c>
      <c r="R14" s="78"/>
    </row>
    <row r="15" spans="2:18" ht="30" customHeight="1" x14ac:dyDescent="0.35">
      <c r="B15" s="150" t="s">
        <v>23</v>
      </c>
      <c r="C15" s="166">
        <v>0</v>
      </c>
      <c r="D15" s="166">
        <v>0</v>
      </c>
      <c r="E15" s="166">
        <v>0</v>
      </c>
      <c r="F15" s="166">
        <v>0</v>
      </c>
      <c r="G15" s="166">
        <v>0</v>
      </c>
      <c r="H15" s="166">
        <v>0</v>
      </c>
      <c r="I15" s="166">
        <v>0</v>
      </c>
      <c r="J15" s="166">
        <v>0</v>
      </c>
      <c r="K15" s="166">
        <v>790144</v>
      </c>
      <c r="L15" s="166">
        <v>0</v>
      </c>
      <c r="M15" s="166">
        <v>0</v>
      </c>
      <c r="N15" s="166">
        <v>0</v>
      </c>
      <c r="O15" s="166">
        <v>0</v>
      </c>
      <c r="P15" s="166">
        <v>0</v>
      </c>
      <c r="Q15" s="188">
        <v>790144</v>
      </c>
      <c r="R15" s="78"/>
    </row>
    <row r="16" spans="2:18" ht="30" customHeight="1" x14ac:dyDescent="0.35">
      <c r="B16" s="150" t="s">
        <v>24</v>
      </c>
      <c r="C16" s="166">
        <v>62821</v>
      </c>
      <c r="D16" s="166">
        <v>13602</v>
      </c>
      <c r="E16" s="166">
        <v>2221</v>
      </c>
      <c r="F16" s="166">
        <v>15896</v>
      </c>
      <c r="G16" s="166">
        <v>2204</v>
      </c>
      <c r="H16" s="166">
        <v>11526</v>
      </c>
      <c r="I16" s="166">
        <v>91732</v>
      </c>
      <c r="J16" s="166">
        <v>46936</v>
      </c>
      <c r="K16" s="166">
        <v>1801</v>
      </c>
      <c r="L16" s="166">
        <v>1487</v>
      </c>
      <c r="M16" s="166">
        <v>4797</v>
      </c>
      <c r="N16" s="166">
        <v>22826</v>
      </c>
      <c r="O16" s="166">
        <v>0</v>
      </c>
      <c r="P16" s="166">
        <v>16575</v>
      </c>
      <c r="Q16" s="188">
        <v>294424</v>
      </c>
      <c r="R16" s="78"/>
    </row>
    <row r="17" spans="2:18" ht="30" customHeight="1" x14ac:dyDescent="0.35">
      <c r="B17" s="150" t="s">
        <v>25</v>
      </c>
      <c r="C17" s="166">
        <v>0</v>
      </c>
      <c r="D17" s="166">
        <v>5785</v>
      </c>
      <c r="E17" s="166">
        <v>9621</v>
      </c>
      <c r="F17" s="166">
        <v>27933</v>
      </c>
      <c r="G17" s="166">
        <v>9522</v>
      </c>
      <c r="H17" s="166">
        <v>10522</v>
      </c>
      <c r="I17" s="166">
        <v>194376</v>
      </c>
      <c r="J17" s="166">
        <v>202327</v>
      </c>
      <c r="K17" s="166">
        <v>0</v>
      </c>
      <c r="L17" s="166">
        <v>50192</v>
      </c>
      <c r="M17" s="166">
        <v>20205</v>
      </c>
      <c r="N17" s="166">
        <v>29446</v>
      </c>
      <c r="O17" s="166">
        <v>190822</v>
      </c>
      <c r="P17" s="166">
        <v>-2396</v>
      </c>
      <c r="Q17" s="188">
        <v>748354</v>
      </c>
      <c r="R17" s="78"/>
    </row>
    <row r="18" spans="2:18" ht="30" customHeight="1" x14ac:dyDescent="0.35">
      <c r="B18" s="150" t="s">
        <v>26</v>
      </c>
      <c r="C18" s="166">
        <v>96439</v>
      </c>
      <c r="D18" s="166">
        <v>48899</v>
      </c>
      <c r="E18" s="166">
        <v>12879</v>
      </c>
      <c r="F18" s="166">
        <v>199794</v>
      </c>
      <c r="G18" s="166">
        <v>17697</v>
      </c>
      <c r="H18" s="166">
        <v>44203</v>
      </c>
      <c r="I18" s="166">
        <v>127835</v>
      </c>
      <c r="J18" s="166">
        <v>122477</v>
      </c>
      <c r="K18" s="166">
        <v>0</v>
      </c>
      <c r="L18" s="166">
        <v>8566</v>
      </c>
      <c r="M18" s="166">
        <v>40090</v>
      </c>
      <c r="N18" s="166">
        <v>68968</v>
      </c>
      <c r="O18" s="166">
        <v>302968</v>
      </c>
      <c r="P18" s="166">
        <v>38111</v>
      </c>
      <c r="Q18" s="188">
        <v>1128927</v>
      </c>
      <c r="R18" s="78"/>
    </row>
    <row r="19" spans="2:18" ht="30" customHeight="1" x14ac:dyDescent="0.35">
      <c r="B19" s="150" t="s">
        <v>27</v>
      </c>
      <c r="C19" s="166">
        <v>17434</v>
      </c>
      <c r="D19" s="166">
        <v>41900</v>
      </c>
      <c r="E19" s="166">
        <v>12915</v>
      </c>
      <c r="F19" s="166">
        <v>130811</v>
      </c>
      <c r="G19" s="166">
        <v>47346</v>
      </c>
      <c r="H19" s="166">
        <v>89757</v>
      </c>
      <c r="I19" s="166">
        <v>227522</v>
      </c>
      <c r="J19" s="166">
        <v>0</v>
      </c>
      <c r="K19" s="166">
        <v>189555</v>
      </c>
      <c r="L19" s="166">
        <v>14773</v>
      </c>
      <c r="M19" s="166">
        <v>38058</v>
      </c>
      <c r="N19" s="166">
        <v>110643</v>
      </c>
      <c r="O19" s="166">
        <v>0</v>
      </c>
      <c r="P19" s="166">
        <v>23295</v>
      </c>
      <c r="Q19" s="188">
        <v>944008</v>
      </c>
      <c r="R19" s="78"/>
    </row>
    <row r="20" spans="2:18" ht="30" customHeight="1" x14ac:dyDescent="0.35">
      <c r="B20" s="150" t="s">
        <v>28</v>
      </c>
      <c r="C20" s="166">
        <v>16610</v>
      </c>
      <c r="D20" s="166">
        <v>43310</v>
      </c>
      <c r="E20" s="166">
        <v>57143</v>
      </c>
      <c r="F20" s="166">
        <v>92928</v>
      </c>
      <c r="G20" s="166">
        <v>71958</v>
      </c>
      <c r="H20" s="166">
        <v>45787</v>
      </c>
      <c r="I20" s="166">
        <v>263504</v>
      </c>
      <c r="J20" s="166">
        <v>124365</v>
      </c>
      <c r="K20" s="166">
        <v>0</v>
      </c>
      <c r="L20" s="166">
        <v>75217</v>
      </c>
      <c r="M20" s="166">
        <v>42639</v>
      </c>
      <c r="N20" s="166">
        <v>80360</v>
      </c>
      <c r="O20" s="166">
        <v>324786</v>
      </c>
      <c r="P20" s="166">
        <v>68528</v>
      </c>
      <c r="Q20" s="188">
        <v>1307134</v>
      </c>
      <c r="R20" s="78"/>
    </row>
    <row r="21" spans="2:18" ht="30" customHeight="1" x14ac:dyDescent="0.35">
      <c r="B21" s="150" t="s">
        <v>29</v>
      </c>
      <c r="C21" s="166">
        <v>10134</v>
      </c>
      <c r="D21" s="166">
        <v>29106</v>
      </c>
      <c r="E21" s="166">
        <v>23723</v>
      </c>
      <c r="F21" s="166">
        <v>83043</v>
      </c>
      <c r="G21" s="166">
        <v>28871</v>
      </c>
      <c r="H21" s="166">
        <v>47154</v>
      </c>
      <c r="I21" s="166">
        <v>447502</v>
      </c>
      <c r="J21" s="166">
        <v>149141</v>
      </c>
      <c r="K21" s="166">
        <v>0</v>
      </c>
      <c r="L21" s="166">
        <v>31013</v>
      </c>
      <c r="M21" s="166">
        <v>59526</v>
      </c>
      <c r="N21" s="166">
        <v>103357</v>
      </c>
      <c r="O21" s="166">
        <v>24340</v>
      </c>
      <c r="P21" s="166">
        <v>2707</v>
      </c>
      <c r="Q21" s="188">
        <v>1039616</v>
      </c>
      <c r="R21" s="78"/>
    </row>
    <row r="22" spans="2:18" ht="30" customHeight="1" x14ac:dyDescent="0.35">
      <c r="B22" s="150" t="s">
        <v>30</v>
      </c>
      <c r="C22" s="166">
        <v>0</v>
      </c>
      <c r="D22" s="166">
        <v>21535</v>
      </c>
      <c r="E22" s="166">
        <v>6440</v>
      </c>
      <c r="F22" s="166">
        <v>30632</v>
      </c>
      <c r="G22" s="166">
        <v>4744</v>
      </c>
      <c r="H22" s="166">
        <v>21928</v>
      </c>
      <c r="I22" s="166">
        <v>128756</v>
      </c>
      <c r="J22" s="166">
        <v>56963</v>
      </c>
      <c r="K22" s="166">
        <v>0</v>
      </c>
      <c r="L22" s="166">
        <v>1286</v>
      </c>
      <c r="M22" s="166">
        <v>13399</v>
      </c>
      <c r="N22" s="166">
        <v>45524</v>
      </c>
      <c r="O22" s="166">
        <v>0</v>
      </c>
      <c r="P22" s="166">
        <v>14577</v>
      </c>
      <c r="Q22" s="188">
        <v>345783</v>
      </c>
      <c r="R22" s="78"/>
    </row>
    <row r="23" spans="2:18" ht="30" customHeight="1" x14ac:dyDescent="0.35">
      <c r="B23" s="150" t="s">
        <v>31</v>
      </c>
      <c r="C23" s="166">
        <v>0</v>
      </c>
      <c r="D23" s="166">
        <v>0</v>
      </c>
      <c r="E23" s="166">
        <v>152</v>
      </c>
      <c r="F23" s="166">
        <v>17</v>
      </c>
      <c r="G23" s="166">
        <v>39</v>
      </c>
      <c r="H23" s="166">
        <v>0</v>
      </c>
      <c r="I23" s="166">
        <v>96987</v>
      </c>
      <c r="J23" s="166">
        <v>35781</v>
      </c>
      <c r="K23" s="166">
        <v>317960</v>
      </c>
      <c r="L23" s="166">
        <v>197</v>
      </c>
      <c r="M23" s="166">
        <v>45</v>
      </c>
      <c r="N23" s="166">
        <v>136</v>
      </c>
      <c r="O23" s="166">
        <v>0</v>
      </c>
      <c r="P23" s="166">
        <v>3</v>
      </c>
      <c r="Q23" s="188">
        <v>451318</v>
      </c>
      <c r="R23" s="78"/>
    </row>
    <row r="24" spans="2:18" ht="30" customHeight="1" x14ac:dyDescent="0.35">
      <c r="B24" s="150" t="s">
        <v>288</v>
      </c>
      <c r="C24" s="166">
        <v>116</v>
      </c>
      <c r="D24" s="166">
        <v>5487</v>
      </c>
      <c r="E24" s="166">
        <v>20895</v>
      </c>
      <c r="F24" s="166">
        <v>126704</v>
      </c>
      <c r="G24" s="166">
        <v>48097</v>
      </c>
      <c r="H24" s="166">
        <v>30366</v>
      </c>
      <c r="I24" s="166">
        <v>364992</v>
      </c>
      <c r="J24" s="166">
        <v>194955</v>
      </c>
      <c r="K24" s="166">
        <v>0</v>
      </c>
      <c r="L24" s="166">
        <v>5590</v>
      </c>
      <c r="M24" s="166">
        <v>10648</v>
      </c>
      <c r="N24" s="166">
        <v>195813</v>
      </c>
      <c r="O24" s="166">
        <v>0</v>
      </c>
      <c r="P24" s="166">
        <v>15413</v>
      </c>
      <c r="Q24" s="188">
        <v>1019077</v>
      </c>
      <c r="R24" s="78"/>
    </row>
    <row r="25" spans="2:18" ht="30" customHeight="1" x14ac:dyDescent="0.35">
      <c r="B25" s="150" t="s">
        <v>206</v>
      </c>
      <c r="C25" s="166">
        <v>0</v>
      </c>
      <c r="D25" s="166">
        <v>0</v>
      </c>
      <c r="E25" s="166">
        <v>0</v>
      </c>
      <c r="F25" s="166">
        <v>0</v>
      </c>
      <c r="G25" s="166">
        <v>0</v>
      </c>
      <c r="H25" s="166">
        <v>0</v>
      </c>
      <c r="I25" s="166">
        <v>0</v>
      </c>
      <c r="J25" s="166">
        <v>0</v>
      </c>
      <c r="K25" s="166">
        <v>0</v>
      </c>
      <c r="L25" s="166">
        <v>0</v>
      </c>
      <c r="M25" s="166">
        <v>0</v>
      </c>
      <c r="N25" s="166">
        <v>0</v>
      </c>
      <c r="O25" s="166">
        <v>1120238</v>
      </c>
      <c r="P25" s="166">
        <v>0</v>
      </c>
      <c r="Q25" s="188">
        <v>1120238</v>
      </c>
      <c r="R25" s="78"/>
    </row>
    <row r="26" spans="2:18" ht="30" customHeight="1" x14ac:dyDescent="0.35">
      <c r="B26" s="150" t="s">
        <v>32</v>
      </c>
      <c r="C26" s="166">
        <v>0</v>
      </c>
      <c r="D26" s="166">
        <v>28416</v>
      </c>
      <c r="E26" s="166">
        <v>7663</v>
      </c>
      <c r="F26" s="166">
        <v>118581</v>
      </c>
      <c r="G26" s="166">
        <v>13876</v>
      </c>
      <c r="H26" s="166">
        <v>28351</v>
      </c>
      <c r="I26" s="166">
        <v>83958</v>
      </c>
      <c r="J26" s="166">
        <v>109405</v>
      </c>
      <c r="K26" s="166">
        <v>0</v>
      </c>
      <c r="L26" s="166">
        <v>2781</v>
      </c>
      <c r="M26" s="166">
        <v>34601</v>
      </c>
      <c r="N26" s="166">
        <v>57939</v>
      </c>
      <c r="O26" s="166">
        <v>37000</v>
      </c>
      <c r="P26" s="166">
        <v>4935</v>
      </c>
      <c r="Q26" s="188">
        <v>527506</v>
      </c>
      <c r="R26" s="78"/>
    </row>
    <row r="27" spans="2:18" ht="30" customHeight="1" x14ac:dyDescent="0.35">
      <c r="B27" s="150" t="s">
        <v>33</v>
      </c>
      <c r="C27" s="166">
        <v>0</v>
      </c>
      <c r="D27" s="166">
        <v>9928</v>
      </c>
      <c r="E27" s="166">
        <v>4307</v>
      </c>
      <c r="F27" s="166">
        <v>17659</v>
      </c>
      <c r="G27" s="166">
        <v>4824</v>
      </c>
      <c r="H27" s="166">
        <v>407</v>
      </c>
      <c r="I27" s="166">
        <v>148081</v>
      </c>
      <c r="J27" s="166">
        <v>78531</v>
      </c>
      <c r="K27" s="166">
        <v>12817</v>
      </c>
      <c r="L27" s="166">
        <v>1980</v>
      </c>
      <c r="M27" s="166">
        <v>29374</v>
      </c>
      <c r="N27" s="166">
        <v>35139</v>
      </c>
      <c r="O27" s="166">
        <v>0</v>
      </c>
      <c r="P27" s="166">
        <v>66723</v>
      </c>
      <c r="Q27" s="188">
        <v>409770</v>
      </c>
      <c r="R27" s="78"/>
    </row>
    <row r="28" spans="2:18" ht="30" customHeight="1" x14ac:dyDescent="0.35">
      <c r="B28" s="150" t="s">
        <v>34</v>
      </c>
      <c r="C28" s="166">
        <v>0</v>
      </c>
      <c r="D28" s="166">
        <v>16436</v>
      </c>
      <c r="E28" s="166">
        <v>3629</v>
      </c>
      <c r="F28" s="166">
        <v>32677</v>
      </c>
      <c r="G28" s="166">
        <v>45661</v>
      </c>
      <c r="H28" s="166">
        <v>5622</v>
      </c>
      <c r="I28" s="166">
        <v>117810</v>
      </c>
      <c r="J28" s="166">
        <v>508446</v>
      </c>
      <c r="K28" s="166">
        <v>0</v>
      </c>
      <c r="L28" s="166">
        <v>6517</v>
      </c>
      <c r="M28" s="166">
        <v>5494</v>
      </c>
      <c r="N28" s="166">
        <v>33134</v>
      </c>
      <c r="O28" s="166">
        <v>385929</v>
      </c>
      <c r="P28" s="166">
        <v>27461</v>
      </c>
      <c r="Q28" s="188">
        <v>1188816</v>
      </c>
      <c r="R28" s="78"/>
    </row>
    <row r="29" spans="2:18" ht="30" customHeight="1" x14ac:dyDescent="0.35">
      <c r="B29" s="150" t="s">
        <v>35</v>
      </c>
      <c r="C29" s="166">
        <v>7050</v>
      </c>
      <c r="D29" s="166">
        <v>24318</v>
      </c>
      <c r="E29" s="166">
        <v>11978</v>
      </c>
      <c r="F29" s="166">
        <v>187847</v>
      </c>
      <c r="G29" s="166">
        <v>11643</v>
      </c>
      <c r="H29" s="166">
        <v>28425</v>
      </c>
      <c r="I29" s="166">
        <v>70189</v>
      </c>
      <c r="J29" s="166">
        <v>47447</v>
      </c>
      <c r="K29" s="166">
        <v>0</v>
      </c>
      <c r="L29" s="166">
        <v>4439</v>
      </c>
      <c r="M29" s="166">
        <v>15942</v>
      </c>
      <c r="N29" s="166">
        <v>140646</v>
      </c>
      <c r="O29" s="166">
        <v>0</v>
      </c>
      <c r="P29" s="166">
        <v>22290</v>
      </c>
      <c r="Q29" s="188">
        <v>572216</v>
      </c>
      <c r="R29" s="78"/>
    </row>
    <row r="30" spans="2:18" ht="30" customHeight="1" x14ac:dyDescent="0.35">
      <c r="B30" s="150" t="s">
        <v>167</v>
      </c>
      <c r="C30" s="166">
        <v>4596</v>
      </c>
      <c r="D30" s="166">
        <v>11445</v>
      </c>
      <c r="E30" s="166">
        <v>5568</v>
      </c>
      <c r="F30" s="166">
        <v>14004</v>
      </c>
      <c r="G30" s="166">
        <v>7553</v>
      </c>
      <c r="H30" s="166">
        <v>8264</v>
      </c>
      <c r="I30" s="166">
        <v>270243</v>
      </c>
      <c r="J30" s="166">
        <v>108734</v>
      </c>
      <c r="K30" s="166">
        <v>0</v>
      </c>
      <c r="L30" s="166">
        <v>5003</v>
      </c>
      <c r="M30" s="166">
        <v>8994</v>
      </c>
      <c r="N30" s="166">
        <v>86124</v>
      </c>
      <c r="O30" s="166">
        <v>311921</v>
      </c>
      <c r="P30" s="166">
        <v>4250</v>
      </c>
      <c r="Q30" s="188">
        <v>846699</v>
      </c>
      <c r="R30" s="78"/>
    </row>
    <row r="31" spans="2:18" ht="30" customHeight="1" x14ac:dyDescent="0.35">
      <c r="B31" s="150" t="s">
        <v>36</v>
      </c>
      <c r="C31" s="166">
        <v>0</v>
      </c>
      <c r="D31" s="166">
        <v>4513</v>
      </c>
      <c r="E31" s="166">
        <v>9881</v>
      </c>
      <c r="F31" s="166">
        <v>17846</v>
      </c>
      <c r="G31" s="166">
        <v>2489</v>
      </c>
      <c r="H31" s="166">
        <v>22455</v>
      </c>
      <c r="I31" s="166">
        <v>238801</v>
      </c>
      <c r="J31" s="166">
        <v>224272</v>
      </c>
      <c r="K31" s="166">
        <v>0</v>
      </c>
      <c r="L31" s="166">
        <v>5356</v>
      </c>
      <c r="M31" s="166">
        <v>19839</v>
      </c>
      <c r="N31" s="166">
        <v>54154</v>
      </c>
      <c r="O31" s="166">
        <v>0</v>
      </c>
      <c r="P31" s="166">
        <v>10432</v>
      </c>
      <c r="Q31" s="188">
        <v>610037</v>
      </c>
      <c r="R31" s="78"/>
    </row>
    <row r="32" spans="2:18" ht="30" customHeight="1" x14ac:dyDescent="0.35">
      <c r="B32" s="150" t="s">
        <v>217</v>
      </c>
      <c r="C32" s="166">
        <v>0</v>
      </c>
      <c r="D32" s="166">
        <v>32139</v>
      </c>
      <c r="E32" s="166">
        <v>62761</v>
      </c>
      <c r="F32" s="166">
        <v>201368</v>
      </c>
      <c r="G32" s="166">
        <v>38880</v>
      </c>
      <c r="H32" s="166">
        <v>37597</v>
      </c>
      <c r="I32" s="166">
        <v>295034</v>
      </c>
      <c r="J32" s="166">
        <v>130354</v>
      </c>
      <c r="K32" s="166">
        <v>0</v>
      </c>
      <c r="L32" s="166">
        <v>80170</v>
      </c>
      <c r="M32" s="166">
        <v>54398</v>
      </c>
      <c r="N32" s="166">
        <v>136811</v>
      </c>
      <c r="O32" s="166">
        <v>1005675</v>
      </c>
      <c r="P32" s="166">
        <v>20026</v>
      </c>
      <c r="Q32" s="188">
        <v>2095212</v>
      </c>
      <c r="R32" s="78"/>
    </row>
    <row r="33" spans="2:18" ht="30" customHeight="1" x14ac:dyDescent="0.35">
      <c r="B33" s="150" t="s">
        <v>123</v>
      </c>
      <c r="C33" s="166">
        <v>0</v>
      </c>
      <c r="D33" s="166">
        <v>5396</v>
      </c>
      <c r="E33" s="166">
        <v>2501</v>
      </c>
      <c r="F33" s="166">
        <v>33962</v>
      </c>
      <c r="G33" s="166">
        <v>9457</v>
      </c>
      <c r="H33" s="166">
        <v>2</v>
      </c>
      <c r="I33" s="166">
        <v>109641</v>
      </c>
      <c r="J33" s="166">
        <v>115878</v>
      </c>
      <c r="K33" s="166">
        <v>0</v>
      </c>
      <c r="L33" s="166">
        <v>11362</v>
      </c>
      <c r="M33" s="166">
        <v>5824</v>
      </c>
      <c r="N33" s="166">
        <v>31490</v>
      </c>
      <c r="O33" s="166">
        <v>96689</v>
      </c>
      <c r="P33" s="166">
        <v>5249</v>
      </c>
      <c r="Q33" s="188">
        <v>427451</v>
      </c>
      <c r="R33" s="78"/>
    </row>
    <row r="34" spans="2:18" ht="30" customHeight="1" x14ac:dyDescent="0.35">
      <c r="B34" s="150" t="s">
        <v>132</v>
      </c>
      <c r="C34" s="166">
        <v>0</v>
      </c>
      <c r="D34" s="166">
        <v>9442</v>
      </c>
      <c r="E34" s="166">
        <v>2445</v>
      </c>
      <c r="F34" s="166">
        <v>15804</v>
      </c>
      <c r="G34" s="166">
        <v>9582</v>
      </c>
      <c r="H34" s="166">
        <v>2182</v>
      </c>
      <c r="I34" s="166">
        <v>194974</v>
      </c>
      <c r="J34" s="166">
        <v>83644</v>
      </c>
      <c r="K34" s="166">
        <v>0</v>
      </c>
      <c r="L34" s="166">
        <v>2166</v>
      </c>
      <c r="M34" s="166">
        <v>3904</v>
      </c>
      <c r="N34" s="166">
        <v>30359</v>
      </c>
      <c r="O34" s="166">
        <v>0</v>
      </c>
      <c r="P34" s="166">
        <v>1168</v>
      </c>
      <c r="Q34" s="188">
        <v>355672</v>
      </c>
      <c r="R34" s="78"/>
    </row>
    <row r="35" spans="2:18" ht="30" customHeight="1" x14ac:dyDescent="0.35">
      <c r="B35" s="150" t="s">
        <v>185</v>
      </c>
      <c r="C35" s="166">
        <v>0</v>
      </c>
      <c r="D35" s="166">
        <v>8849</v>
      </c>
      <c r="E35" s="166">
        <v>10277</v>
      </c>
      <c r="F35" s="166">
        <v>81951</v>
      </c>
      <c r="G35" s="166">
        <v>16806</v>
      </c>
      <c r="H35" s="166">
        <v>7123</v>
      </c>
      <c r="I35" s="166">
        <v>163128</v>
      </c>
      <c r="J35" s="166">
        <v>175880</v>
      </c>
      <c r="K35" s="166">
        <v>0</v>
      </c>
      <c r="L35" s="166">
        <v>5627</v>
      </c>
      <c r="M35" s="166">
        <v>28822</v>
      </c>
      <c r="N35" s="166">
        <v>51804</v>
      </c>
      <c r="O35" s="166">
        <v>0</v>
      </c>
      <c r="P35" s="166">
        <v>2253</v>
      </c>
      <c r="Q35" s="188">
        <v>552519</v>
      </c>
      <c r="R35" s="78"/>
    </row>
    <row r="36" spans="2:18" ht="30" customHeight="1" x14ac:dyDescent="0.35">
      <c r="B36" s="150" t="s">
        <v>220</v>
      </c>
      <c r="C36" s="166">
        <v>0</v>
      </c>
      <c r="D36" s="166">
        <v>2182</v>
      </c>
      <c r="E36" s="166">
        <v>15</v>
      </c>
      <c r="F36" s="166">
        <v>532</v>
      </c>
      <c r="G36" s="166">
        <v>1302</v>
      </c>
      <c r="H36" s="166">
        <v>0</v>
      </c>
      <c r="I36" s="166">
        <v>4004</v>
      </c>
      <c r="J36" s="166">
        <v>3184</v>
      </c>
      <c r="K36" s="166">
        <v>0</v>
      </c>
      <c r="L36" s="166">
        <v>0</v>
      </c>
      <c r="M36" s="166">
        <v>369</v>
      </c>
      <c r="N36" s="166">
        <v>24979</v>
      </c>
      <c r="O36" s="166">
        <v>115981</v>
      </c>
      <c r="P36" s="166">
        <v>474</v>
      </c>
      <c r="Q36" s="188">
        <v>153021</v>
      </c>
      <c r="R36" s="78"/>
    </row>
    <row r="37" spans="2:18" ht="30" customHeight="1" x14ac:dyDescent="0.35">
      <c r="B37" s="150" t="s">
        <v>248</v>
      </c>
      <c r="C37" s="166">
        <v>0</v>
      </c>
      <c r="D37" s="166">
        <v>0</v>
      </c>
      <c r="E37" s="166">
        <v>0</v>
      </c>
      <c r="F37" s="166">
        <v>0</v>
      </c>
      <c r="G37" s="166">
        <v>0</v>
      </c>
      <c r="H37" s="166">
        <v>0</v>
      </c>
      <c r="I37" s="166">
        <v>0</v>
      </c>
      <c r="J37" s="166">
        <v>0</v>
      </c>
      <c r="K37" s="166">
        <v>0</v>
      </c>
      <c r="L37" s="166">
        <v>0</v>
      </c>
      <c r="M37" s="166">
        <v>0</v>
      </c>
      <c r="N37" s="166">
        <v>0</v>
      </c>
      <c r="O37" s="166">
        <v>10516</v>
      </c>
      <c r="P37" s="166">
        <v>7918</v>
      </c>
      <c r="Q37" s="188">
        <v>18434</v>
      </c>
      <c r="R37" s="78"/>
    </row>
    <row r="38" spans="2:18" ht="30" customHeight="1" x14ac:dyDescent="0.35">
      <c r="B38" s="150" t="s">
        <v>37</v>
      </c>
      <c r="C38" s="166">
        <v>0</v>
      </c>
      <c r="D38" s="166">
        <v>4200</v>
      </c>
      <c r="E38" s="166">
        <v>1576</v>
      </c>
      <c r="F38" s="166">
        <v>16045</v>
      </c>
      <c r="G38" s="166">
        <v>10777</v>
      </c>
      <c r="H38" s="166">
        <v>1392</v>
      </c>
      <c r="I38" s="166">
        <v>70474</v>
      </c>
      <c r="J38" s="166">
        <v>116094</v>
      </c>
      <c r="K38" s="166">
        <v>0</v>
      </c>
      <c r="L38" s="166">
        <v>1105</v>
      </c>
      <c r="M38" s="166">
        <v>12080</v>
      </c>
      <c r="N38" s="166">
        <v>10085</v>
      </c>
      <c r="O38" s="166">
        <v>5604</v>
      </c>
      <c r="P38" s="166">
        <v>439</v>
      </c>
      <c r="Q38" s="188">
        <v>249871</v>
      </c>
      <c r="R38" s="78"/>
    </row>
    <row r="39" spans="2:18" ht="30" customHeight="1" x14ac:dyDescent="0.35">
      <c r="B39" s="150" t="s">
        <v>38</v>
      </c>
      <c r="C39" s="166">
        <v>0</v>
      </c>
      <c r="D39" s="166">
        <v>12049</v>
      </c>
      <c r="E39" s="166">
        <v>21849</v>
      </c>
      <c r="F39" s="166">
        <v>40662</v>
      </c>
      <c r="G39" s="166">
        <v>11077</v>
      </c>
      <c r="H39" s="166">
        <v>48761</v>
      </c>
      <c r="I39" s="166">
        <v>101215</v>
      </c>
      <c r="J39" s="166">
        <v>81767</v>
      </c>
      <c r="K39" s="166">
        <v>0</v>
      </c>
      <c r="L39" s="166">
        <v>5687</v>
      </c>
      <c r="M39" s="166">
        <v>47200</v>
      </c>
      <c r="N39" s="166">
        <v>106111</v>
      </c>
      <c r="O39" s="166">
        <v>4815</v>
      </c>
      <c r="P39" s="166">
        <v>5130</v>
      </c>
      <c r="Q39" s="188">
        <v>486323</v>
      </c>
      <c r="R39" s="78"/>
    </row>
    <row r="40" spans="2:18" ht="30" customHeight="1" x14ac:dyDescent="0.35">
      <c r="B40" s="150" t="s">
        <v>39</v>
      </c>
      <c r="C40" s="166">
        <v>0</v>
      </c>
      <c r="D40" s="166">
        <v>21992</v>
      </c>
      <c r="E40" s="166">
        <v>1482</v>
      </c>
      <c r="F40" s="166">
        <v>64421</v>
      </c>
      <c r="G40" s="166">
        <v>4693</v>
      </c>
      <c r="H40" s="166">
        <v>1670</v>
      </c>
      <c r="I40" s="166">
        <v>138553</v>
      </c>
      <c r="J40" s="166">
        <v>60047</v>
      </c>
      <c r="K40" s="166">
        <v>0</v>
      </c>
      <c r="L40" s="166">
        <v>6159</v>
      </c>
      <c r="M40" s="166">
        <v>4060</v>
      </c>
      <c r="N40" s="166">
        <v>14212</v>
      </c>
      <c r="O40" s="166">
        <v>79669</v>
      </c>
      <c r="P40" s="166">
        <v>4140</v>
      </c>
      <c r="Q40" s="188">
        <v>401100</v>
      </c>
      <c r="R40" s="78"/>
    </row>
    <row r="41" spans="2:18" ht="30" customHeight="1" x14ac:dyDescent="0.35">
      <c r="B41" s="150" t="s">
        <v>40</v>
      </c>
      <c r="C41" s="166">
        <v>0</v>
      </c>
      <c r="D41" s="166">
        <v>3703</v>
      </c>
      <c r="E41" s="166">
        <v>331</v>
      </c>
      <c r="F41" s="166">
        <v>-758</v>
      </c>
      <c r="G41" s="166">
        <v>4831</v>
      </c>
      <c r="H41" s="166">
        <v>1447</v>
      </c>
      <c r="I41" s="166">
        <v>90266</v>
      </c>
      <c r="J41" s="166">
        <v>72887</v>
      </c>
      <c r="K41" s="166">
        <v>0</v>
      </c>
      <c r="L41" s="166">
        <v>12</v>
      </c>
      <c r="M41" s="166">
        <v>2176</v>
      </c>
      <c r="N41" s="166">
        <v>15099</v>
      </c>
      <c r="O41" s="166">
        <v>0</v>
      </c>
      <c r="P41" s="166">
        <v>15782</v>
      </c>
      <c r="Q41" s="188">
        <v>205778</v>
      </c>
      <c r="R41" s="78"/>
    </row>
    <row r="42" spans="2:18" ht="30" customHeight="1" x14ac:dyDescent="0.35">
      <c r="B42" s="150" t="s">
        <v>41</v>
      </c>
      <c r="C42" s="166">
        <v>0</v>
      </c>
      <c r="D42" s="166">
        <v>0</v>
      </c>
      <c r="E42" s="166">
        <v>0</v>
      </c>
      <c r="F42" s="166">
        <v>0</v>
      </c>
      <c r="G42" s="166">
        <v>0</v>
      </c>
      <c r="H42" s="166">
        <v>0</v>
      </c>
      <c r="I42" s="166">
        <v>0</v>
      </c>
      <c r="J42" s="166">
        <v>0</v>
      </c>
      <c r="K42" s="166">
        <v>0</v>
      </c>
      <c r="L42" s="166">
        <v>0</v>
      </c>
      <c r="M42" s="166">
        <v>0</v>
      </c>
      <c r="N42" s="166">
        <v>0</v>
      </c>
      <c r="O42" s="166">
        <v>0</v>
      </c>
      <c r="P42" s="166">
        <v>0</v>
      </c>
      <c r="Q42" s="188">
        <v>0</v>
      </c>
      <c r="R42" s="78"/>
    </row>
    <row r="43" spans="2:18" ht="30" customHeight="1" x14ac:dyDescent="0.35">
      <c r="B43" s="150" t="s">
        <v>42</v>
      </c>
      <c r="C43" s="166">
        <v>0</v>
      </c>
      <c r="D43" s="166">
        <v>207</v>
      </c>
      <c r="E43" s="166">
        <v>0</v>
      </c>
      <c r="F43" s="166">
        <v>0</v>
      </c>
      <c r="G43" s="166">
        <v>115</v>
      </c>
      <c r="H43" s="166">
        <v>0</v>
      </c>
      <c r="I43" s="166">
        <v>106166</v>
      </c>
      <c r="J43" s="166">
        <v>35767</v>
      </c>
      <c r="K43" s="166">
        <v>161223</v>
      </c>
      <c r="L43" s="166">
        <v>104</v>
      </c>
      <c r="M43" s="166">
        <v>0</v>
      </c>
      <c r="N43" s="166">
        <v>0</v>
      </c>
      <c r="O43" s="166">
        <v>220</v>
      </c>
      <c r="P43" s="166">
        <v>4678</v>
      </c>
      <c r="Q43" s="188">
        <v>308480</v>
      </c>
      <c r="R43" s="78"/>
    </row>
    <row r="44" spans="2:18" ht="30" customHeight="1" x14ac:dyDescent="0.35">
      <c r="B44" s="154" t="s">
        <v>43</v>
      </c>
      <c r="C44" s="155">
        <f t="shared" ref="C44:Q44" si="0">SUM(C7:C43)</f>
        <v>231112</v>
      </c>
      <c r="D44" s="155">
        <f t="shared" si="0"/>
        <v>555770</v>
      </c>
      <c r="E44" s="155">
        <f t="shared" si="0"/>
        <v>377923</v>
      </c>
      <c r="F44" s="155">
        <f t="shared" si="0"/>
        <v>2334305</v>
      </c>
      <c r="G44" s="155">
        <f t="shared" si="0"/>
        <v>659410</v>
      </c>
      <c r="H44" s="155">
        <f t="shared" si="0"/>
        <v>579441</v>
      </c>
      <c r="I44" s="155">
        <f t="shared" si="0"/>
        <v>5649414</v>
      </c>
      <c r="J44" s="155">
        <f t="shared" si="0"/>
        <v>3957008</v>
      </c>
      <c r="K44" s="155">
        <f t="shared" si="0"/>
        <v>1475442</v>
      </c>
      <c r="L44" s="155">
        <f t="shared" si="0"/>
        <v>621966</v>
      </c>
      <c r="M44" s="155">
        <f t="shared" si="0"/>
        <v>745626</v>
      </c>
      <c r="N44" s="155">
        <f t="shared" si="0"/>
        <v>2009427</v>
      </c>
      <c r="O44" s="155">
        <f t="shared" si="0"/>
        <v>6740697</v>
      </c>
      <c r="P44" s="155">
        <f t="shared" si="0"/>
        <v>743085</v>
      </c>
      <c r="Q44" s="155">
        <f t="shared" si="0"/>
        <v>26680625</v>
      </c>
      <c r="R44" s="78"/>
    </row>
    <row r="45" spans="2:18" ht="30" customHeight="1" x14ac:dyDescent="0.35">
      <c r="B45" s="336" t="s">
        <v>44</v>
      </c>
      <c r="C45" s="336"/>
      <c r="D45" s="336"/>
      <c r="E45" s="336"/>
      <c r="F45" s="336"/>
      <c r="G45" s="336"/>
      <c r="H45" s="336"/>
      <c r="I45" s="336"/>
      <c r="J45" s="336"/>
      <c r="K45" s="336"/>
      <c r="L45" s="336"/>
      <c r="M45" s="336"/>
      <c r="N45" s="336"/>
      <c r="O45" s="336"/>
      <c r="P45" s="336"/>
      <c r="Q45" s="336"/>
      <c r="R45" s="79"/>
    </row>
    <row r="46" spans="2:18" ht="30" customHeight="1" x14ac:dyDescent="0.35">
      <c r="B46" s="150" t="s">
        <v>45</v>
      </c>
      <c r="C46" s="153">
        <v>7603</v>
      </c>
      <c r="D46" s="153">
        <v>65106</v>
      </c>
      <c r="E46" s="153">
        <v>11518</v>
      </c>
      <c r="F46" s="153">
        <v>179699</v>
      </c>
      <c r="G46" s="153">
        <v>12460</v>
      </c>
      <c r="H46" s="153">
        <v>22134</v>
      </c>
      <c r="I46" s="153">
        <v>2215</v>
      </c>
      <c r="J46" s="153">
        <v>9931</v>
      </c>
      <c r="K46" s="153">
        <v>0</v>
      </c>
      <c r="L46" s="153">
        <v>19909</v>
      </c>
      <c r="M46" s="153">
        <v>4390</v>
      </c>
      <c r="N46" s="153">
        <v>6226</v>
      </c>
      <c r="O46" s="153">
        <v>24614</v>
      </c>
      <c r="P46" s="153">
        <v>125862</v>
      </c>
      <c r="Q46" s="156">
        <v>491667</v>
      </c>
      <c r="R46" s="78"/>
    </row>
    <row r="47" spans="2:18" ht="30" customHeight="1" x14ac:dyDescent="0.35">
      <c r="B47" s="150" t="s">
        <v>60</v>
      </c>
      <c r="C47" s="153">
        <v>2880</v>
      </c>
      <c r="D47" s="153">
        <v>91912</v>
      </c>
      <c r="E47" s="153">
        <v>0</v>
      </c>
      <c r="F47" s="153">
        <v>-15932</v>
      </c>
      <c r="G47" s="153">
        <v>39195</v>
      </c>
      <c r="H47" s="153">
        <v>-7260</v>
      </c>
      <c r="I47" s="153">
        <v>0</v>
      </c>
      <c r="J47" s="153">
        <v>59840</v>
      </c>
      <c r="K47" s="153">
        <v>0</v>
      </c>
      <c r="L47" s="153">
        <v>30271</v>
      </c>
      <c r="M47" s="153">
        <v>0</v>
      </c>
      <c r="N47" s="153">
        <v>0</v>
      </c>
      <c r="O47" s="153">
        <v>-57590</v>
      </c>
      <c r="P47" s="153">
        <v>217190</v>
      </c>
      <c r="Q47" s="156">
        <v>360505</v>
      </c>
      <c r="R47" s="78"/>
    </row>
    <row r="48" spans="2:18" ht="30" customHeight="1" x14ac:dyDescent="0.35">
      <c r="B48" s="136" t="s">
        <v>199</v>
      </c>
      <c r="C48" s="153">
        <v>475</v>
      </c>
      <c r="D48" s="153">
        <v>15304</v>
      </c>
      <c r="E48" s="153">
        <v>10521</v>
      </c>
      <c r="F48" s="153">
        <v>77156</v>
      </c>
      <c r="G48" s="153">
        <v>5282</v>
      </c>
      <c r="H48" s="153">
        <v>8092</v>
      </c>
      <c r="I48" s="153">
        <v>4676</v>
      </c>
      <c r="J48" s="153">
        <v>5066</v>
      </c>
      <c r="K48" s="153">
        <v>0</v>
      </c>
      <c r="L48" s="153">
        <v>1682</v>
      </c>
      <c r="M48" s="153">
        <v>7700</v>
      </c>
      <c r="N48" s="153">
        <v>1130</v>
      </c>
      <c r="O48" s="153">
        <v>36525</v>
      </c>
      <c r="P48" s="153">
        <v>7938</v>
      </c>
      <c r="Q48" s="156">
        <v>181547</v>
      </c>
      <c r="R48" s="78"/>
    </row>
    <row r="49" spans="2:19" ht="30" customHeight="1" x14ac:dyDescent="0.35">
      <c r="B49" s="150" t="s">
        <v>46</v>
      </c>
      <c r="C49" s="153">
        <v>4070</v>
      </c>
      <c r="D49" s="153">
        <v>81043</v>
      </c>
      <c r="E49" s="153">
        <v>994</v>
      </c>
      <c r="F49" s="153">
        <v>408500</v>
      </c>
      <c r="G49" s="153">
        <v>13005</v>
      </c>
      <c r="H49" s="153">
        <v>47303</v>
      </c>
      <c r="I49" s="153">
        <v>1134</v>
      </c>
      <c r="J49" s="153">
        <v>59146</v>
      </c>
      <c r="K49" s="153">
        <v>0</v>
      </c>
      <c r="L49" s="153">
        <v>18684</v>
      </c>
      <c r="M49" s="153">
        <v>184</v>
      </c>
      <c r="N49" s="153">
        <v>178</v>
      </c>
      <c r="O49" s="153">
        <v>344758</v>
      </c>
      <c r="P49" s="153">
        <v>284421</v>
      </c>
      <c r="Q49" s="156">
        <v>1263419</v>
      </c>
      <c r="R49" s="78"/>
    </row>
    <row r="50" spans="2:19" ht="30" customHeight="1" x14ac:dyDescent="0.35">
      <c r="B50" s="150" t="s">
        <v>200</v>
      </c>
      <c r="C50" s="153">
        <v>4704</v>
      </c>
      <c r="D50" s="153">
        <v>49829</v>
      </c>
      <c r="E50" s="153">
        <v>567</v>
      </c>
      <c r="F50" s="153">
        <v>191223</v>
      </c>
      <c r="G50" s="153">
        <v>78041</v>
      </c>
      <c r="H50" s="153">
        <v>27111</v>
      </c>
      <c r="I50" s="153">
        <v>5222</v>
      </c>
      <c r="J50" s="153">
        <v>5222</v>
      </c>
      <c r="K50" s="153">
        <v>0</v>
      </c>
      <c r="L50" s="153">
        <v>11757</v>
      </c>
      <c r="M50" s="153">
        <v>10161</v>
      </c>
      <c r="N50" s="153">
        <v>6420</v>
      </c>
      <c r="O50" s="153">
        <v>2660</v>
      </c>
      <c r="P50" s="153">
        <v>22541</v>
      </c>
      <c r="Q50" s="156">
        <v>415458</v>
      </c>
      <c r="R50" s="78"/>
    </row>
    <row r="51" spans="2:19" ht="30" customHeight="1" x14ac:dyDescent="0.35">
      <c r="B51" s="154" t="s">
        <v>43</v>
      </c>
      <c r="C51" s="155">
        <f>SUM(C46:C50)</f>
        <v>19732</v>
      </c>
      <c r="D51" s="155">
        <f t="shared" ref="D51:Q51" si="1">SUM(D46:D50)</f>
        <v>303194</v>
      </c>
      <c r="E51" s="155">
        <f t="shared" si="1"/>
        <v>23600</v>
      </c>
      <c r="F51" s="155">
        <f t="shared" si="1"/>
        <v>840646</v>
      </c>
      <c r="G51" s="155">
        <f t="shared" si="1"/>
        <v>147983</v>
      </c>
      <c r="H51" s="155">
        <f t="shared" si="1"/>
        <v>97380</v>
      </c>
      <c r="I51" s="155">
        <f t="shared" si="1"/>
        <v>13247</v>
      </c>
      <c r="J51" s="155">
        <f t="shared" si="1"/>
        <v>139205</v>
      </c>
      <c r="K51" s="155">
        <f t="shared" si="1"/>
        <v>0</v>
      </c>
      <c r="L51" s="155">
        <f t="shared" si="1"/>
        <v>82303</v>
      </c>
      <c r="M51" s="155">
        <f t="shared" si="1"/>
        <v>22435</v>
      </c>
      <c r="N51" s="155">
        <f t="shared" si="1"/>
        <v>13954</v>
      </c>
      <c r="O51" s="155">
        <f t="shared" si="1"/>
        <v>350967</v>
      </c>
      <c r="P51" s="155">
        <f t="shared" si="1"/>
        <v>657952</v>
      </c>
      <c r="Q51" s="155">
        <f t="shared" si="1"/>
        <v>2712596</v>
      </c>
      <c r="R51" s="78"/>
    </row>
    <row r="52" spans="2:19" ht="20.25" customHeight="1" x14ac:dyDescent="0.35">
      <c r="B52" s="337" t="s">
        <v>48</v>
      </c>
      <c r="C52" s="337"/>
      <c r="D52" s="337"/>
      <c r="E52" s="337"/>
      <c r="F52" s="337"/>
      <c r="G52" s="337"/>
      <c r="H52" s="337"/>
      <c r="I52" s="337"/>
      <c r="J52" s="337"/>
      <c r="K52" s="337"/>
      <c r="L52" s="337"/>
      <c r="M52" s="337"/>
      <c r="N52" s="337"/>
      <c r="O52" s="337"/>
      <c r="P52" s="337"/>
      <c r="Q52" s="337"/>
      <c r="R52" s="80"/>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4"/>
      <c r="D55" s="84"/>
      <c r="E55" s="84"/>
      <c r="F55" s="84"/>
      <c r="G55" s="84"/>
      <c r="H55" s="84"/>
      <c r="I55" s="84"/>
      <c r="J55" s="84"/>
      <c r="K55" s="84"/>
      <c r="L55" s="84"/>
      <c r="M55" s="84"/>
      <c r="N55" s="84"/>
      <c r="O55" s="84"/>
      <c r="P55" s="84"/>
      <c r="Q55" s="84"/>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7"/>
  <sheetViews>
    <sheetView showGridLines="0" zoomScale="80" zoomScaleNormal="80" workbookViewId="0"/>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34" t="s">
        <v>261</v>
      </c>
      <c r="C4" s="334"/>
      <c r="D4" s="334"/>
      <c r="E4" s="334"/>
      <c r="F4" s="334"/>
      <c r="G4" s="334"/>
      <c r="H4" s="334"/>
      <c r="I4" s="334"/>
      <c r="J4" s="334"/>
      <c r="K4" s="334"/>
      <c r="L4" s="334"/>
      <c r="M4" s="334"/>
      <c r="N4" s="334"/>
      <c r="O4" s="334"/>
      <c r="P4" s="334"/>
      <c r="Q4" s="334"/>
      <c r="R4" s="73"/>
    </row>
    <row r="5" spans="2:18" ht="31" x14ac:dyDescent="0.35">
      <c r="B5" s="148" t="s">
        <v>0</v>
      </c>
      <c r="C5" s="149" t="s">
        <v>168</v>
      </c>
      <c r="D5" s="149" t="s">
        <v>169</v>
      </c>
      <c r="E5" s="149" t="s">
        <v>170</v>
      </c>
      <c r="F5" s="149" t="s">
        <v>171</v>
      </c>
      <c r="G5" s="149" t="s">
        <v>172</v>
      </c>
      <c r="H5" s="149" t="s">
        <v>173</v>
      </c>
      <c r="I5" s="149" t="s">
        <v>174</v>
      </c>
      <c r="J5" s="149" t="s">
        <v>175</v>
      </c>
      <c r="K5" s="149" t="s">
        <v>176</v>
      </c>
      <c r="L5" s="149" t="s">
        <v>177</v>
      </c>
      <c r="M5" s="149" t="s">
        <v>178</v>
      </c>
      <c r="N5" s="149" t="s">
        <v>179</v>
      </c>
      <c r="O5" s="149" t="s">
        <v>180</v>
      </c>
      <c r="P5" s="149" t="s">
        <v>181</v>
      </c>
      <c r="Q5" s="149" t="s">
        <v>182</v>
      </c>
      <c r="R5" s="77"/>
    </row>
    <row r="6" spans="2:18" ht="30" customHeight="1" x14ac:dyDescent="0.35">
      <c r="B6" s="335" t="s">
        <v>16</v>
      </c>
      <c r="C6" s="335"/>
      <c r="D6" s="335"/>
      <c r="E6" s="335"/>
      <c r="F6" s="335"/>
      <c r="G6" s="335"/>
      <c r="H6" s="335"/>
      <c r="I6" s="335"/>
      <c r="J6" s="335"/>
      <c r="K6" s="335"/>
      <c r="L6" s="335"/>
      <c r="M6" s="335"/>
      <c r="N6" s="335"/>
      <c r="O6" s="335"/>
      <c r="P6" s="335"/>
      <c r="Q6" s="335"/>
      <c r="R6" s="77"/>
    </row>
    <row r="7" spans="2:18" ht="30" customHeight="1" x14ac:dyDescent="0.35">
      <c r="B7" s="150" t="s">
        <v>17</v>
      </c>
      <c r="C7" s="166">
        <v>0</v>
      </c>
      <c r="D7" s="166">
        <v>-622</v>
      </c>
      <c r="E7" s="166">
        <v>-31</v>
      </c>
      <c r="F7" s="166">
        <v>-20167</v>
      </c>
      <c r="G7" s="166">
        <v>6577</v>
      </c>
      <c r="H7" s="166">
        <v>115</v>
      </c>
      <c r="I7" s="166">
        <v>0</v>
      </c>
      <c r="J7" s="166">
        <v>0</v>
      </c>
      <c r="K7" s="166">
        <v>0</v>
      </c>
      <c r="L7" s="166">
        <v>-12246</v>
      </c>
      <c r="M7" s="166">
        <v>-6205</v>
      </c>
      <c r="N7" s="166">
        <v>41695</v>
      </c>
      <c r="O7" s="166">
        <v>-151639</v>
      </c>
      <c r="P7" s="166">
        <v>5400</v>
      </c>
      <c r="Q7" s="188">
        <v>-137122</v>
      </c>
      <c r="R7" s="78"/>
    </row>
    <row r="8" spans="2:18" ht="30" customHeight="1" x14ac:dyDescent="0.35">
      <c r="B8" s="150" t="s">
        <v>18</v>
      </c>
      <c r="C8" s="166">
        <v>0</v>
      </c>
      <c r="D8" s="166">
        <v>52913</v>
      </c>
      <c r="E8" s="166">
        <v>-942</v>
      </c>
      <c r="F8" s="166">
        <v>309197</v>
      </c>
      <c r="G8" s="166">
        <v>-2107</v>
      </c>
      <c r="H8" s="166">
        <v>-1876</v>
      </c>
      <c r="I8" s="166">
        <v>-204153</v>
      </c>
      <c r="J8" s="166">
        <v>88216</v>
      </c>
      <c r="K8" s="166">
        <v>-150893</v>
      </c>
      <c r="L8" s="166">
        <v>20826</v>
      </c>
      <c r="M8" s="166">
        <v>-11336</v>
      </c>
      <c r="N8" s="166">
        <v>-19606</v>
      </c>
      <c r="O8" s="166">
        <v>0</v>
      </c>
      <c r="P8" s="166">
        <v>8204</v>
      </c>
      <c r="Q8" s="188">
        <v>88443</v>
      </c>
      <c r="R8" s="78"/>
    </row>
    <row r="9" spans="2:18" ht="30" customHeight="1" x14ac:dyDescent="0.35">
      <c r="B9" s="150" t="s">
        <v>19</v>
      </c>
      <c r="C9" s="166">
        <v>317</v>
      </c>
      <c r="D9" s="166">
        <v>9495</v>
      </c>
      <c r="E9" s="166">
        <v>2778</v>
      </c>
      <c r="F9" s="166">
        <v>32622</v>
      </c>
      <c r="G9" s="166">
        <v>-64065</v>
      </c>
      <c r="H9" s="166">
        <v>8823</v>
      </c>
      <c r="I9" s="166">
        <v>111338</v>
      </c>
      <c r="J9" s="166">
        <v>-76978</v>
      </c>
      <c r="K9" s="166">
        <v>0</v>
      </c>
      <c r="L9" s="166">
        <v>-21245</v>
      </c>
      <c r="M9" s="166">
        <v>-12136</v>
      </c>
      <c r="N9" s="166">
        <v>8175</v>
      </c>
      <c r="O9" s="166">
        <v>0</v>
      </c>
      <c r="P9" s="166">
        <v>0</v>
      </c>
      <c r="Q9" s="188">
        <v>-876</v>
      </c>
      <c r="R9" s="78"/>
    </row>
    <row r="10" spans="2:18" ht="30" customHeight="1" x14ac:dyDescent="0.35">
      <c r="B10" s="150" t="s">
        <v>20</v>
      </c>
      <c r="C10" s="166">
        <v>-7328</v>
      </c>
      <c r="D10" s="166">
        <v>-13678</v>
      </c>
      <c r="E10" s="166">
        <v>10810</v>
      </c>
      <c r="F10" s="166">
        <v>6945</v>
      </c>
      <c r="G10" s="166">
        <v>-39496</v>
      </c>
      <c r="H10" s="166">
        <v>15251</v>
      </c>
      <c r="I10" s="166">
        <v>-42157</v>
      </c>
      <c r="J10" s="166">
        <v>37060</v>
      </c>
      <c r="K10" s="166">
        <v>0</v>
      </c>
      <c r="L10" s="166">
        <v>120424</v>
      </c>
      <c r="M10" s="166">
        <v>37298</v>
      </c>
      <c r="N10" s="166">
        <v>9760</v>
      </c>
      <c r="O10" s="166">
        <v>-368358</v>
      </c>
      <c r="P10" s="166">
        <v>-57896</v>
      </c>
      <c r="Q10" s="188">
        <v>-291367</v>
      </c>
      <c r="R10" s="78"/>
    </row>
    <row r="11" spans="2:18" ht="30" customHeight="1" x14ac:dyDescent="0.35">
      <c r="B11" s="150" t="s">
        <v>121</v>
      </c>
      <c r="C11" s="166">
        <v>57</v>
      </c>
      <c r="D11" s="166">
        <v>43690</v>
      </c>
      <c r="E11" s="166">
        <v>24096</v>
      </c>
      <c r="F11" s="166">
        <v>43083</v>
      </c>
      <c r="G11" s="166">
        <v>49103</v>
      </c>
      <c r="H11" s="166">
        <v>33227</v>
      </c>
      <c r="I11" s="166">
        <v>-120467</v>
      </c>
      <c r="J11" s="166">
        <v>-207665</v>
      </c>
      <c r="K11" s="166">
        <v>0</v>
      </c>
      <c r="L11" s="166">
        <v>25671</v>
      </c>
      <c r="M11" s="166">
        <v>36132</v>
      </c>
      <c r="N11" s="166">
        <v>120424</v>
      </c>
      <c r="O11" s="166">
        <v>-38606</v>
      </c>
      <c r="P11" s="166">
        <v>-27894</v>
      </c>
      <c r="Q11" s="188">
        <v>-19149</v>
      </c>
      <c r="R11" s="78"/>
    </row>
    <row r="12" spans="2:18" ht="30" customHeight="1" x14ac:dyDescent="0.35">
      <c r="B12" s="150" t="s">
        <v>222</v>
      </c>
      <c r="C12" s="166">
        <v>0</v>
      </c>
      <c r="D12" s="166">
        <v>15176</v>
      </c>
      <c r="E12" s="166">
        <v>-2002</v>
      </c>
      <c r="F12" s="166">
        <v>-9739</v>
      </c>
      <c r="G12" s="166">
        <v>-7832</v>
      </c>
      <c r="H12" s="166">
        <v>1740</v>
      </c>
      <c r="I12" s="166">
        <v>-93967</v>
      </c>
      <c r="J12" s="166">
        <v>24134</v>
      </c>
      <c r="K12" s="166">
        <v>60443</v>
      </c>
      <c r="L12" s="166">
        <v>2631</v>
      </c>
      <c r="M12" s="166">
        <v>-24151</v>
      </c>
      <c r="N12" s="166">
        <v>51804</v>
      </c>
      <c r="O12" s="166">
        <v>0</v>
      </c>
      <c r="P12" s="166">
        <v>-44148</v>
      </c>
      <c r="Q12" s="188">
        <v>-25909</v>
      </c>
      <c r="R12" s="78"/>
    </row>
    <row r="13" spans="2:18" ht="30" customHeight="1" x14ac:dyDescent="0.35">
      <c r="B13" s="150" t="s">
        <v>21</v>
      </c>
      <c r="C13" s="166">
        <v>0</v>
      </c>
      <c r="D13" s="166">
        <v>-107966</v>
      </c>
      <c r="E13" s="166">
        <v>-265562</v>
      </c>
      <c r="F13" s="166">
        <v>276085</v>
      </c>
      <c r="G13" s="166">
        <v>16507</v>
      </c>
      <c r="H13" s="166">
        <v>-4625</v>
      </c>
      <c r="I13" s="166">
        <v>-43613</v>
      </c>
      <c r="J13" s="166">
        <v>46204</v>
      </c>
      <c r="K13" s="166">
        <v>0</v>
      </c>
      <c r="L13" s="166">
        <v>9631</v>
      </c>
      <c r="M13" s="166">
        <v>87333</v>
      </c>
      <c r="N13" s="166">
        <v>14509</v>
      </c>
      <c r="O13" s="166">
        <v>-154798</v>
      </c>
      <c r="P13" s="166">
        <v>128708</v>
      </c>
      <c r="Q13" s="188">
        <v>2411</v>
      </c>
      <c r="R13" s="78"/>
    </row>
    <row r="14" spans="2:18" ht="30" customHeight="1" x14ac:dyDescent="0.35">
      <c r="B14" s="150" t="s">
        <v>22</v>
      </c>
      <c r="C14" s="166">
        <v>0</v>
      </c>
      <c r="D14" s="166">
        <v>-17826</v>
      </c>
      <c r="E14" s="166">
        <v>1203</v>
      </c>
      <c r="F14" s="166">
        <v>-11430</v>
      </c>
      <c r="G14" s="166">
        <v>9324</v>
      </c>
      <c r="H14" s="166">
        <v>-43169</v>
      </c>
      <c r="I14" s="166">
        <v>142011</v>
      </c>
      <c r="J14" s="166">
        <v>38668</v>
      </c>
      <c r="K14" s="166">
        <v>-32224</v>
      </c>
      <c r="L14" s="166">
        <v>-1153</v>
      </c>
      <c r="M14" s="166">
        <v>-17319</v>
      </c>
      <c r="N14" s="166">
        <v>37798</v>
      </c>
      <c r="O14" s="166">
        <v>-1259</v>
      </c>
      <c r="P14" s="166">
        <v>-69070</v>
      </c>
      <c r="Q14" s="188">
        <v>35553</v>
      </c>
      <c r="R14" s="78"/>
    </row>
    <row r="15" spans="2:18" ht="30" customHeight="1" x14ac:dyDescent="0.35">
      <c r="B15" s="150" t="s">
        <v>23</v>
      </c>
      <c r="C15" s="166">
        <v>0</v>
      </c>
      <c r="D15" s="166">
        <v>0</v>
      </c>
      <c r="E15" s="166">
        <v>-2870</v>
      </c>
      <c r="F15" s="166">
        <v>27936</v>
      </c>
      <c r="G15" s="166">
        <v>-25304</v>
      </c>
      <c r="H15" s="166">
        <v>-412</v>
      </c>
      <c r="I15" s="166">
        <v>288124</v>
      </c>
      <c r="J15" s="166">
        <v>114790</v>
      </c>
      <c r="K15" s="166">
        <v>-981175</v>
      </c>
      <c r="L15" s="166">
        <v>-3361</v>
      </c>
      <c r="M15" s="166">
        <v>-136</v>
      </c>
      <c r="N15" s="166">
        <v>-19156</v>
      </c>
      <c r="O15" s="166">
        <v>0</v>
      </c>
      <c r="P15" s="166">
        <v>-8194</v>
      </c>
      <c r="Q15" s="188">
        <v>-609758</v>
      </c>
      <c r="R15" s="78"/>
    </row>
    <row r="16" spans="2:18" ht="30" customHeight="1" x14ac:dyDescent="0.35">
      <c r="B16" s="150" t="s">
        <v>24</v>
      </c>
      <c r="C16" s="166">
        <v>-51851</v>
      </c>
      <c r="D16" s="166">
        <v>-5388</v>
      </c>
      <c r="E16" s="166">
        <v>-2737</v>
      </c>
      <c r="F16" s="166">
        <v>1138</v>
      </c>
      <c r="G16" s="166">
        <v>17527</v>
      </c>
      <c r="H16" s="166">
        <v>-14312</v>
      </c>
      <c r="I16" s="166">
        <v>-49157</v>
      </c>
      <c r="J16" s="166">
        <v>-40781</v>
      </c>
      <c r="K16" s="166">
        <v>-2664</v>
      </c>
      <c r="L16" s="166">
        <v>5308</v>
      </c>
      <c r="M16" s="166">
        <v>-4284</v>
      </c>
      <c r="N16" s="166">
        <v>102608</v>
      </c>
      <c r="O16" s="166">
        <v>0</v>
      </c>
      <c r="P16" s="166">
        <v>-7451</v>
      </c>
      <c r="Q16" s="188">
        <v>-52046</v>
      </c>
      <c r="R16" s="78"/>
    </row>
    <row r="17" spans="2:18" ht="30" customHeight="1" x14ac:dyDescent="0.35">
      <c r="B17" s="150" t="s">
        <v>25</v>
      </c>
      <c r="C17" s="166">
        <v>0</v>
      </c>
      <c r="D17" s="166">
        <v>-14060</v>
      </c>
      <c r="E17" s="166">
        <v>-289</v>
      </c>
      <c r="F17" s="166">
        <v>-21658</v>
      </c>
      <c r="G17" s="166">
        <v>1567</v>
      </c>
      <c r="H17" s="166">
        <v>-10231</v>
      </c>
      <c r="I17" s="166">
        <v>-265355</v>
      </c>
      <c r="J17" s="166">
        <v>-133939</v>
      </c>
      <c r="K17" s="166">
        <v>0</v>
      </c>
      <c r="L17" s="166">
        <v>1790</v>
      </c>
      <c r="M17" s="166">
        <v>10634</v>
      </c>
      <c r="N17" s="166">
        <v>15216</v>
      </c>
      <c r="O17" s="166">
        <v>229887</v>
      </c>
      <c r="P17" s="166">
        <v>3250</v>
      </c>
      <c r="Q17" s="188">
        <v>-183187</v>
      </c>
      <c r="R17" s="78"/>
    </row>
    <row r="18" spans="2:18" ht="30" customHeight="1" x14ac:dyDescent="0.35">
      <c r="B18" s="150" t="s">
        <v>26</v>
      </c>
      <c r="C18" s="166">
        <v>-90458</v>
      </c>
      <c r="D18" s="166">
        <v>-24786</v>
      </c>
      <c r="E18" s="166">
        <v>-7900</v>
      </c>
      <c r="F18" s="166">
        <v>88267</v>
      </c>
      <c r="G18" s="166">
        <v>41920</v>
      </c>
      <c r="H18" s="166">
        <v>99102</v>
      </c>
      <c r="I18" s="166">
        <v>34825</v>
      </c>
      <c r="J18" s="166">
        <v>-651676</v>
      </c>
      <c r="K18" s="166">
        <v>610726</v>
      </c>
      <c r="L18" s="166">
        <v>36945</v>
      </c>
      <c r="M18" s="166">
        <v>68321</v>
      </c>
      <c r="N18" s="166">
        <v>94001</v>
      </c>
      <c r="O18" s="166">
        <v>-195</v>
      </c>
      <c r="P18" s="166">
        <v>11915</v>
      </c>
      <c r="Q18" s="188">
        <v>311008</v>
      </c>
      <c r="R18" s="78"/>
    </row>
    <row r="19" spans="2:18" ht="30" customHeight="1" x14ac:dyDescent="0.35">
      <c r="B19" s="150" t="s">
        <v>27</v>
      </c>
      <c r="C19" s="166">
        <v>-14354</v>
      </c>
      <c r="D19" s="166">
        <v>-57943</v>
      </c>
      <c r="E19" s="166">
        <v>3089</v>
      </c>
      <c r="F19" s="166">
        <v>36485</v>
      </c>
      <c r="G19" s="166">
        <v>7012</v>
      </c>
      <c r="H19" s="166">
        <v>-34789</v>
      </c>
      <c r="I19" s="166">
        <v>-134120</v>
      </c>
      <c r="J19" s="166">
        <v>-966587</v>
      </c>
      <c r="K19" s="166">
        <v>775158</v>
      </c>
      <c r="L19" s="166">
        <v>9973</v>
      </c>
      <c r="M19" s="166">
        <v>24641</v>
      </c>
      <c r="N19" s="166">
        <v>159134</v>
      </c>
      <c r="O19" s="166">
        <v>0</v>
      </c>
      <c r="P19" s="166">
        <v>5998</v>
      </c>
      <c r="Q19" s="188">
        <v>-186303</v>
      </c>
      <c r="R19" s="78"/>
    </row>
    <row r="20" spans="2:18" ht="30" customHeight="1" x14ac:dyDescent="0.35">
      <c r="B20" s="150" t="s">
        <v>28</v>
      </c>
      <c r="C20" s="166">
        <v>-13769</v>
      </c>
      <c r="D20" s="166">
        <v>-16534</v>
      </c>
      <c r="E20" s="166">
        <v>2323</v>
      </c>
      <c r="F20" s="166">
        <v>19118</v>
      </c>
      <c r="G20" s="166">
        <v>14086</v>
      </c>
      <c r="H20" s="166">
        <v>-2454</v>
      </c>
      <c r="I20" s="166">
        <v>-12179</v>
      </c>
      <c r="J20" s="166">
        <v>-50322</v>
      </c>
      <c r="K20" s="166">
        <v>14636</v>
      </c>
      <c r="L20" s="166">
        <v>-14434</v>
      </c>
      <c r="M20" s="166">
        <v>20954</v>
      </c>
      <c r="N20" s="166">
        <v>57013</v>
      </c>
      <c r="O20" s="166">
        <v>47995</v>
      </c>
      <c r="P20" s="166">
        <v>24127</v>
      </c>
      <c r="Q20" s="188">
        <v>90560</v>
      </c>
      <c r="R20" s="78"/>
    </row>
    <row r="21" spans="2:18" ht="30" customHeight="1" x14ac:dyDescent="0.35">
      <c r="B21" s="150" t="s">
        <v>29</v>
      </c>
      <c r="C21" s="166">
        <v>19651</v>
      </c>
      <c r="D21" s="166">
        <v>-37841</v>
      </c>
      <c r="E21" s="166">
        <v>13472</v>
      </c>
      <c r="F21" s="166">
        <v>60468</v>
      </c>
      <c r="G21" s="166">
        <v>-12087</v>
      </c>
      <c r="H21" s="166">
        <v>14005</v>
      </c>
      <c r="I21" s="166">
        <v>61400</v>
      </c>
      <c r="J21" s="166">
        <v>-19682</v>
      </c>
      <c r="K21" s="166">
        <v>0</v>
      </c>
      <c r="L21" s="166">
        <v>16651</v>
      </c>
      <c r="M21" s="166">
        <v>-211</v>
      </c>
      <c r="N21" s="166">
        <v>92987</v>
      </c>
      <c r="O21" s="166">
        <v>5857</v>
      </c>
      <c r="P21" s="166">
        <v>16785</v>
      </c>
      <c r="Q21" s="188">
        <v>231457</v>
      </c>
      <c r="R21" s="78"/>
    </row>
    <row r="22" spans="2:18" ht="30" customHeight="1" x14ac:dyDescent="0.35">
      <c r="B22" s="150" t="s">
        <v>30</v>
      </c>
      <c r="C22" s="166">
        <v>0</v>
      </c>
      <c r="D22" s="166">
        <v>34432</v>
      </c>
      <c r="E22" s="166">
        <v>11568</v>
      </c>
      <c r="F22" s="166">
        <v>39863</v>
      </c>
      <c r="G22" s="166">
        <v>2910</v>
      </c>
      <c r="H22" s="166">
        <v>-45727</v>
      </c>
      <c r="I22" s="166">
        <v>-116511</v>
      </c>
      <c r="J22" s="166">
        <v>-65062</v>
      </c>
      <c r="K22" s="166">
        <v>19318</v>
      </c>
      <c r="L22" s="166">
        <v>9897</v>
      </c>
      <c r="M22" s="166">
        <v>4198</v>
      </c>
      <c r="N22" s="166">
        <v>87149</v>
      </c>
      <c r="O22" s="166">
        <v>0</v>
      </c>
      <c r="P22" s="166">
        <v>47331</v>
      </c>
      <c r="Q22" s="188">
        <v>29365</v>
      </c>
      <c r="R22" s="78"/>
    </row>
    <row r="23" spans="2:18" ht="30" customHeight="1" x14ac:dyDescent="0.35">
      <c r="B23" s="150" t="s">
        <v>31</v>
      </c>
      <c r="C23" s="166">
        <v>0</v>
      </c>
      <c r="D23" s="166">
        <v>46</v>
      </c>
      <c r="E23" s="166">
        <v>-107</v>
      </c>
      <c r="F23" s="166">
        <v>-10</v>
      </c>
      <c r="G23" s="166">
        <v>-24</v>
      </c>
      <c r="H23" s="166">
        <v>129</v>
      </c>
      <c r="I23" s="166">
        <v>84847</v>
      </c>
      <c r="J23" s="166">
        <v>24012</v>
      </c>
      <c r="K23" s="166">
        <v>-235846</v>
      </c>
      <c r="L23" s="166">
        <v>-41</v>
      </c>
      <c r="M23" s="166">
        <v>9</v>
      </c>
      <c r="N23" s="166">
        <v>143</v>
      </c>
      <c r="O23" s="166">
        <v>0</v>
      </c>
      <c r="P23" s="166">
        <v>0</v>
      </c>
      <c r="Q23" s="188">
        <v>-126843</v>
      </c>
      <c r="R23" s="78"/>
    </row>
    <row r="24" spans="2:18" ht="30" customHeight="1" x14ac:dyDescent="0.35">
      <c r="B24" s="150" t="s">
        <v>288</v>
      </c>
      <c r="C24" s="166">
        <v>1673</v>
      </c>
      <c r="D24" s="166">
        <v>90615</v>
      </c>
      <c r="E24" s="166">
        <v>-1674</v>
      </c>
      <c r="F24" s="166">
        <v>133059</v>
      </c>
      <c r="G24" s="166">
        <v>213817</v>
      </c>
      <c r="H24" s="166">
        <v>6620</v>
      </c>
      <c r="I24" s="166">
        <v>-579848</v>
      </c>
      <c r="J24" s="166">
        <v>-430141</v>
      </c>
      <c r="K24" s="166">
        <v>-3838</v>
      </c>
      <c r="L24" s="166">
        <v>-698530</v>
      </c>
      <c r="M24" s="166">
        <v>-8445</v>
      </c>
      <c r="N24" s="166">
        <v>778126</v>
      </c>
      <c r="O24" s="166">
        <v>0</v>
      </c>
      <c r="P24" s="166">
        <v>39176</v>
      </c>
      <c r="Q24" s="188">
        <v>-459390</v>
      </c>
      <c r="R24" s="78"/>
    </row>
    <row r="25" spans="2:18" ht="30" customHeight="1" x14ac:dyDescent="0.35">
      <c r="B25" s="150" t="s">
        <v>206</v>
      </c>
      <c r="C25" s="166">
        <v>0</v>
      </c>
      <c r="D25" s="166">
        <v>0</v>
      </c>
      <c r="E25" s="166">
        <v>0</v>
      </c>
      <c r="F25" s="166">
        <v>0</v>
      </c>
      <c r="G25" s="166">
        <v>0</v>
      </c>
      <c r="H25" s="166">
        <v>0</v>
      </c>
      <c r="I25" s="166">
        <v>0</v>
      </c>
      <c r="J25" s="166">
        <v>0</v>
      </c>
      <c r="K25" s="166">
        <v>0</v>
      </c>
      <c r="L25" s="166">
        <v>0</v>
      </c>
      <c r="M25" s="166">
        <v>0</v>
      </c>
      <c r="N25" s="166">
        <v>0</v>
      </c>
      <c r="O25" s="166">
        <v>-634158</v>
      </c>
      <c r="P25" s="166">
        <v>0</v>
      </c>
      <c r="Q25" s="188">
        <v>-634158</v>
      </c>
      <c r="R25" s="78"/>
    </row>
    <row r="26" spans="2:18" ht="30" customHeight="1" x14ac:dyDescent="0.35">
      <c r="B26" s="150" t="s">
        <v>32</v>
      </c>
      <c r="C26" s="166">
        <v>0</v>
      </c>
      <c r="D26" s="166">
        <v>-8063</v>
      </c>
      <c r="E26" s="166">
        <v>1628</v>
      </c>
      <c r="F26" s="166">
        <v>-116382</v>
      </c>
      <c r="G26" s="166">
        <v>-24316</v>
      </c>
      <c r="H26" s="166">
        <v>56966</v>
      </c>
      <c r="I26" s="166">
        <v>-45850</v>
      </c>
      <c r="J26" s="166">
        <v>-125918</v>
      </c>
      <c r="K26" s="166">
        <v>0</v>
      </c>
      <c r="L26" s="166">
        <v>-545</v>
      </c>
      <c r="M26" s="166">
        <v>-37097</v>
      </c>
      <c r="N26" s="166">
        <v>42756</v>
      </c>
      <c r="O26" s="166">
        <v>-24165</v>
      </c>
      <c r="P26" s="166">
        <v>804</v>
      </c>
      <c r="Q26" s="188">
        <v>-280181</v>
      </c>
      <c r="R26" s="78"/>
    </row>
    <row r="27" spans="2:18" ht="30" customHeight="1" x14ac:dyDescent="0.35">
      <c r="B27" s="150" t="s">
        <v>33</v>
      </c>
      <c r="C27" s="166">
        <v>0</v>
      </c>
      <c r="D27" s="166">
        <v>4377</v>
      </c>
      <c r="E27" s="166">
        <v>6386</v>
      </c>
      <c r="F27" s="166">
        <v>-19979</v>
      </c>
      <c r="G27" s="166">
        <v>7148</v>
      </c>
      <c r="H27" s="166">
        <v>1881</v>
      </c>
      <c r="I27" s="166">
        <v>-288785</v>
      </c>
      <c r="J27" s="166">
        <v>-238014</v>
      </c>
      <c r="K27" s="166">
        <v>28530</v>
      </c>
      <c r="L27" s="166">
        <v>5</v>
      </c>
      <c r="M27" s="166">
        <v>-34279</v>
      </c>
      <c r="N27" s="166">
        <v>7599</v>
      </c>
      <c r="O27" s="166">
        <v>0</v>
      </c>
      <c r="P27" s="166">
        <v>-21191</v>
      </c>
      <c r="Q27" s="188">
        <v>-546321</v>
      </c>
      <c r="R27" s="78"/>
    </row>
    <row r="28" spans="2:18" ht="30" customHeight="1" x14ac:dyDescent="0.35">
      <c r="B28" s="150" t="s">
        <v>34</v>
      </c>
      <c r="C28" s="166">
        <v>0</v>
      </c>
      <c r="D28" s="166">
        <v>-870</v>
      </c>
      <c r="E28" s="166">
        <v>3397</v>
      </c>
      <c r="F28" s="166">
        <v>57876</v>
      </c>
      <c r="G28" s="166">
        <v>44964</v>
      </c>
      <c r="H28" s="166">
        <v>13634</v>
      </c>
      <c r="I28" s="166">
        <v>-104594</v>
      </c>
      <c r="J28" s="166">
        <v>115882</v>
      </c>
      <c r="K28" s="166">
        <v>0</v>
      </c>
      <c r="L28" s="166">
        <v>5617</v>
      </c>
      <c r="M28" s="166">
        <v>13725</v>
      </c>
      <c r="N28" s="166">
        <v>30082</v>
      </c>
      <c r="O28" s="166">
        <v>-150726</v>
      </c>
      <c r="P28" s="166">
        <v>34002</v>
      </c>
      <c r="Q28" s="188">
        <v>62990</v>
      </c>
      <c r="R28" s="78"/>
    </row>
    <row r="29" spans="2:18" ht="30" customHeight="1" x14ac:dyDescent="0.35">
      <c r="B29" s="150" t="s">
        <v>35</v>
      </c>
      <c r="C29" s="166">
        <v>1625</v>
      </c>
      <c r="D29" s="166">
        <v>31130</v>
      </c>
      <c r="E29" s="166">
        <v>19395</v>
      </c>
      <c r="F29" s="166">
        <v>119802</v>
      </c>
      <c r="G29" s="166">
        <v>27151</v>
      </c>
      <c r="H29" s="166">
        <v>6413</v>
      </c>
      <c r="I29" s="166">
        <v>20916</v>
      </c>
      <c r="J29" s="166">
        <v>-151096</v>
      </c>
      <c r="K29" s="166">
        <v>0</v>
      </c>
      <c r="L29" s="166">
        <v>7842</v>
      </c>
      <c r="M29" s="166">
        <v>-10160</v>
      </c>
      <c r="N29" s="166">
        <v>109047</v>
      </c>
      <c r="O29" s="166">
        <v>0</v>
      </c>
      <c r="P29" s="166">
        <v>101000</v>
      </c>
      <c r="Q29" s="188">
        <v>283064</v>
      </c>
      <c r="R29" s="78"/>
    </row>
    <row r="30" spans="2:18" ht="30" customHeight="1" x14ac:dyDescent="0.35">
      <c r="B30" s="150" t="s">
        <v>167</v>
      </c>
      <c r="C30" s="166">
        <v>5529</v>
      </c>
      <c r="D30" s="166">
        <v>6526</v>
      </c>
      <c r="E30" s="166">
        <v>188</v>
      </c>
      <c r="F30" s="166">
        <v>13001</v>
      </c>
      <c r="G30" s="166">
        <v>-1566</v>
      </c>
      <c r="H30" s="166">
        <v>6534</v>
      </c>
      <c r="I30" s="166">
        <v>-241566</v>
      </c>
      <c r="J30" s="166">
        <v>-67037</v>
      </c>
      <c r="K30" s="166">
        <v>0</v>
      </c>
      <c r="L30" s="166">
        <v>7480</v>
      </c>
      <c r="M30" s="166">
        <v>-12472</v>
      </c>
      <c r="N30" s="166">
        <v>37421</v>
      </c>
      <c r="O30" s="166">
        <v>-237664</v>
      </c>
      <c r="P30" s="166">
        <v>17296</v>
      </c>
      <c r="Q30" s="188">
        <v>-466331</v>
      </c>
      <c r="R30" s="78"/>
    </row>
    <row r="31" spans="2:18" ht="30" customHeight="1" x14ac:dyDescent="0.35">
      <c r="B31" s="150" t="s">
        <v>36</v>
      </c>
      <c r="C31" s="166">
        <v>1104</v>
      </c>
      <c r="D31" s="166">
        <v>-13443</v>
      </c>
      <c r="E31" s="166">
        <v>-11891</v>
      </c>
      <c r="F31" s="166">
        <v>1639</v>
      </c>
      <c r="G31" s="166">
        <v>-4466</v>
      </c>
      <c r="H31" s="166">
        <v>3045</v>
      </c>
      <c r="I31" s="166">
        <v>-365317</v>
      </c>
      <c r="J31" s="166">
        <v>-384228</v>
      </c>
      <c r="K31" s="166">
        <v>0</v>
      </c>
      <c r="L31" s="166">
        <v>2353</v>
      </c>
      <c r="M31" s="166">
        <v>9114</v>
      </c>
      <c r="N31" s="166">
        <v>-2545</v>
      </c>
      <c r="O31" s="166">
        <v>0</v>
      </c>
      <c r="P31" s="166">
        <v>-18605</v>
      </c>
      <c r="Q31" s="188">
        <v>-783239</v>
      </c>
      <c r="R31" s="78"/>
    </row>
    <row r="32" spans="2:18" ht="30" customHeight="1" x14ac:dyDescent="0.35">
      <c r="B32" s="150" t="s">
        <v>217</v>
      </c>
      <c r="C32" s="166">
        <v>3592</v>
      </c>
      <c r="D32" s="166">
        <v>11423</v>
      </c>
      <c r="E32" s="166">
        <v>16111</v>
      </c>
      <c r="F32" s="166">
        <v>-15227</v>
      </c>
      <c r="G32" s="166">
        <v>-4695</v>
      </c>
      <c r="H32" s="166">
        <v>-4345</v>
      </c>
      <c r="I32" s="166">
        <v>-138954</v>
      </c>
      <c r="J32" s="166">
        <v>-7062</v>
      </c>
      <c r="K32" s="166">
        <v>0</v>
      </c>
      <c r="L32" s="166">
        <v>-58012</v>
      </c>
      <c r="M32" s="166">
        <v>34731</v>
      </c>
      <c r="N32" s="166">
        <v>69866</v>
      </c>
      <c r="O32" s="166">
        <v>91959</v>
      </c>
      <c r="P32" s="166">
        <v>-17443</v>
      </c>
      <c r="Q32" s="188">
        <v>-18056</v>
      </c>
      <c r="R32" s="78"/>
    </row>
    <row r="33" spans="2:18" ht="30" customHeight="1" x14ac:dyDescent="0.35">
      <c r="B33" s="150" t="s">
        <v>123</v>
      </c>
      <c r="C33" s="166">
        <v>0</v>
      </c>
      <c r="D33" s="166">
        <v>7499</v>
      </c>
      <c r="E33" s="166">
        <v>3607</v>
      </c>
      <c r="F33" s="166">
        <v>-1854</v>
      </c>
      <c r="G33" s="166">
        <v>-11314</v>
      </c>
      <c r="H33" s="166">
        <v>-3439</v>
      </c>
      <c r="I33" s="166">
        <v>-55149</v>
      </c>
      <c r="J33" s="166">
        <v>-16906</v>
      </c>
      <c r="K33" s="166">
        <v>0</v>
      </c>
      <c r="L33" s="166">
        <v>-190</v>
      </c>
      <c r="M33" s="166">
        <v>-2440</v>
      </c>
      <c r="N33" s="166">
        <v>19117</v>
      </c>
      <c r="O33" s="166">
        <v>6466</v>
      </c>
      <c r="P33" s="166">
        <v>4381</v>
      </c>
      <c r="Q33" s="188">
        <v>-50222</v>
      </c>
      <c r="R33" s="78"/>
    </row>
    <row r="34" spans="2:18" ht="30" customHeight="1" x14ac:dyDescent="0.35">
      <c r="B34" s="150" t="s">
        <v>132</v>
      </c>
      <c r="C34" s="166">
        <v>0</v>
      </c>
      <c r="D34" s="166">
        <v>3744</v>
      </c>
      <c r="E34" s="166">
        <v>1718</v>
      </c>
      <c r="F34" s="166">
        <v>-18001</v>
      </c>
      <c r="G34" s="166">
        <v>17945</v>
      </c>
      <c r="H34" s="166">
        <v>978</v>
      </c>
      <c r="I34" s="166">
        <v>-12725</v>
      </c>
      <c r="J34" s="166">
        <v>192692</v>
      </c>
      <c r="K34" s="166">
        <v>-215911</v>
      </c>
      <c r="L34" s="166">
        <v>5153</v>
      </c>
      <c r="M34" s="166">
        <v>84469</v>
      </c>
      <c r="N34" s="166">
        <v>-123267</v>
      </c>
      <c r="O34" s="166">
        <v>0</v>
      </c>
      <c r="P34" s="166">
        <v>-1603</v>
      </c>
      <c r="Q34" s="188">
        <v>-64809</v>
      </c>
      <c r="R34" s="78"/>
    </row>
    <row r="35" spans="2:18" ht="30" customHeight="1" x14ac:dyDescent="0.35">
      <c r="B35" s="150" t="s">
        <v>185</v>
      </c>
      <c r="C35" s="166">
        <v>0</v>
      </c>
      <c r="D35" s="166">
        <v>4585</v>
      </c>
      <c r="E35" s="166">
        <v>10771</v>
      </c>
      <c r="F35" s="166">
        <v>10843</v>
      </c>
      <c r="G35" s="166">
        <v>23499</v>
      </c>
      <c r="H35" s="166">
        <v>-5224</v>
      </c>
      <c r="I35" s="166">
        <v>-16848</v>
      </c>
      <c r="J35" s="166">
        <v>-112078</v>
      </c>
      <c r="K35" s="166">
        <v>11537</v>
      </c>
      <c r="L35" s="166">
        <v>8416</v>
      </c>
      <c r="M35" s="166">
        <v>-25159</v>
      </c>
      <c r="N35" s="166">
        <v>54427</v>
      </c>
      <c r="O35" s="166">
        <v>2344</v>
      </c>
      <c r="P35" s="166">
        <v>2742</v>
      </c>
      <c r="Q35" s="188">
        <v>-30144</v>
      </c>
      <c r="R35" s="78"/>
    </row>
    <row r="36" spans="2:18" ht="30" customHeight="1" x14ac:dyDescent="0.35">
      <c r="B36" s="150" t="s">
        <v>220</v>
      </c>
      <c r="C36" s="166">
        <v>0</v>
      </c>
      <c r="D36" s="166">
        <v>-3499</v>
      </c>
      <c r="E36" s="166">
        <v>-21</v>
      </c>
      <c r="F36" s="166">
        <v>-1249</v>
      </c>
      <c r="G36" s="166">
        <v>-312</v>
      </c>
      <c r="H36" s="166">
        <v>0</v>
      </c>
      <c r="I36" s="166">
        <v>-3478</v>
      </c>
      <c r="J36" s="166">
        <v>-3369</v>
      </c>
      <c r="K36" s="166">
        <v>0</v>
      </c>
      <c r="L36" s="166">
        <v>-347</v>
      </c>
      <c r="M36" s="166">
        <v>-334</v>
      </c>
      <c r="N36" s="166">
        <v>-9217</v>
      </c>
      <c r="O36" s="166">
        <v>-57398</v>
      </c>
      <c r="P36" s="166">
        <v>-461</v>
      </c>
      <c r="Q36" s="188">
        <v>-79686</v>
      </c>
      <c r="R36" s="78"/>
    </row>
    <row r="37" spans="2:18" ht="30" customHeight="1" x14ac:dyDescent="0.35">
      <c r="B37" s="150" t="s">
        <v>248</v>
      </c>
      <c r="C37" s="166">
        <v>0</v>
      </c>
      <c r="D37" s="166">
        <v>0</v>
      </c>
      <c r="E37" s="166">
        <v>0</v>
      </c>
      <c r="F37" s="166">
        <v>0</v>
      </c>
      <c r="G37" s="166">
        <v>0</v>
      </c>
      <c r="H37" s="166">
        <v>0</v>
      </c>
      <c r="I37" s="166">
        <v>0</v>
      </c>
      <c r="J37" s="166">
        <v>0</v>
      </c>
      <c r="K37" s="166">
        <v>0</v>
      </c>
      <c r="L37" s="166">
        <v>0</v>
      </c>
      <c r="M37" s="166">
        <v>0</v>
      </c>
      <c r="N37" s="166">
        <v>0</v>
      </c>
      <c r="O37" s="166">
        <v>-8506</v>
      </c>
      <c r="P37" s="166">
        <v>-5331</v>
      </c>
      <c r="Q37" s="188">
        <v>-13837</v>
      </c>
      <c r="R37" s="78"/>
    </row>
    <row r="38" spans="2:18" ht="30" customHeight="1" x14ac:dyDescent="0.35">
      <c r="B38" s="150" t="s">
        <v>37</v>
      </c>
      <c r="C38" s="166">
        <v>0</v>
      </c>
      <c r="D38" s="166">
        <v>6311</v>
      </c>
      <c r="E38" s="166">
        <v>2288</v>
      </c>
      <c r="F38" s="166">
        <v>8714</v>
      </c>
      <c r="G38" s="166">
        <v>2075</v>
      </c>
      <c r="H38" s="166">
        <v>234</v>
      </c>
      <c r="I38" s="166">
        <v>-65271</v>
      </c>
      <c r="J38" s="166">
        <v>-67632</v>
      </c>
      <c r="K38" s="166">
        <v>0</v>
      </c>
      <c r="L38" s="166">
        <v>944</v>
      </c>
      <c r="M38" s="166">
        <v>8661</v>
      </c>
      <c r="N38" s="166">
        <v>-995</v>
      </c>
      <c r="O38" s="166">
        <v>-5488</v>
      </c>
      <c r="P38" s="166">
        <v>3356</v>
      </c>
      <c r="Q38" s="188">
        <v>-106803</v>
      </c>
      <c r="R38" s="78"/>
    </row>
    <row r="39" spans="2:18" ht="30" customHeight="1" x14ac:dyDescent="0.35">
      <c r="B39" s="150" t="s">
        <v>38</v>
      </c>
      <c r="C39" s="166">
        <v>0</v>
      </c>
      <c r="D39" s="166">
        <v>-9173</v>
      </c>
      <c r="E39" s="166">
        <v>4158</v>
      </c>
      <c r="F39" s="166">
        <v>23941</v>
      </c>
      <c r="G39" s="166">
        <v>-15759</v>
      </c>
      <c r="H39" s="166">
        <v>21868</v>
      </c>
      <c r="I39" s="166">
        <v>2947</v>
      </c>
      <c r="J39" s="166">
        <v>-28338</v>
      </c>
      <c r="K39" s="166">
        <v>0</v>
      </c>
      <c r="L39" s="166">
        <v>2996</v>
      </c>
      <c r="M39" s="166">
        <v>-9511</v>
      </c>
      <c r="N39" s="166">
        <v>2259</v>
      </c>
      <c r="O39" s="166">
        <v>-4076</v>
      </c>
      <c r="P39" s="166">
        <v>6574</v>
      </c>
      <c r="Q39" s="188">
        <v>-2113</v>
      </c>
      <c r="R39" s="78"/>
    </row>
    <row r="40" spans="2:18" ht="30" customHeight="1" x14ac:dyDescent="0.35">
      <c r="B40" s="150" t="s">
        <v>39</v>
      </c>
      <c r="C40" s="166">
        <v>0</v>
      </c>
      <c r="D40" s="166">
        <v>-15572</v>
      </c>
      <c r="E40" s="166">
        <v>1704</v>
      </c>
      <c r="F40" s="166">
        <v>-37587</v>
      </c>
      <c r="G40" s="166">
        <v>8214</v>
      </c>
      <c r="H40" s="166">
        <v>-1734</v>
      </c>
      <c r="I40" s="166">
        <v>-190321</v>
      </c>
      <c r="J40" s="166">
        <v>128443</v>
      </c>
      <c r="K40" s="166">
        <v>0</v>
      </c>
      <c r="L40" s="166">
        <v>-4726</v>
      </c>
      <c r="M40" s="166">
        <v>4521</v>
      </c>
      <c r="N40" s="166">
        <v>16014</v>
      </c>
      <c r="O40" s="166">
        <v>54402</v>
      </c>
      <c r="P40" s="166">
        <v>-5506</v>
      </c>
      <c r="Q40" s="188">
        <v>-42149</v>
      </c>
      <c r="R40" s="78"/>
    </row>
    <row r="41" spans="2:18" ht="30" customHeight="1" x14ac:dyDescent="0.35">
      <c r="B41" s="150" t="s">
        <v>40</v>
      </c>
      <c r="C41" s="166">
        <v>0</v>
      </c>
      <c r="D41" s="166">
        <v>637</v>
      </c>
      <c r="E41" s="166">
        <v>-13</v>
      </c>
      <c r="F41" s="166">
        <v>4483</v>
      </c>
      <c r="G41" s="166">
        <v>-15618</v>
      </c>
      <c r="H41" s="166">
        <v>1386</v>
      </c>
      <c r="I41" s="166">
        <v>58856</v>
      </c>
      <c r="J41" s="166">
        <v>-58519</v>
      </c>
      <c r="K41" s="166">
        <v>0</v>
      </c>
      <c r="L41" s="166">
        <v>-292</v>
      </c>
      <c r="M41" s="166">
        <v>-1117</v>
      </c>
      <c r="N41" s="166">
        <v>-603</v>
      </c>
      <c r="O41" s="166">
        <v>0</v>
      </c>
      <c r="P41" s="166">
        <v>25452</v>
      </c>
      <c r="Q41" s="188">
        <v>14653</v>
      </c>
      <c r="R41" s="78"/>
    </row>
    <row r="42" spans="2:18" ht="30" customHeight="1" x14ac:dyDescent="0.35">
      <c r="B42" s="150" t="s">
        <v>41</v>
      </c>
      <c r="C42" s="166">
        <v>0</v>
      </c>
      <c r="D42" s="166">
        <v>0</v>
      </c>
      <c r="E42" s="166">
        <v>0</v>
      </c>
      <c r="F42" s="166">
        <v>0</v>
      </c>
      <c r="G42" s="166">
        <v>0</v>
      </c>
      <c r="H42" s="166">
        <v>0</v>
      </c>
      <c r="I42" s="166">
        <v>0</v>
      </c>
      <c r="J42" s="166">
        <v>0</v>
      </c>
      <c r="K42" s="166">
        <v>0</v>
      </c>
      <c r="L42" s="166">
        <v>0</v>
      </c>
      <c r="M42" s="166">
        <v>0</v>
      </c>
      <c r="N42" s="166">
        <v>0</v>
      </c>
      <c r="O42" s="166">
        <v>0</v>
      </c>
      <c r="P42" s="166">
        <v>0</v>
      </c>
      <c r="Q42" s="188">
        <v>0</v>
      </c>
      <c r="R42" s="78"/>
    </row>
    <row r="43" spans="2:18" ht="30" customHeight="1" x14ac:dyDescent="0.35">
      <c r="B43" s="150" t="s">
        <v>42</v>
      </c>
      <c r="C43" s="166">
        <v>0</v>
      </c>
      <c r="D43" s="166">
        <v>222</v>
      </c>
      <c r="E43" s="166">
        <v>-3257</v>
      </c>
      <c r="F43" s="166">
        <v>-2999</v>
      </c>
      <c r="G43" s="166">
        <v>-3556</v>
      </c>
      <c r="H43" s="166">
        <v>7</v>
      </c>
      <c r="I43" s="166">
        <v>-8039</v>
      </c>
      <c r="J43" s="166">
        <v>-25223</v>
      </c>
      <c r="K43" s="166">
        <v>14234</v>
      </c>
      <c r="L43" s="166">
        <v>-2635</v>
      </c>
      <c r="M43" s="166">
        <v>-504</v>
      </c>
      <c r="N43" s="166">
        <v>79</v>
      </c>
      <c r="O43" s="166">
        <v>-1210</v>
      </c>
      <c r="P43" s="166">
        <v>793</v>
      </c>
      <c r="Q43" s="188">
        <v>-32089</v>
      </c>
      <c r="R43" s="78"/>
    </row>
    <row r="44" spans="2:18" ht="30" customHeight="1" x14ac:dyDescent="0.35">
      <c r="B44" s="154" t="s">
        <v>43</v>
      </c>
      <c r="C44" s="155">
        <f t="shared" ref="C44:Q44" si="0">SUM(C7:C43)</f>
        <v>-144212</v>
      </c>
      <c r="D44" s="155">
        <f t="shared" si="0"/>
        <v>-24443</v>
      </c>
      <c r="E44" s="155">
        <f t="shared" si="0"/>
        <v>-158606</v>
      </c>
      <c r="F44" s="155">
        <f t="shared" si="0"/>
        <v>1038283</v>
      </c>
      <c r="G44" s="155">
        <f t="shared" si="0"/>
        <v>278829</v>
      </c>
      <c r="H44" s="155">
        <f t="shared" si="0"/>
        <v>119621</v>
      </c>
      <c r="I44" s="155">
        <f t="shared" si="0"/>
        <v>-2393160</v>
      </c>
      <c r="J44" s="155">
        <f t="shared" si="0"/>
        <v>-3118152</v>
      </c>
      <c r="K44" s="155">
        <f t="shared" si="0"/>
        <v>-87969</v>
      </c>
      <c r="L44" s="155">
        <f t="shared" si="0"/>
        <v>-517204</v>
      </c>
      <c r="M44" s="155">
        <f t="shared" si="0"/>
        <v>227445</v>
      </c>
      <c r="N44" s="155">
        <f t="shared" si="0"/>
        <v>1883820</v>
      </c>
      <c r="O44" s="155">
        <f t="shared" si="0"/>
        <v>-1399336</v>
      </c>
      <c r="P44" s="155">
        <f t="shared" si="0"/>
        <v>202501</v>
      </c>
      <c r="Q44" s="155">
        <f t="shared" si="0"/>
        <v>-4092584</v>
      </c>
      <c r="R44" s="78"/>
    </row>
    <row r="45" spans="2:18" ht="30" customHeight="1" x14ac:dyDescent="0.35">
      <c r="B45" s="336" t="s">
        <v>44</v>
      </c>
      <c r="C45" s="336"/>
      <c r="D45" s="336"/>
      <c r="E45" s="336"/>
      <c r="F45" s="336"/>
      <c r="G45" s="336"/>
      <c r="H45" s="336"/>
      <c r="I45" s="336"/>
      <c r="J45" s="336"/>
      <c r="K45" s="336"/>
      <c r="L45" s="336"/>
      <c r="M45" s="336"/>
      <c r="N45" s="336"/>
      <c r="O45" s="336"/>
      <c r="P45" s="336"/>
      <c r="Q45" s="336"/>
      <c r="R45" s="79"/>
    </row>
    <row r="46" spans="2:18" ht="30" customHeight="1" x14ac:dyDescent="0.35">
      <c r="B46" s="150" t="s">
        <v>45</v>
      </c>
      <c r="C46" s="153">
        <v>-21066</v>
      </c>
      <c r="D46" s="153">
        <v>71690</v>
      </c>
      <c r="E46" s="153">
        <v>8638</v>
      </c>
      <c r="F46" s="153">
        <v>187000</v>
      </c>
      <c r="G46" s="153">
        <v>117460</v>
      </c>
      <c r="H46" s="153">
        <v>-43437</v>
      </c>
      <c r="I46" s="153">
        <v>5706</v>
      </c>
      <c r="J46" s="153">
        <v>17336</v>
      </c>
      <c r="K46" s="153">
        <v>0</v>
      </c>
      <c r="L46" s="153">
        <v>13784</v>
      </c>
      <c r="M46" s="153">
        <v>-3660</v>
      </c>
      <c r="N46" s="153">
        <v>20056</v>
      </c>
      <c r="O46" s="153">
        <v>-140187</v>
      </c>
      <c r="P46" s="153">
        <v>-167412</v>
      </c>
      <c r="Q46" s="156">
        <v>65907</v>
      </c>
      <c r="R46" s="78"/>
    </row>
    <row r="47" spans="2:18" ht="30" customHeight="1" x14ac:dyDescent="0.35">
      <c r="B47" s="150" t="s">
        <v>60</v>
      </c>
      <c r="C47" s="153">
        <v>723</v>
      </c>
      <c r="D47" s="153">
        <v>23059</v>
      </c>
      <c r="E47" s="153">
        <v>0</v>
      </c>
      <c r="F47" s="153">
        <v>-3997</v>
      </c>
      <c r="G47" s="153">
        <v>9833</v>
      </c>
      <c r="H47" s="153">
        <v>-1821</v>
      </c>
      <c r="I47" s="153">
        <v>0</v>
      </c>
      <c r="J47" s="153">
        <v>15013</v>
      </c>
      <c r="K47" s="153">
        <v>0</v>
      </c>
      <c r="L47" s="153">
        <v>7595</v>
      </c>
      <c r="M47" s="153">
        <v>0</v>
      </c>
      <c r="N47" s="153">
        <v>0</v>
      </c>
      <c r="O47" s="153">
        <v>-14448</v>
      </c>
      <c r="P47" s="153">
        <v>54490</v>
      </c>
      <c r="Q47" s="156">
        <v>90446</v>
      </c>
      <c r="R47" s="78"/>
    </row>
    <row r="48" spans="2:18" ht="30" customHeight="1" x14ac:dyDescent="0.35">
      <c r="B48" s="136" t="s">
        <v>199</v>
      </c>
      <c r="C48" s="153">
        <v>469</v>
      </c>
      <c r="D48" s="153">
        <v>-5880</v>
      </c>
      <c r="E48" s="153">
        <v>380</v>
      </c>
      <c r="F48" s="153">
        <v>-509</v>
      </c>
      <c r="G48" s="153">
        <v>24149</v>
      </c>
      <c r="H48" s="153">
        <v>21695</v>
      </c>
      <c r="I48" s="153">
        <v>17803</v>
      </c>
      <c r="J48" s="153">
        <v>19286</v>
      </c>
      <c r="K48" s="153">
        <v>0</v>
      </c>
      <c r="L48" s="153">
        <v>1756</v>
      </c>
      <c r="M48" s="153">
        <v>329</v>
      </c>
      <c r="N48" s="153">
        <v>8880</v>
      </c>
      <c r="O48" s="153">
        <v>-53412</v>
      </c>
      <c r="P48" s="153">
        <v>58694</v>
      </c>
      <c r="Q48" s="156">
        <v>93640</v>
      </c>
      <c r="R48" s="78"/>
    </row>
    <row r="49" spans="2:19" ht="30" customHeight="1" x14ac:dyDescent="0.35">
      <c r="B49" s="150" t="s">
        <v>46</v>
      </c>
      <c r="C49" s="153">
        <v>-51014</v>
      </c>
      <c r="D49" s="153">
        <v>-148465</v>
      </c>
      <c r="E49" s="153">
        <v>207382</v>
      </c>
      <c r="F49" s="153">
        <v>-41759</v>
      </c>
      <c r="G49" s="153">
        <v>53613</v>
      </c>
      <c r="H49" s="153">
        <v>-7606</v>
      </c>
      <c r="I49" s="153">
        <v>-230195</v>
      </c>
      <c r="J49" s="153">
        <v>119567</v>
      </c>
      <c r="K49" s="153">
        <v>0</v>
      </c>
      <c r="L49" s="153">
        <v>-80442</v>
      </c>
      <c r="M49" s="153">
        <v>-16741</v>
      </c>
      <c r="N49" s="153">
        <v>-65606</v>
      </c>
      <c r="O49" s="153">
        <v>-72108</v>
      </c>
      <c r="P49" s="153">
        <v>-756228</v>
      </c>
      <c r="Q49" s="156">
        <v>-1089602</v>
      </c>
      <c r="R49" s="78"/>
    </row>
    <row r="50" spans="2:19" ht="30" customHeight="1" x14ac:dyDescent="0.35">
      <c r="B50" s="150" t="s">
        <v>200</v>
      </c>
      <c r="C50" s="153">
        <v>14469</v>
      </c>
      <c r="D50" s="153">
        <v>-218218</v>
      </c>
      <c r="E50" s="153">
        <v>872</v>
      </c>
      <c r="F50" s="153">
        <v>560998</v>
      </c>
      <c r="G50" s="153">
        <v>-73618</v>
      </c>
      <c r="H50" s="153">
        <v>-15149</v>
      </c>
      <c r="I50" s="153">
        <v>12606</v>
      </c>
      <c r="J50" s="153">
        <v>-57563</v>
      </c>
      <c r="K50" s="153">
        <v>0</v>
      </c>
      <c r="L50" s="153">
        <v>-45234</v>
      </c>
      <c r="M50" s="153">
        <v>34031</v>
      </c>
      <c r="N50" s="153">
        <v>101260</v>
      </c>
      <c r="O50" s="153">
        <v>54506</v>
      </c>
      <c r="P50" s="153">
        <v>62782</v>
      </c>
      <c r="Q50" s="156">
        <v>431742</v>
      </c>
      <c r="R50" s="78"/>
    </row>
    <row r="51" spans="2:19" ht="30" customHeight="1" x14ac:dyDescent="0.35">
      <c r="B51" s="154" t="s">
        <v>43</v>
      </c>
      <c r="C51" s="155">
        <f>SUM(C46:C50)</f>
        <v>-56419</v>
      </c>
      <c r="D51" s="155">
        <f t="shared" ref="D51:Q51" si="1">SUM(D46:D50)</f>
        <v>-277814</v>
      </c>
      <c r="E51" s="155">
        <f t="shared" si="1"/>
        <v>217272</v>
      </c>
      <c r="F51" s="155">
        <f t="shared" si="1"/>
        <v>701733</v>
      </c>
      <c r="G51" s="155">
        <f t="shared" si="1"/>
        <v>131437</v>
      </c>
      <c r="H51" s="155">
        <f t="shared" si="1"/>
        <v>-46318</v>
      </c>
      <c r="I51" s="155">
        <f t="shared" si="1"/>
        <v>-194080</v>
      </c>
      <c r="J51" s="155">
        <f t="shared" si="1"/>
        <v>113639</v>
      </c>
      <c r="K51" s="155">
        <f t="shared" si="1"/>
        <v>0</v>
      </c>
      <c r="L51" s="155">
        <f t="shared" si="1"/>
        <v>-102541</v>
      </c>
      <c r="M51" s="155">
        <f t="shared" si="1"/>
        <v>13959</v>
      </c>
      <c r="N51" s="155">
        <f t="shared" si="1"/>
        <v>64590</v>
      </c>
      <c r="O51" s="155">
        <f t="shared" si="1"/>
        <v>-225649</v>
      </c>
      <c r="P51" s="155">
        <f t="shared" si="1"/>
        <v>-747674</v>
      </c>
      <c r="Q51" s="155">
        <f t="shared" si="1"/>
        <v>-407867</v>
      </c>
      <c r="R51" s="78"/>
    </row>
    <row r="52" spans="2:19" ht="20.25" customHeight="1" x14ac:dyDescent="0.35">
      <c r="B52" s="337" t="s">
        <v>48</v>
      </c>
      <c r="C52" s="337"/>
      <c r="D52" s="337"/>
      <c r="E52" s="337"/>
      <c r="F52" s="337"/>
      <c r="G52" s="337"/>
      <c r="H52" s="337"/>
      <c r="I52" s="337"/>
      <c r="J52" s="337"/>
      <c r="K52" s="337"/>
      <c r="L52" s="337"/>
      <c r="M52" s="337"/>
      <c r="N52" s="337"/>
      <c r="O52" s="337"/>
      <c r="P52" s="337"/>
      <c r="Q52" s="337"/>
      <c r="R52" s="80"/>
      <c r="S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hidden="1" x14ac:dyDescent="0.3">
      <c r="C55" s="84"/>
      <c r="D55" s="84"/>
      <c r="E55" s="84"/>
      <c r="F55" s="84"/>
      <c r="G55" s="84"/>
      <c r="H55" s="84"/>
      <c r="I55" s="84"/>
      <c r="J55" s="84"/>
      <c r="K55" s="84"/>
      <c r="L55" s="84"/>
      <c r="M55" s="84"/>
      <c r="N55" s="84"/>
      <c r="O55" s="84"/>
      <c r="P55" s="84"/>
      <c r="Q55" s="84"/>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IAOCJSbnYE99UbfsF4WzHBqDzotYW9z3/xG6uzMAZeECApvA/d0ad9w1efJrGNBHMJWG4NYEc5QvAnIC9OcjhQ==" saltValue="KmsFLqqNfdRBqCD5r9XIOA==" spinCount="100000" sheet="1" objects="1" scenarios="1"/>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A1:Z55"/>
  <sheetViews>
    <sheetView showGridLines="0" zoomScale="80" zoomScaleNormal="80" workbookViewId="0"/>
  </sheetViews>
  <sheetFormatPr defaultColWidth="12" defaultRowHeight="21" customHeight="1" x14ac:dyDescent="0.3"/>
  <cols>
    <col min="1" max="1" width="17" style="2" customWidth="1"/>
    <col min="2" max="2" width="47.6328125" style="2" customWidth="1"/>
    <col min="3" max="17" width="22.54296875" style="2" customWidth="1"/>
    <col min="18" max="19" width="16.54296875" style="2" bestFit="1" customWidth="1"/>
    <col min="20" max="16384" width="12" style="2"/>
  </cols>
  <sheetData>
    <row r="1" spans="1:20" ht="24.75" customHeight="1" x14ac:dyDescent="0.3"/>
    <row r="2" spans="1:20" ht="14" x14ac:dyDescent="0.3"/>
    <row r="3" spans="1:20" ht="24.75" customHeight="1" x14ac:dyDescent="0.3">
      <c r="B3" s="329" t="s">
        <v>262</v>
      </c>
      <c r="C3" s="329"/>
      <c r="D3" s="329"/>
      <c r="E3" s="329"/>
      <c r="F3" s="329"/>
      <c r="G3" s="329"/>
      <c r="H3" s="329"/>
      <c r="I3" s="329"/>
      <c r="J3" s="329"/>
      <c r="K3" s="329"/>
      <c r="L3" s="329"/>
      <c r="M3" s="329"/>
      <c r="N3" s="329"/>
      <c r="O3" s="329"/>
      <c r="P3" s="329"/>
      <c r="Q3" s="329"/>
      <c r="R3" s="73"/>
    </row>
    <row r="4" spans="1:20" ht="31" x14ac:dyDescent="0.35">
      <c r="B4" s="148" t="s">
        <v>0</v>
      </c>
      <c r="C4" s="149" t="s">
        <v>186</v>
      </c>
      <c r="D4" s="149" t="s">
        <v>187</v>
      </c>
      <c r="E4" s="149" t="s">
        <v>188</v>
      </c>
      <c r="F4" s="149" t="s">
        <v>189</v>
      </c>
      <c r="G4" s="149" t="s">
        <v>190</v>
      </c>
      <c r="H4" s="149" t="s">
        <v>191</v>
      </c>
      <c r="I4" s="149" t="s">
        <v>192</v>
      </c>
      <c r="J4" s="149" t="s">
        <v>191</v>
      </c>
      <c r="K4" s="149" t="s">
        <v>193</v>
      </c>
      <c r="L4" s="149" t="s">
        <v>194</v>
      </c>
      <c r="M4" s="149" t="s">
        <v>69</v>
      </c>
      <c r="N4" s="149" t="s">
        <v>70</v>
      </c>
      <c r="O4" s="149" t="s">
        <v>195</v>
      </c>
      <c r="P4" s="149" t="s">
        <v>2</v>
      </c>
      <c r="Q4" s="149" t="s">
        <v>196</v>
      </c>
      <c r="R4" s="77"/>
    </row>
    <row r="5" spans="1:20" ht="28.5" customHeight="1" x14ac:dyDescent="0.35">
      <c r="B5" s="336" t="s">
        <v>16</v>
      </c>
      <c r="C5" s="336"/>
      <c r="D5" s="336"/>
      <c r="E5" s="336"/>
      <c r="F5" s="336"/>
      <c r="G5" s="336"/>
      <c r="H5" s="336"/>
      <c r="I5" s="336"/>
      <c r="J5" s="336"/>
      <c r="K5" s="336"/>
      <c r="L5" s="336"/>
      <c r="M5" s="336"/>
      <c r="N5" s="336"/>
      <c r="O5" s="336"/>
      <c r="P5" s="336"/>
      <c r="Q5" s="336"/>
      <c r="R5" s="77"/>
    </row>
    <row r="6" spans="1:20" ht="28.5" customHeight="1" x14ac:dyDescent="0.35">
      <c r="B6" s="150" t="s">
        <v>17</v>
      </c>
      <c r="C6" s="153">
        <v>7046872</v>
      </c>
      <c r="D6" s="153">
        <v>0</v>
      </c>
      <c r="E6" s="153">
        <v>1797085</v>
      </c>
      <c r="F6" s="153">
        <v>5249787</v>
      </c>
      <c r="G6" s="153">
        <v>2348820</v>
      </c>
      <c r="H6" s="153">
        <v>0</v>
      </c>
      <c r="I6" s="153">
        <v>2797898</v>
      </c>
      <c r="J6" s="153">
        <v>0</v>
      </c>
      <c r="K6" s="153">
        <v>4800710</v>
      </c>
      <c r="L6" s="153">
        <v>3664361</v>
      </c>
      <c r="M6" s="153">
        <v>338203</v>
      </c>
      <c r="N6" s="153">
        <v>935267</v>
      </c>
      <c r="O6" s="153">
        <v>-137122</v>
      </c>
      <c r="P6" s="153">
        <v>322489</v>
      </c>
      <c r="Q6" s="156">
        <v>185367</v>
      </c>
      <c r="R6" s="78"/>
      <c r="S6" s="78"/>
      <c r="T6" s="3"/>
    </row>
    <row r="7" spans="1:20" ht="28.5" customHeight="1" x14ac:dyDescent="0.35">
      <c r="B7" s="150" t="s">
        <v>18</v>
      </c>
      <c r="C7" s="153">
        <v>1267084</v>
      </c>
      <c r="D7" s="153">
        <v>0</v>
      </c>
      <c r="E7" s="153">
        <v>113815</v>
      </c>
      <c r="F7" s="153">
        <v>1153269</v>
      </c>
      <c r="G7" s="153">
        <v>266163</v>
      </c>
      <c r="H7" s="153">
        <v>0</v>
      </c>
      <c r="I7" s="153">
        <v>272033</v>
      </c>
      <c r="J7" s="153">
        <v>0</v>
      </c>
      <c r="K7" s="153">
        <v>1147399</v>
      </c>
      <c r="L7" s="153">
        <v>505993</v>
      </c>
      <c r="M7" s="153">
        <v>96393</v>
      </c>
      <c r="N7" s="153">
        <v>456571</v>
      </c>
      <c r="O7" s="153">
        <v>88443</v>
      </c>
      <c r="P7" s="153">
        <v>84982</v>
      </c>
      <c r="Q7" s="156">
        <v>173424</v>
      </c>
      <c r="R7" s="78"/>
      <c r="S7" s="78"/>
      <c r="T7" s="3"/>
    </row>
    <row r="8" spans="1:20" ht="28.5" customHeight="1" x14ac:dyDescent="0.35">
      <c r="A8" s="2" t="s">
        <v>201</v>
      </c>
      <c r="B8" s="150" t="s">
        <v>19</v>
      </c>
      <c r="C8" s="153">
        <v>2597730</v>
      </c>
      <c r="D8" s="153">
        <v>143668</v>
      </c>
      <c r="E8" s="153">
        <v>2146939</v>
      </c>
      <c r="F8" s="153">
        <v>594459</v>
      </c>
      <c r="G8" s="153">
        <v>266563</v>
      </c>
      <c r="H8" s="153">
        <v>0</v>
      </c>
      <c r="I8" s="153">
        <v>312016</v>
      </c>
      <c r="J8" s="153">
        <v>0</v>
      </c>
      <c r="K8" s="153">
        <v>549006</v>
      </c>
      <c r="L8" s="153">
        <v>359729</v>
      </c>
      <c r="M8" s="153">
        <v>-392926</v>
      </c>
      <c r="N8" s="153">
        <v>583080</v>
      </c>
      <c r="O8" s="153">
        <v>-876</v>
      </c>
      <c r="P8" s="153">
        <v>0</v>
      </c>
      <c r="Q8" s="156">
        <v>-876</v>
      </c>
      <c r="R8" s="78"/>
      <c r="S8" s="78"/>
      <c r="T8" s="3"/>
    </row>
    <row r="9" spans="1:20" ht="28.5" customHeight="1" x14ac:dyDescent="0.35">
      <c r="B9" s="150" t="s">
        <v>20</v>
      </c>
      <c r="C9" s="153">
        <v>12699441</v>
      </c>
      <c r="D9" s="153">
        <v>560303</v>
      </c>
      <c r="E9" s="153">
        <v>5176576</v>
      </c>
      <c r="F9" s="153">
        <v>8083169</v>
      </c>
      <c r="G9" s="153">
        <v>3016272</v>
      </c>
      <c r="H9" s="153">
        <v>0</v>
      </c>
      <c r="I9" s="153">
        <v>4057395</v>
      </c>
      <c r="J9" s="153">
        <v>0</v>
      </c>
      <c r="K9" s="153">
        <v>7042046</v>
      </c>
      <c r="L9" s="153">
        <v>5189017</v>
      </c>
      <c r="M9" s="153">
        <v>365491</v>
      </c>
      <c r="N9" s="153">
        <v>1778905</v>
      </c>
      <c r="O9" s="153">
        <v>-291367</v>
      </c>
      <c r="P9" s="153">
        <v>0</v>
      </c>
      <c r="Q9" s="156">
        <v>-291367</v>
      </c>
      <c r="R9" s="78"/>
      <c r="S9" s="78"/>
      <c r="T9" s="3"/>
    </row>
    <row r="10" spans="1:20" ht="28.5" customHeight="1" x14ac:dyDescent="0.35">
      <c r="B10" s="150" t="s">
        <v>121</v>
      </c>
      <c r="C10" s="153">
        <v>10809588</v>
      </c>
      <c r="D10" s="153">
        <v>0</v>
      </c>
      <c r="E10" s="153">
        <v>4226250</v>
      </c>
      <c r="F10" s="153">
        <v>6583338</v>
      </c>
      <c r="G10" s="153">
        <v>3172453</v>
      </c>
      <c r="H10" s="153">
        <v>0</v>
      </c>
      <c r="I10" s="153">
        <v>3334984</v>
      </c>
      <c r="J10" s="153">
        <v>0</v>
      </c>
      <c r="K10" s="153">
        <v>6420807</v>
      </c>
      <c r="L10" s="153">
        <v>4132425</v>
      </c>
      <c r="M10" s="153">
        <v>477121</v>
      </c>
      <c r="N10" s="153">
        <v>1830410</v>
      </c>
      <c r="O10" s="153">
        <v>-19149</v>
      </c>
      <c r="P10" s="153">
        <v>1088181</v>
      </c>
      <c r="Q10" s="156">
        <v>1069032</v>
      </c>
      <c r="R10" s="78"/>
      <c r="S10" s="78"/>
      <c r="T10" s="3"/>
    </row>
    <row r="11" spans="1:20" ht="28.5" customHeight="1" x14ac:dyDescent="0.35">
      <c r="B11" s="150" t="s">
        <v>222</v>
      </c>
      <c r="C11" s="153">
        <v>1142727</v>
      </c>
      <c r="D11" s="153">
        <v>11710</v>
      </c>
      <c r="E11" s="153">
        <v>237180</v>
      </c>
      <c r="F11" s="153">
        <v>917257</v>
      </c>
      <c r="G11" s="153">
        <v>369941</v>
      </c>
      <c r="H11" s="153">
        <v>50135</v>
      </c>
      <c r="I11" s="153">
        <v>532456</v>
      </c>
      <c r="J11" s="153">
        <v>65375</v>
      </c>
      <c r="K11" s="153">
        <v>739503</v>
      </c>
      <c r="L11" s="153">
        <v>393718</v>
      </c>
      <c r="M11" s="153">
        <v>66726</v>
      </c>
      <c r="N11" s="153">
        <v>304968</v>
      </c>
      <c r="O11" s="153">
        <v>-25909</v>
      </c>
      <c r="P11" s="153">
        <v>0</v>
      </c>
      <c r="Q11" s="156">
        <v>-25909</v>
      </c>
      <c r="R11" s="78"/>
      <c r="S11" s="78"/>
      <c r="T11" s="3"/>
    </row>
    <row r="12" spans="1:20" ht="28.5" customHeight="1" x14ac:dyDescent="0.35">
      <c r="B12" s="150" t="s">
        <v>21</v>
      </c>
      <c r="C12" s="153">
        <v>12428678</v>
      </c>
      <c r="D12" s="153">
        <v>333405</v>
      </c>
      <c r="E12" s="153">
        <v>1655165</v>
      </c>
      <c r="F12" s="153">
        <v>11106919</v>
      </c>
      <c r="G12" s="153">
        <v>4355806</v>
      </c>
      <c r="H12" s="153">
        <v>0</v>
      </c>
      <c r="I12" s="153">
        <v>5867891</v>
      </c>
      <c r="J12" s="153">
        <v>0</v>
      </c>
      <c r="K12" s="153">
        <v>9594834</v>
      </c>
      <c r="L12" s="153">
        <v>6469884</v>
      </c>
      <c r="M12" s="153">
        <v>1042727</v>
      </c>
      <c r="N12" s="153">
        <v>2079812</v>
      </c>
      <c r="O12" s="153">
        <v>2411</v>
      </c>
      <c r="P12" s="153">
        <v>829868</v>
      </c>
      <c r="Q12" s="156">
        <v>832279</v>
      </c>
      <c r="R12" s="78"/>
      <c r="S12" s="78"/>
      <c r="T12" s="3"/>
    </row>
    <row r="13" spans="1:20" ht="28.5" customHeight="1" x14ac:dyDescent="0.35">
      <c r="B13" s="150" t="s">
        <v>22</v>
      </c>
      <c r="C13" s="153">
        <v>201190</v>
      </c>
      <c r="D13" s="153">
        <v>37800</v>
      </c>
      <c r="E13" s="153">
        <v>43548</v>
      </c>
      <c r="F13" s="153">
        <v>195442</v>
      </c>
      <c r="G13" s="153">
        <v>130931</v>
      </c>
      <c r="H13" s="153">
        <v>18188</v>
      </c>
      <c r="I13" s="153">
        <v>140480</v>
      </c>
      <c r="J13" s="153">
        <v>38231</v>
      </c>
      <c r="K13" s="153">
        <v>165849</v>
      </c>
      <c r="L13" s="153">
        <v>-7601</v>
      </c>
      <c r="M13" s="153">
        <v>24215</v>
      </c>
      <c r="N13" s="153">
        <v>113684</v>
      </c>
      <c r="O13" s="153">
        <v>35553</v>
      </c>
      <c r="P13" s="153">
        <v>18106</v>
      </c>
      <c r="Q13" s="156">
        <v>53658</v>
      </c>
      <c r="R13" s="78"/>
      <c r="S13" s="78"/>
      <c r="T13" s="3"/>
    </row>
    <row r="14" spans="1:20" ht="28.5" customHeight="1" x14ac:dyDescent="0.35">
      <c r="B14" s="150" t="s">
        <v>23</v>
      </c>
      <c r="C14" s="153">
        <v>3712632</v>
      </c>
      <c r="D14" s="153">
        <v>0</v>
      </c>
      <c r="E14" s="153">
        <v>45530</v>
      </c>
      <c r="F14" s="153">
        <v>3667101</v>
      </c>
      <c r="G14" s="153">
        <v>1062055</v>
      </c>
      <c r="H14" s="153">
        <v>0</v>
      </c>
      <c r="I14" s="153">
        <v>1539991</v>
      </c>
      <c r="J14" s="153">
        <v>0</v>
      </c>
      <c r="K14" s="153">
        <v>3189166</v>
      </c>
      <c r="L14" s="153">
        <v>2665246</v>
      </c>
      <c r="M14" s="153">
        <v>343534</v>
      </c>
      <c r="N14" s="153">
        <v>790144</v>
      </c>
      <c r="O14" s="153">
        <v>-609758</v>
      </c>
      <c r="P14" s="153">
        <v>254707</v>
      </c>
      <c r="Q14" s="156">
        <v>-355050</v>
      </c>
      <c r="R14" s="78"/>
      <c r="S14" s="78"/>
      <c r="T14" s="3"/>
    </row>
    <row r="15" spans="1:20" ht="28.5" customHeight="1" x14ac:dyDescent="0.35">
      <c r="B15" s="150" t="s">
        <v>24</v>
      </c>
      <c r="C15" s="153">
        <v>3097439</v>
      </c>
      <c r="D15" s="153">
        <v>2989</v>
      </c>
      <c r="E15" s="153">
        <v>1328359</v>
      </c>
      <c r="F15" s="153">
        <v>1772069</v>
      </c>
      <c r="G15" s="153">
        <v>862082</v>
      </c>
      <c r="H15" s="153">
        <v>0</v>
      </c>
      <c r="I15" s="153">
        <v>999295</v>
      </c>
      <c r="J15" s="153">
        <v>0</v>
      </c>
      <c r="K15" s="153">
        <v>1634856</v>
      </c>
      <c r="L15" s="153">
        <v>1224566</v>
      </c>
      <c r="M15" s="153">
        <v>167911</v>
      </c>
      <c r="N15" s="153">
        <v>294424</v>
      </c>
      <c r="O15" s="153">
        <v>-52046</v>
      </c>
      <c r="P15" s="153">
        <v>0</v>
      </c>
      <c r="Q15" s="156">
        <v>-52046</v>
      </c>
      <c r="R15" s="78"/>
      <c r="S15" s="78"/>
      <c r="T15" s="3"/>
    </row>
    <row r="16" spans="1:20" ht="28.5" customHeight="1" x14ac:dyDescent="0.35">
      <c r="B16" s="150" t="s">
        <v>25</v>
      </c>
      <c r="C16" s="153">
        <v>4709281</v>
      </c>
      <c r="D16" s="153">
        <v>189728</v>
      </c>
      <c r="E16" s="153">
        <v>1948368</v>
      </c>
      <c r="F16" s="153">
        <v>2950641</v>
      </c>
      <c r="G16" s="153">
        <v>1712874</v>
      </c>
      <c r="H16" s="153">
        <v>11493</v>
      </c>
      <c r="I16" s="153">
        <v>1448146</v>
      </c>
      <c r="J16" s="153">
        <v>11034</v>
      </c>
      <c r="K16" s="153">
        <v>3215828</v>
      </c>
      <c r="L16" s="153">
        <v>2321166</v>
      </c>
      <c r="M16" s="153">
        <v>329496</v>
      </c>
      <c r="N16" s="153">
        <v>748354</v>
      </c>
      <c r="O16" s="153">
        <v>-183187</v>
      </c>
      <c r="P16" s="153">
        <v>0</v>
      </c>
      <c r="Q16" s="156">
        <v>-183187</v>
      </c>
      <c r="R16" s="78"/>
      <c r="S16" s="78"/>
      <c r="T16" s="3"/>
    </row>
    <row r="17" spans="2:20" ht="28.5" customHeight="1" x14ac:dyDescent="0.35">
      <c r="B17" s="150" t="s">
        <v>26</v>
      </c>
      <c r="C17" s="153">
        <v>12819165</v>
      </c>
      <c r="D17" s="153">
        <v>63411</v>
      </c>
      <c r="E17" s="153">
        <v>7054675</v>
      </c>
      <c r="F17" s="153">
        <v>5827901</v>
      </c>
      <c r="G17" s="153">
        <v>2656004</v>
      </c>
      <c r="H17" s="153">
        <v>0</v>
      </c>
      <c r="I17" s="153">
        <v>3318155</v>
      </c>
      <c r="J17" s="153">
        <v>0</v>
      </c>
      <c r="K17" s="153">
        <v>5165751</v>
      </c>
      <c r="L17" s="153">
        <v>3666251</v>
      </c>
      <c r="M17" s="153">
        <v>59565</v>
      </c>
      <c r="N17" s="153">
        <v>1128927</v>
      </c>
      <c r="O17" s="153">
        <v>311008</v>
      </c>
      <c r="P17" s="153">
        <v>879121</v>
      </c>
      <c r="Q17" s="156">
        <v>1190129</v>
      </c>
      <c r="R17" s="78"/>
      <c r="S17" s="78"/>
      <c r="T17" s="3"/>
    </row>
    <row r="18" spans="2:20" ht="28.5" customHeight="1" x14ac:dyDescent="0.35">
      <c r="B18" s="150" t="s">
        <v>27</v>
      </c>
      <c r="C18" s="153">
        <v>4718932</v>
      </c>
      <c r="D18" s="153">
        <v>85458</v>
      </c>
      <c r="E18" s="153">
        <v>1608486</v>
      </c>
      <c r="F18" s="153">
        <v>3195905</v>
      </c>
      <c r="G18" s="153">
        <v>1950531</v>
      </c>
      <c r="H18" s="153">
        <v>0</v>
      </c>
      <c r="I18" s="153">
        <v>1716085</v>
      </c>
      <c r="J18" s="153">
        <v>0</v>
      </c>
      <c r="K18" s="153">
        <v>3430351</v>
      </c>
      <c r="L18" s="153">
        <v>2432879</v>
      </c>
      <c r="M18" s="153">
        <v>239766</v>
      </c>
      <c r="N18" s="153">
        <v>944008</v>
      </c>
      <c r="O18" s="153">
        <v>-186303</v>
      </c>
      <c r="P18" s="153">
        <v>229773</v>
      </c>
      <c r="Q18" s="156">
        <v>43471</v>
      </c>
      <c r="R18" s="78"/>
      <c r="S18" s="78"/>
      <c r="T18" s="3"/>
    </row>
    <row r="19" spans="2:20" ht="28.5" customHeight="1" x14ac:dyDescent="0.35">
      <c r="B19" s="150" t="s">
        <v>28</v>
      </c>
      <c r="C19" s="153">
        <v>5882193</v>
      </c>
      <c r="D19" s="153">
        <v>89550</v>
      </c>
      <c r="E19" s="153">
        <v>2298972</v>
      </c>
      <c r="F19" s="153">
        <v>3672771</v>
      </c>
      <c r="G19" s="153">
        <v>1864251</v>
      </c>
      <c r="H19" s="153">
        <v>0</v>
      </c>
      <c r="I19" s="153">
        <v>2177018</v>
      </c>
      <c r="J19" s="153">
        <v>0</v>
      </c>
      <c r="K19" s="153">
        <v>3360004</v>
      </c>
      <c r="L19" s="153">
        <v>1776813</v>
      </c>
      <c r="M19" s="153">
        <v>185496</v>
      </c>
      <c r="N19" s="153">
        <v>1307134</v>
      </c>
      <c r="O19" s="153">
        <v>90560</v>
      </c>
      <c r="P19" s="153">
        <v>454638</v>
      </c>
      <c r="Q19" s="156">
        <v>545198</v>
      </c>
      <c r="R19" s="78"/>
      <c r="S19" s="78"/>
      <c r="T19" s="3"/>
    </row>
    <row r="20" spans="2:20" ht="28.5" customHeight="1" x14ac:dyDescent="0.35">
      <c r="B20" s="150" t="s">
        <v>29</v>
      </c>
      <c r="C20" s="153">
        <v>6535484</v>
      </c>
      <c r="D20" s="153">
        <v>505884</v>
      </c>
      <c r="E20" s="153">
        <v>3635468</v>
      </c>
      <c r="F20" s="153">
        <v>3405901</v>
      </c>
      <c r="G20" s="153">
        <v>1546688</v>
      </c>
      <c r="H20" s="153">
        <v>119479</v>
      </c>
      <c r="I20" s="153">
        <v>1872834</v>
      </c>
      <c r="J20" s="153">
        <v>0</v>
      </c>
      <c r="K20" s="153">
        <v>3199233</v>
      </c>
      <c r="L20" s="153">
        <v>1661963</v>
      </c>
      <c r="M20" s="153">
        <v>266197</v>
      </c>
      <c r="N20" s="153">
        <v>1039616</v>
      </c>
      <c r="O20" s="153">
        <v>231457</v>
      </c>
      <c r="P20" s="153">
        <v>0</v>
      </c>
      <c r="Q20" s="156">
        <v>231457</v>
      </c>
      <c r="R20" s="78"/>
      <c r="S20" s="78"/>
      <c r="T20" s="3"/>
    </row>
    <row r="21" spans="2:20" ht="28.5" customHeight="1" x14ac:dyDescent="0.35">
      <c r="B21" s="150" t="s">
        <v>30</v>
      </c>
      <c r="C21" s="153">
        <v>1987251</v>
      </c>
      <c r="D21" s="153">
        <v>15007</v>
      </c>
      <c r="E21" s="153">
        <v>312290</v>
      </c>
      <c r="F21" s="153">
        <v>1689968</v>
      </c>
      <c r="G21" s="153">
        <v>517605</v>
      </c>
      <c r="H21" s="153">
        <v>0</v>
      </c>
      <c r="I21" s="153">
        <v>729819</v>
      </c>
      <c r="J21" s="153">
        <v>0</v>
      </c>
      <c r="K21" s="153">
        <v>1477754</v>
      </c>
      <c r="L21" s="153">
        <v>946302</v>
      </c>
      <c r="M21" s="153">
        <v>156305</v>
      </c>
      <c r="N21" s="153">
        <v>345783</v>
      </c>
      <c r="O21" s="153">
        <v>29365</v>
      </c>
      <c r="P21" s="153">
        <v>17367</v>
      </c>
      <c r="Q21" s="156">
        <v>46731</v>
      </c>
      <c r="R21" s="78"/>
      <c r="S21" s="78"/>
      <c r="T21" s="3"/>
    </row>
    <row r="22" spans="2:20" ht="28.5" customHeight="1" x14ac:dyDescent="0.35">
      <c r="B22" s="150" t="s">
        <v>31</v>
      </c>
      <c r="C22" s="153">
        <v>584897</v>
      </c>
      <c r="D22" s="153">
        <v>0</v>
      </c>
      <c r="E22" s="153">
        <v>17637</v>
      </c>
      <c r="F22" s="153">
        <v>567260</v>
      </c>
      <c r="G22" s="153">
        <v>173149</v>
      </c>
      <c r="H22" s="153">
        <v>68884</v>
      </c>
      <c r="I22" s="153">
        <v>122493</v>
      </c>
      <c r="J22" s="153">
        <v>46305</v>
      </c>
      <c r="K22" s="153">
        <v>640495</v>
      </c>
      <c r="L22" s="153">
        <v>252022</v>
      </c>
      <c r="M22" s="153">
        <v>63998</v>
      </c>
      <c r="N22" s="153">
        <v>451318</v>
      </c>
      <c r="O22" s="153">
        <v>-126843</v>
      </c>
      <c r="P22" s="153">
        <v>0</v>
      </c>
      <c r="Q22" s="156">
        <v>-126843</v>
      </c>
      <c r="R22" s="78"/>
      <c r="S22" s="78"/>
      <c r="T22" s="3"/>
    </row>
    <row r="23" spans="2:20" ht="28.5" customHeight="1" x14ac:dyDescent="0.35">
      <c r="B23" s="150" t="s">
        <v>288</v>
      </c>
      <c r="C23" s="153">
        <v>3828099</v>
      </c>
      <c r="D23" s="153">
        <v>0</v>
      </c>
      <c r="E23" s="153">
        <v>1751587</v>
      </c>
      <c r="F23" s="153">
        <v>2076512</v>
      </c>
      <c r="G23" s="153">
        <v>948274</v>
      </c>
      <c r="H23" s="153">
        <v>14297</v>
      </c>
      <c r="I23" s="153">
        <v>1096223</v>
      </c>
      <c r="J23" s="153">
        <v>14297</v>
      </c>
      <c r="K23" s="153">
        <v>1928564</v>
      </c>
      <c r="L23" s="153">
        <v>1252572</v>
      </c>
      <c r="M23" s="153">
        <v>116304</v>
      </c>
      <c r="N23" s="153">
        <v>1019077</v>
      </c>
      <c r="O23" s="153">
        <v>-459390</v>
      </c>
      <c r="P23" s="153">
        <v>351870</v>
      </c>
      <c r="Q23" s="156">
        <v>-107519</v>
      </c>
      <c r="R23" s="78"/>
      <c r="S23" s="78"/>
      <c r="T23" s="3"/>
    </row>
    <row r="24" spans="2:20" ht="28.5" customHeight="1" x14ac:dyDescent="0.35">
      <c r="B24" s="150" t="s">
        <v>206</v>
      </c>
      <c r="C24" s="153">
        <v>9794294</v>
      </c>
      <c r="D24" s="153">
        <v>0</v>
      </c>
      <c r="E24" s="153">
        <v>116796</v>
      </c>
      <c r="F24" s="153">
        <v>9677498</v>
      </c>
      <c r="G24" s="153">
        <v>3284118</v>
      </c>
      <c r="H24" s="153">
        <v>0</v>
      </c>
      <c r="I24" s="153">
        <v>5938822</v>
      </c>
      <c r="J24" s="153">
        <v>0</v>
      </c>
      <c r="K24" s="153">
        <v>7022793</v>
      </c>
      <c r="L24" s="153">
        <v>5880589</v>
      </c>
      <c r="M24" s="153">
        <v>656125</v>
      </c>
      <c r="N24" s="153">
        <v>1120238</v>
      </c>
      <c r="O24" s="153">
        <v>-634158</v>
      </c>
      <c r="P24" s="153">
        <v>569253</v>
      </c>
      <c r="Q24" s="156">
        <v>-64905</v>
      </c>
      <c r="R24" s="78"/>
      <c r="S24" s="78"/>
      <c r="T24" s="3"/>
    </row>
    <row r="25" spans="2:20" ht="28.5" customHeight="1" x14ac:dyDescent="0.35">
      <c r="B25" s="150" t="s">
        <v>32</v>
      </c>
      <c r="C25" s="153">
        <v>1468406</v>
      </c>
      <c r="D25" s="153">
        <v>25365</v>
      </c>
      <c r="E25" s="153">
        <v>546502</v>
      </c>
      <c r="F25" s="153">
        <v>947269</v>
      </c>
      <c r="G25" s="153">
        <v>488581</v>
      </c>
      <c r="H25" s="153">
        <v>76029</v>
      </c>
      <c r="I25" s="153">
        <v>514347</v>
      </c>
      <c r="J25" s="153">
        <v>113559</v>
      </c>
      <c r="K25" s="153">
        <v>883973</v>
      </c>
      <c r="L25" s="153">
        <v>580025</v>
      </c>
      <c r="M25" s="153">
        <v>56624</v>
      </c>
      <c r="N25" s="153">
        <v>527506</v>
      </c>
      <c r="O25" s="153">
        <v>-280181</v>
      </c>
      <c r="P25" s="153">
        <v>431881</v>
      </c>
      <c r="Q25" s="156">
        <v>151700</v>
      </c>
      <c r="R25" s="78"/>
      <c r="S25" s="78"/>
      <c r="T25" s="3"/>
    </row>
    <row r="26" spans="2:20" ht="28.5" customHeight="1" x14ac:dyDescent="0.35">
      <c r="B26" s="150" t="s">
        <v>33</v>
      </c>
      <c r="C26" s="153">
        <v>1285488</v>
      </c>
      <c r="D26" s="153">
        <v>1237</v>
      </c>
      <c r="E26" s="153">
        <v>214300</v>
      </c>
      <c r="F26" s="153">
        <v>1072425</v>
      </c>
      <c r="G26" s="153">
        <v>856413</v>
      </c>
      <c r="H26" s="153">
        <v>0</v>
      </c>
      <c r="I26" s="153">
        <v>701892</v>
      </c>
      <c r="J26" s="153">
        <v>0</v>
      </c>
      <c r="K26" s="153">
        <v>1226946</v>
      </c>
      <c r="L26" s="153">
        <v>1242517</v>
      </c>
      <c r="M26" s="153">
        <v>120981</v>
      </c>
      <c r="N26" s="153">
        <v>409770</v>
      </c>
      <c r="O26" s="153">
        <v>-546321</v>
      </c>
      <c r="P26" s="153">
        <v>0</v>
      </c>
      <c r="Q26" s="156">
        <v>-546321</v>
      </c>
      <c r="R26" s="78"/>
      <c r="S26" s="78"/>
      <c r="T26" s="3"/>
    </row>
    <row r="27" spans="2:20" ht="28.5" customHeight="1" x14ac:dyDescent="0.35">
      <c r="B27" s="150" t="s">
        <v>34</v>
      </c>
      <c r="C27" s="153">
        <v>7098037</v>
      </c>
      <c r="D27" s="153">
        <v>166622</v>
      </c>
      <c r="E27" s="153">
        <v>1751681</v>
      </c>
      <c r="F27" s="153">
        <v>5512978</v>
      </c>
      <c r="G27" s="153">
        <v>2497680</v>
      </c>
      <c r="H27" s="153">
        <v>0</v>
      </c>
      <c r="I27" s="153">
        <v>2964287</v>
      </c>
      <c r="J27" s="153">
        <v>0</v>
      </c>
      <c r="K27" s="153">
        <v>5046370</v>
      </c>
      <c r="L27" s="153">
        <v>3356719</v>
      </c>
      <c r="M27" s="153">
        <v>437844</v>
      </c>
      <c r="N27" s="153">
        <v>1188816</v>
      </c>
      <c r="O27" s="153">
        <v>62990</v>
      </c>
      <c r="P27" s="153">
        <v>222873</v>
      </c>
      <c r="Q27" s="156">
        <v>285863</v>
      </c>
      <c r="R27" s="78"/>
      <c r="S27" s="78"/>
      <c r="T27" s="3"/>
    </row>
    <row r="28" spans="2:20" ht="28.5" customHeight="1" x14ac:dyDescent="0.35">
      <c r="B28" s="150" t="s">
        <v>35</v>
      </c>
      <c r="C28" s="153">
        <v>5802490</v>
      </c>
      <c r="D28" s="153">
        <v>396013</v>
      </c>
      <c r="E28" s="153">
        <v>3507729</v>
      </c>
      <c r="F28" s="153">
        <v>2690774</v>
      </c>
      <c r="G28" s="153">
        <v>995815</v>
      </c>
      <c r="H28" s="153">
        <v>0</v>
      </c>
      <c r="I28" s="153">
        <v>1327866</v>
      </c>
      <c r="J28" s="153">
        <v>56821</v>
      </c>
      <c r="K28" s="153">
        <v>2301903</v>
      </c>
      <c r="L28" s="153">
        <v>1269106</v>
      </c>
      <c r="M28" s="153">
        <v>177517</v>
      </c>
      <c r="N28" s="153">
        <v>572216</v>
      </c>
      <c r="O28" s="153">
        <v>283064</v>
      </c>
      <c r="P28" s="153">
        <v>0</v>
      </c>
      <c r="Q28" s="156">
        <v>283064</v>
      </c>
      <c r="R28" s="78"/>
      <c r="S28" s="78"/>
      <c r="T28" s="3"/>
    </row>
    <row r="29" spans="2:20" ht="28.5" customHeight="1" x14ac:dyDescent="0.35">
      <c r="B29" s="150" t="s">
        <v>167</v>
      </c>
      <c r="C29" s="153">
        <v>2289001</v>
      </c>
      <c r="D29" s="153">
        <v>28169</v>
      </c>
      <c r="E29" s="153">
        <v>1187910</v>
      </c>
      <c r="F29" s="153">
        <v>1129260</v>
      </c>
      <c r="G29" s="153">
        <v>1029139</v>
      </c>
      <c r="H29" s="153">
        <v>27965</v>
      </c>
      <c r="I29" s="153">
        <v>771489</v>
      </c>
      <c r="J29" s="153">
        <v>7179</v>
      </c>
      <c r="K29" s="153">
        <v>1407696</v>
      </c>
      <c r="L29" s="153">
        <v>895960</v>
      </c>
      <c r="M29" s="153">
        <v>131369</v>
      </c>
      <c r="N29" s="153">
        <v>846699</v>
      </c>
      <c r="O29" s="153">
        <v>-466331</v>
      </c>
      <c r="P29" s="153">
        <v>852813</v>
      </c>
      <c r="Q29" s="156">
        <v>386482</v>
      </c>
      <c r="R29" s="78"/>
      <c r="S29" s="78"/>
      <c r="T29" s="3"/>
    </row>
    <row r="30" spans="2:20" ht="28.5" customHeight="1" x14ac:dyDescent="0.35">
      <c r="B30" s="150" t="s">
        <v>36</v>
      </c>
      <c r="C30" s="153">
        <v>2360507</v>
      </c>
      <c r="D30" s="153">
        <v>9526</v>
      </c>
      <c r="E30" s="153">
        <v>672439</v>
      </c>
      <c r="F30" s="153">
        <v>1697595</v>
      </c>
      <c r="G30" s="153">
        <v>643827</v>
      </c>
      <c r="H30" s="153">
        <v>0</v>
      </c>
      <c r="I30" s="153">
        <v>737357</v>
      </c>
      <c r="J30" s="153">
        <v>0</v>
      </c>
      <c r="K30" s="153">
        <v>1604064</v>
      </c>
      <c r="L30" s="153">
        <v>1605750</v>
      </c>
      <c r="M30" s="153">
        <v>171517</v>
      </c>
      <c r="N30" s="153">
        <v>610037</v>
      </c>
      <c r="O30" s="153">
        <v>-783239</v>
      </c>
      <c r="P30" s="153">
        <v>93937</v>
      </c>
      <c r="Q30" s="156">
        <v>-689303</v>
      </c>
      <c r="R30" s="78"/>
      <c r="S30" s="78"/>
      <c r="T30" s="3"/>
    </row>
    <row r="31" spans="2:20" ht="28.5" customHeight="1" x14ac:dyDescent="0.35">
      <c r="B31" s="150" t="s">
        <v>217</v>
      </c>
      <c r="C31" s="153">
        <v>13203612</v>
      </c>
      <c r="D31" s="153">
        <v>597029</v>
      </c>
      <c r="E31" s="153">
        <v>2407030</v>
      </c>
      <c r="F31" s="153">
        <v>11393611</v>
      </c>
      <c r="G31" s="153">
        <v>4842323</v>
      </c>
      <c r="H31" s="153">
        <v>109619</v>
      </c>
      <c r="I31" s="153">
        <v>6058750</v>
      </c>
      <c r="J31" s="153">
        <v>109619</v>
      </c>
      <c r="K31" s="153">
        <v>10177184</v>
      </c>
      <c r="L31" s="153">
        <v>7130130</v>
      </c>
      <c r="M31" s="153">
        <v>969898</v>
      </c>
      <c r="N31" s="153">
        <v>2095212</v>
      </c>
      <c r="O31" s="153">
        <v>-18056</v>
      </c>
      <c r="P31" s="153">
        <v>0</v>
      </c>
      <c r="Q31" s="156">
        <v>-18056</v>
      </c>
      <c r="R31" s="78"/>
      <c r="S31" s="78"/>
      <c r="T31" s="3"/>
    </row>
    <row r="32" spans="2:20" ht="28.5" customHeight="1" x14ac:dyDescent="0.35">
      <c r="B32" s="150" t="s">
        <v>123</v>
      </c>
      <c r="C32" s="153">
        <v>2208886</v>
      </c>
      <c r="D32" s="153">
        <v>0</v>
      </c>
      <c r="E32" s="153">
        <v>445745</v>
      </c>
      <c r="F32" s="153">
        <v>1763141</v>
      </c>
      <c r="G32" s="153">
        <v>806543</v>
      </c>
      <c r="H32" s="153">
        <v>0</v>
      </c>
      <c r="I32" s="153">
        <v>1108115</v>
      </c>
      <c r="J32" s="153">
        <v>0</v>
      </c>
      <c r="K32" s="153">
        <v>1461569</v>
      </c>
      <c r="L32" s="153">
        <v>936333</v>
      </c>
      <c r="M32" s="153">
        <v>148007</v>
      </c>
      <c r="N32" s="153">
        <v>427451</v>
      </c>
      <c r="O32" s="153">
        <v>-50222</v>
      </c>
      <c r="P32" s="153">
        <v>61776</v>
      </c>
      <c r="Q32" s="156">
        <v>11554</v>
      </c>
      <c r="R32" s="78"/>
      <c r="S32" s="78"/>
      <c r="T32" s="3"/>
    </row>
    <row r="33" spans="1:20" ht="28.5" customHeight="1" x14ac:dyDescent="0.35">
      <c r="B33" s="150" t="s">
        <v>132</v>
      </c>
      <c r="C33" s="153">
        <v>1202663</v>
      </c>
      <c r="D33" s="153">
        <v>44459</v>
      </c>
      <c r="E33" s="153">
        <v>135313</v>
      </c>
      <c r="F33" s="153">
        <v>1111808</v>
      </c>
      <c r="G33" s="153">
        <v>-542468</v>
      </c>
      <c r="H33" s="153">
        <v>0</v>
      </c>
      <c r="I33" s="153">
        <v>-616349</v>
      </c>
      <c r="J33" s="153">
        <v>126876</v>
      </c>
      <c r="K33" s="153">
        <v>1058814</v>
      </c>
      <c r="L33" s="153">
        <v>650269</v>
      </c>
      <c r="M33" s="153">
        <v>117682</v>
      </c>
      <c r="N33" s="153">
        <v>355672</v>
      </c>
      <c r="O33" s="153">
        <v>-64809</v>
      </c>
      <c r="P33" s="153">
        <v>0</v>
      </c>
      <c r="Q33" s="156">
        <v>-64809</v>
      </c>
      <c r="R33" s="78"/>
      <c r="S33" s="78"/>
      <c r="T33" s="3"/>
    </row>
    <row r="34" spans="1:20" ht="28.5" customHeight="1" x14ac:dyDescent="0.35">
      <c r="B34" s="150" t="s">
        <v>185</v>
      </c>
      <c r="C34" s="153">
        <v>2218124</v>
      </c>
      <c r="D34" s="153">
        <v>0</v>
      </c>
      <c r="E34" s="153">
        <v>832077</v>
      </c>
      <c r="F34" s="153">
        <v>1386047</v>
      </c>
      <c r="G34" s="153">
        <v>876843</v>
      </c>
      <c r="H34" s="153">
        <v>11387</v>
      </c>
      <c r="I34" s="153">
        <v>861841</v>
      </c>
      <c r="J34" s="153">
        <v>3</v>
      </c>
      <c r="K34" s="153">
        <v>1412433</v>
      </c>
      <c r="L34" s="153">
        <v>756819</v>
      </c>
      <c r="M34" s="153">
        <v>133239</v>
      </c>
      <c r="N34" s="153">
        <v>552519</v>
      </c>
      <c r="O34" s="153">
        <v>-30144</v>
      </c>
      <c r="P34" s="153">
        <v>159674</v>
      </c>
      <c r="Q34" s="156">
        <v>129530</v>
      </c>
      <c r="R34" s="78"/>
      <c r="S34" s="78"/>
      <c r="T34" s="3"/>
    </row>
    <row r="35" spans="1:20" ht="28.5" customHeight="1" x14ac:dyDescent="0.35">
      <c r="B35" s="150" t="s">
        <v>220</v>
      </c>
      <c r="C35" s="153">
        <v>232304</v>
      </c>
      <c r="D35" s="153">
        <v>0</v>
      </c>
      <c r="E35" s="153">
        <v>66293</v>
      </c>
      <c r="F35" s="153">
        <v>166011</v>
      </c>
      <c r="G35" s="153">
        <v>617252</v>
      </c>
      <c r="H35" s="153">
        <v>0</v>
      </c>
      <c r="I35" s="153">
        <v>230585</v>
      </c>
      <c r="J35" s="153">
        <v>0</v>
      </c>
      <c r="K35" s="153">
        <v>552678</v>
      </c>
      <c r="L35" s="153">
        <v>518094</v>
      </c>
      <c r="M35" s="153">
        <v>-38752</v>
      </c>
      <c r="N35" s="153">
        <v>153021</v>
      </c>
      <c r="O35" s="153">
        <v>-79686</v>
      </c>
      <c r="P35" s="153">
        <v>22133</v>
      </c>
      <c r="Q35" s="156">
        <v>-57553</v>
      </c>
      <c r="R35" s="78"/>
      <c r="S35" s="78"/>
      <c r="T35" s="3"/>
    </row>
    <row r="36" spans="1:20" ht="28.5" customHeight="1" x14ac:dyDescent="0.35">
      <c r="B36" s="150" t="s">
        <v>248</v>
      </c>
      <c r="C36" s="153">
        <v>87898</v>
      </c>
      <c r="D36" s="153">
        <v>0</v>
      </c>
      <c r="E36" s="153">
        <v>40209</v>
      </c>
      <c r="F36" s="153">
        <v>47689</v>
      </c>
      <c r="G36" s="153">
        <v>0</v>
      </c>
      <c r="H36" s="153">
        <v>0</v>
      </c>
      <c r="I36" s="153">
        <v>23829</v>
      </c>
      <c r="J36" s="153">
        <v>0</v>
      </c>
      <c r="K36" s="153">
        <v>23861</v>
      </c>
      <c r="L36" s="153">
        <v>20710</v>
      </c>
      <c r="M36" s="153">
        <v>-1446</v>
      </c>
      <c r="N36" s="153">
        <v>18434</v>
      </c>
      <c r="O36" s="153">
        <v>-13837</v>
      </c>
      <c r="P36" s="153">
        <v>2605</v>
      </c>
      <c r="Q36" s="156">
        <v>-11232</v>
      </c>
      <c r="R36" s="78"/>
      <c r="S36" s="78"/>
      <c r="T36" s="3"/>
    </row>
    <row r="37" spans="1:20" ht="28.5" customHeight="1" x14ac:dyDescent="0.35">
      <c r="B37" s="150" t="s">
        <v>37</v>
      </c>
      <c r="C37" s="153">
        <v>667925</v>
      </c>
      <c r="D37" s="153">
        <v>0</v>
      </c>
      <c r="E37" s="153">
        <v>75623</v>
      </c>
      <c r="F37" s="153">
        <v>592302</v>
      </c>
      <c r="G37" s="153">
        <v>454708</v>
      </c>
      <c r="H37" s="153">
        <v>0</v>
      </c>
      <c r="I37" s="153">
        <v>467650</v>
      </c>
      <c r="J37" s="153">
        <v>0</v>
      </c>
      <c r="K37" s="153">
        <v>579359</v>
      </c>
      <c r="L37" s="153">
        <v>389451</v>
      </c>
      <c r="M37" s="153">
        <v>46840</v>
      </c>
      <c r="N37" s="153">
        <v>249871</v>
      </c>
      <c r="O37" s="153">
        <v>-106803</v>
      </c>
      <c r="P37" s="153">
        <v>0</v>
      </c>
      <c r="Q37" s="156">
        <v>-106803</v>
      </c>
      <c r="R37" s="78"/>
      <c r="S37" s="78"/>
      <c r="T37" s="3"/>
    </row>
    <row r="38" spans="1:20" ht="28.5" customHeight="1" x14ac:dyDescent="0.35">
      <c r="B38" s="150" t="s">
        <v>38</v>
      </c>
      <c r="C38" s="153">
        <v>1796673</v>
      </c>
      <c r="D38" s="153">
        <v>25800</v>
      </c>
      <c r="E38" s="153">
        <v>725092</v>
      </c>
      <c r="F38" s="153">
        <v>1097381</v>
      </c>
      <c r="G38" s="153">
        <v>250231</v>
      </c>
      <c r="H38" s="153">
        <v>0</v>
      </c>
      <c r="I38" s="153">
        <v>463753</v>
      </c>
      <c r="J38" s="153">
        <v>0</v>
      </c>
      <c r="K38" s="153">
        <v>883859</v>
      </c>
      <c r="L38" s="153">
        <v>304135</v>
      </c>
      <c r="M38" s="153">
        <v>95514</v>
      </c>
      <c r="N38" s="153">
        <v>486323</v>
      </c>
      <c r="O38" s="153">
        <v>-2113</v>
      </c>
      <c r="P38" s="153">
        <v>0</v>
      </c>
      <c r="Q38" s="156">
        <v>-2113</v>
      </c>
      <c r="R38" s="78"/>
      <c r="S38" s="78"/>
      <c r="T38" s="3"/>
    </row>
    <row r="39" spans="1:20" ht="28.5" customHeight="1" x14ac:dyDescent="0.35">
      <c r="B39" s="150" t="s">
        <v>39</v>
      </c>
      <c r="C39" s="153">
        <v>1544621</v>
      </c>
      <c r="D39" s="153">
        <v>0</v>
      </c>
      <c r="E39" s="153">
        <v>620539</v>
      </c>
      <c r="F39" s="153">
        <v>924082</v>
      </c>
      <c r="G39" s="153">
        <v>422997</v>
      </c>
      <c r="H39" s="153">
        <v>68471</v>
      </c>
      <c r="I39" s="153">
        <v>600795</v>
      </c>
      <c r="J39" s="153">
        <v>52388</v>
      </c>
      <c r="K39" s="153">
        <v>762367</v>
      </c>
      <c r="L39" s="153">
        <v>381365</v>
      </c>
      <c r="M39" s="153">
        <v>22051</v>
      </c>
      <c r="N39" s="153">
        <v>401100</v>
      </c>
      <c r="O39" s="153">
        <v>-42149</v>
      </c>
      <c r="P39" s="153">
        <v>78169</v>
      </c>
      <c r="Q39" s="156">
        <v>36020</v>
      </c>
      <c r="R39" s="78"/>
      <c r="S39" s="78"/>
      <c r="T39" s="3"/>
    </row>
    <row r="40" spans="1:20" ht="28.5" customHeight="1" x14ac:dyDescent="0.35">
      <c r="B40" s="150" t="s">
        <v>40</v>
      </c>
      <c r="C40" s="153">
        <v>317550</v>
      </c>
      <c r="D40" s="153">
        <v>6131</v>
      </c>
      <c r="E40" s="153">
        <v>63633</v>
      </c>
      <c r="F40" s="153">
        <v>260048</v>
      </c>
      <c r="G40" s="153">
        <v>457152</v>
      </c>
      <c r="H40" s="153">
        <v>169049</v>
      </c>
      <c r="I40" s="153">
        <v>298206</v>
      </c>
      <c r="J40" s="153">
        <v>169049</v>
      </c>
      <c r="K40" s="153">
        <v>418994</v>
      </c>
      <c r="L40" s="153">
        <v>170395</v>
      </c>
      <c r="M40" s="153">
        <v>28168</v>
      </c>
      <c r="N40" s="153">
        <v>205778</v>
      </c>
      <c r="O40" s="153">
        <v>14653</v>
      </c>
      <c r="P40" s="153">
        <v>0</v>
      </c>
      <c r="Q40" s="156">
        <v>14653</v>
      </c>
      <c r="R40" s="78"/>
      <c r="S40" s="78"/>
      <c r="T40" s="3"/>
    </row>
    <row r="41" spans="1:20" ht="28.5" customHeight="1" x14ac:dyDescent="0.35">
      <c r="B41" s="150" t="s">
        <v>41</v>
      </c>
      <c r="C41" s="153">
        <v>0</v>
      </c>
      <c r="D41" s="153">
        <v>0</v>
      </c>
      <c r="E41" s="153">
        <v>0</v>
      </c>
      <c r="F41" s="153">
        <v>0</v>
      </c>
      <c r="G41" s="153">
        <v>0</v>
      </c>
      <c r="H41" s="153">
        <v>0</v>
      </c>
      <c r="I41" s="153">
        <v>0</v>
      </c>
      <c r="J41" s="153">
        <v>0</v>
      </c>
      <c r="K41" s="153">
        <v>0</v>
      </c>
      <c r="L41" s="153">
        <v>0</v>
      </c>
      <c r="M41" s="153">
        <v>0</v>
      </c>
      <c r="N41" s="153">
        <v>0</v>
      </c>
      <c r="O41" s="153">
        <v>0</v>
      </c>
      <c r="P41" s="153">
        <v>0</v>
      </c>
      <c r="Q41" s="156">
        <v>0</v>
      </c>
      <c r="R41" s="78"/>
      <c r="S41" s="78"/>
      <c r="T41" s="3"/>
    </row>
    <row r="42" spans="1:20" ht="28.5" customHeight="1" x14ac:dyDescent="0.35">
      <c r="B42" s="150" t="s">
        <v>42</v>
      </c>
      <c r="C42" s="153">
        <v>735868</v>
      </c>
      <c r="D42" s="153">
        <v>0</v>
      </c>
      <c r="E42" s="153">
        <v>23102</v>
      </c>
      <c r="F42" s="153">
        <v>712766</v>
      </c>
      <c r="G42" s="153">
        <v>189344</v>
      </c>
      <c r="H42" s="153">
        <v>0</v>
      </c>
      <c r="I42" s="153">
        <v>237512</v>
      </c>
      <c r="J42" s="153">
        <v>0</v>
      </c>
      <c r="K42" s="153">
        <v>664598</v>
      </c>
      <c r="L42" s="153">
        <v>314568</v>
      </c>
      <c r="M42" s="153">
        <v>73639</v>
      </c>
      <c r="N42" s="153">
        <v>308480</v>
      </c>
      <c r="O42" s="153">
        <v>-32089</v>
      </c>
      <c r="P42" s="153">
        <v>16331</v>
      </c>
      <c r="Q42" s="156">
        <v>-15758</v>
      </c>
      <c r="R42" s="78"/>
      <c r="S42" s="78"/>
      <c r="T42" s="3"/>
    </row>
    <row r="43" spans="1:20" ht="28.5" customHeight="1" x14ac:dyDescent="0.35">
      <c r="A43" s="3"/>
      <c r="B43" s="154" t="s">
        <v>43</v>
      </c>
      <c r="C43" s="155">
        <f t="shared" ref="C43:Q43" si="0">SUM(C6:C42)</f>
        <v>150383030</v>
      </c>
      <c r="D43" s="155">
        <f t="shared" si="0"/>
        <v>3339264</v>
      </c>
      <c r="E43" s="155">
        <f t="shared" si="0"/>
        <v>48829943</v>
      </c>
      <c r="F43" s="155">
        <f t="shared" si="0"/>
        <v>104892354</v>
      </c>
      <c r="G43" s="155">
        <f t="shared" si="0"/>
        <v>45390960</v>
      </c>
      <c r="H43" s="155">
        <f t="shared" si="0"/>
        <v>744996</v>
      </c>
      <c r="I43" s="155">
        <f t="shared" si="0"/>
        <v>55025959</v>
      </c>
      <c r="J43" s="155">
        <f t="shared" si="0"/>
        <v>810736</v>
      </c>
      <c r="K43" s="155">
        <f t="shared" si="0"/>
        <v>95191617</v>
      </c>
      <c r="L43" s="155">
        <f t="shared" si="0"/>
        <v>65310241</v>
      </c>
      <c r="M43" s="155">
        <f t="shared" si="0"/>
        <v>7293339</v>
      </c>
      <c r="N43" s="155">
        <f t="shared" si="0"/>
        <v>26680625</v>
      </c>
      <c r="O43" s="155">
        <f t="shared" si="0"/>
        <v>-4092584</v>
      </c>
      <c r="P43" s="155">
        <f t="shared" si="0"/>
        <v>7042547</v>
      </c>
      <c r="Q43" s="155">
        <f t="shared" si="0"/>
        <v>2949962</v>
      </c>
      <c r="R43" s="78"/>
      <c r="S43" s="78"/>
      <c r="T43" s="3"/>
    </row>
    <row r="44" spans="1:20" ht="28.5" customHeight="1" x14ac:dyDescent="0.35">
      <c r="B44" s="336" t="s">
        <v>44</v>
      </c>
      <c r="C44" s="336"/>
      <c r="D44" s="336"/>
      <c r="E44" s="336"/>
      <c r="F44" s="336"/>
      <c r="G44" s="336"/>
      <c r="H44" s="336"/>
      <c r="I44" s="336"/>
      <c r="J44" s="336"/>
      <c r="K44" s="336"/>
      <c r="L44" s="336"/>
      <c r="M44" s="336"/>
      <c r="N44" s="336"/>
      <c r="O44" s="336"/>
      <c r="P44" s="336"/>
      <c r="Q44" s="336"/>
      <c r="R44" s="78"/>
      <c r="S44" s="78"/>
      <c r="T44" s="3"/>
    </row>
    <row r="45" spans="1:20" ht="28.5" customHeight="1" x14ac:dyDescent="0.35">
      <c r="B45" s="150" t="s">
        <v>45</v>
      </c>
      <c r="C45" s="153">
        <v>0</v>
      </c>
      <c r="D45" s="153">
        <v>5409495</v>
      </c>
      <c r="E45" s="153">
        <v>1986475</v>
      </c>
      <c r="F45" s="153">
        <v>3423020</v>
      </c>
      <c r="G45" s="153">
        <v>2266784</v>
      </c>
      <c r="H45" s="153">
        <v>0</v>
      </c>
      <c r="I45" s="153">
        <v>1831684</v>
      </c>
      <c r="J45" s="153">
        <v>0</v>
      </c>
      <c r="K45" s="153">
        <v>3858120</v>
      </c>
      <c r="L45" s="153">
        <v>2383569</v>
      </c>
      <c r="M45" s="153">
        <v>916977</v>
      </c>
      <c r="N45" s="153">
        <v>491667</v>
      </c>
      <c r="O45" s="153">
        <v>65907</v>
      </c>
      <c r="P45" s="153">
        <v>553968</v>
      </c>
      <c r="Q45" s="156">
        <v>619875</v>
      </c>
      <c r="S45" s="78"/>
      <c r="T45" s="3"/>
    </row>
    <row r="46" spans="1:20" ht="28.5" customHeight="1" x14ac:dyDescent="0.35">
      <c r="B46" s="150" t="s">
        <v>60</v>
      </c>
      <c r="C46" s="153">
        <v>0</v>
      </c>
      <c r="D46" s="153">
        <v>3533206</v>
      </c>
      <c r="E46" s="153">
        <v>373649</v>
      </c>
      <c r="F46" s="153">
        <v>3159556</v>
      </c>
      <c r="G46" s="153">
        <v>1458693</v>
      </c>
      <c r="H46" s="153">
        <v>0</v>
      </c>
      <c r="I46" s="153">
        <v>1792759</v>
      </c>
      <c r="J46" s="153">
        <v>0</v>
      </c>
      <c r="K46" s="153">
        <v>2825489</v>
      </c>
      <c r="L46" s="153">
        <v>1591831</v>
      </c>
      <c r="M46" s="153">
        <v>782707</v>
      </c>
      <c r="N46" s="153">
        <v>360505</v>
      </c>
      <c r="O46" s="153">
        <v>90446</v>
      </c>
      <c r="P46" s="153">
        <v>0</v>
      </c>
      <c r="Q46" s="156">
        <v>90446</v>
      </c>
      <c r="R46" s="78"/>
      <c r="S46" s="78"/>
      <c r="T46" s="3"/>
    </row>
    <row r="47" spans="1:20" ht="28.5" customHeight="1" x14ac:dyDescent="0.35">
      <c r="B47" s="150" t="s">
        <v>199</v>
      </c>
      <c r="C47" s="153">
        <v>0</v>
      </c>
      <c r="D47" s="153">
        <v>1908326</v>
      </c>
      <c r="E47" s="153">
        <v>229089</v>
      </c>
      <c r="F47" s="153">
        <v>1679236</v>
      </c>
      <c r="G47" s="153">
        <v>641639</v>
      </c>
      <c r="H47" s="153">
        <v>0</v>
      </c>
      <c r="I47" s="153">
        <v>789219</v>
      </c>
      <c r="J47" s="153">
        <v>0</v>
      </c>
      <c r="K47" s="153">
        <v>1531657</v>
      </c>
      <c r="L47" s="153">
        <v>706256</v>
      </c>
      <c r="M47" s="153">
        <v>550214</v>
      </c>
      <c r="N47" s="153">
        <v>181547</v>
      </c>
      <c r="O47" s="153">
        <v>93640</v>
      </c>
      <c r="P47" s="153">
        <v>142582</v>
      </c>
      <c r="Q47" s="156">
        <v>236221</v>
      </c>
      <c r="R47" s="78"/>
      <c r="S47" s="78"/>
      <c r="T47" s="3"/>
    </row>
    <row r="48" spans="1:20" ht="28.5" customHeight="1" x14ac:dyDescent="0.35">
      <c r="B48" s="150" t="s">
        <v>46</v>
      </c>
      <c r="C48" s="153">
        <v>0</v>
      </c>
      <c r="D48" s="153">
        <v>9765653</v>
      </c>
      <c r="E48" s="153">
        <v>807767</v>
      </c>
      <c r="F48" s="153">
        <v>8957886</v>
      </c>
      <c r="G48" s="153">
        <v>4029278</v>
      </c>
      <c r="H48" s="153">
        <v>0</v>
      </c>
      <c r="I48" s="153">
        <v>5174940</v>
      </c>
      <c r="J48" s="153">
        <v>0</v>
      </c>
      <c r="K48" s="153">
        <v>7812224</v>
      </c>
      <c r="L48" s="153">
        <v>4696248</v>
      </c>
      <c r="M48" s="153">
        <v>2942158</v>
      </c>
      <c r="N48" s="153">
        <v>1263419</v>
      </c>
      <c r="O48" s="153">
        <v>-1089602</v>
      </c>
      <c r="P48" s="153">
        <v>2075659</v>
      </c>
      <c r="Q48" s="156">
        <v>986057</v>
      </c>
      <c r="R48" s="131"/>
      <c r="S48" s="78"/>
      <c r="T48" s="3"/>
    </row>
    <row r="49" spans="2:26" ht="28.5" customHeight="1" x14ac:dyDescent="0.35">
      <c r="B49" s="150" t="s">
        <v>200</v>
      </c>
      <c r="C49" s="153">
        <v>0</v>
      </c>
      <c r="D49" s="153">
        <v>4360449</v>
      </c>
      <c r="E49" s="153">
        <v>711694</v>
      </c>
      <c r="F49" s="153">
        <v>3648755</v>
      </c>
      <c r="G49" s="153">
        <v>705116</v>
      </c>
      <c r="H49" s="153">
        <v>0</v>
      </c>
      <c r="I49" s="153">
        <v>1206230</v>
      </c>
      <c r="J49" s="153">
        <v>0</v>
      </c>
      <c r="K49" s="153">
        <v>3147641</v>
      </c>
      <c r="L49" s="153">
        <v>1363440</v>
      </c>
      <c r="M49" s="153">
        <v>937001</v>
      </c>
      <c r="N49" s="153">
        <v>415458</v>
      </c>
      <c r="O49" s="153">
        <v>431742</v>
      </c>
      <c r="P49" s="153">
        <v>150233</v>
      </c>
      <c r="Q49" s="156">
        <v>581975</v>
      </c>
      <c r="R49" s="78"/>
      <c r="S49" s="78"/>
      <c r="T49" s="3"/>
    </row>
    <row r="50" spans="2:26" s="6" customFormat="1" ht="28.5" customHeight="1" x14ac:dyDescent="0.35">
      <c r="B50" s="154" t="s">
        <v>43</v>
      </c>
      <c r="C50" s="155">
        <f>SUM(C45:C49)</f>
        <v>0</v>
      </c>
      <c r="D50" s="155">
        <f t="shared" ref="D50:Q50" si="1">SUM(D45:D49)</f>
        <v>24977129</v>
      </c>
      <c r="E50" s="155">
        <f t="shared" si="1"/>
        <v>4108674</v>
      </c>
      <c r="F50" s="155">
        <f t="shared" si="1"/>
        <v>20868453</v>
      </c>
      <c r="G50" s="155">
        <f t="shared" si="1"/>
        <v>9101510</v>
      </c>
      <c r="H50" s="155">
        <f t="shared" si="1"/>
        <v>0</v>
      </c>
      <c r="I50" s="155">
        <f t="shared" si="1"/>
        <v>10794832</v>
      </c>
      <c r="J50" s="155">
        <f t="shared" si="1"/>
        <v>0</v>
      </c>
      <c r="K50" s="155">
        <f t="shared" si="1"/>
        <v>19175131</v>
      </c>
      <c r="L50" s="155">
        <f t="shared" si="1"/>
        <v>10741344</v>
      </c>
      <c r="M50" s="155">
        <f t="shared" si="1"/>
        <v>6129057</v>
      </c>
      <c r="N50" s="155">
        <f t="shared" si="1"/>
        <v>2712596</v>
      </c>
      <c r="O50" s="155">
        <f t="shared" si="1"/>
        <v>-407867</v>
      </c>
      <c r="P50" s="155">
        <f t="shared" si="1"/>
        <v>2922442</v>
      </c>
      <c r="Q50" s="155">
        <f t="shared" si="1"/>
        <v>2514574</v>
      </c>
      <c r="R50" s="78"/>
      <c r="S50" s="78"/>
      <c r="T50" s="3"/>
      <c r="Z50" s="78"/>
    </row>
    <row r="51" spans="2:26" ht="21" customHeight="1" x14ac:dyDescent="0.35">
      <c r="B51" s="339" t="s">
        <v>48</v>
      </c>
      <c r="C51" s="339"/>
      <c r="D51" s="339"/>
      <c r="E51" s="339"/>
      <c r="F51" s="339"/>
      <c r="G51" s="339"/>
      <c r="H51" s="339"/>
      <c r="I51" s="339"/>
      <c r="J51" s="339"/>
      <c r="K51" s="339"/>
      <c r="L51" s="339"/>
      <c r="M51" s="339"/>
      <c r="N51" s="339"/>
      <c r="O51" s="339"/>
      <c r="P51" s="339"/>
      <c r="Q51" s="339"/>
      <c r="R51" s="78"/>
    </row>
    <row r="52" spans="2:26" ht="21" hidden="1" customHeight="1" x14ac:dyDescent="0.3">
      <c r="B52" s="80"/>
      <c r="C52" s="84">
        <f>C43+C50</f>
        <v>150383030</v>
      </c>
      <c r="D52" s="84">
        <f t="shared" ref="D52:Q52" si="2">D43+D50</f>
        <v>28316393</v>
      </c>
      <c r="E52" s="84">
        <f t="shared" si="2"/>
        <v>52938617</v>
      </c>
      <c r="F52" s="84">
        <f t="shared" si="2"/>
        <v>125760807</v>
      </c>
      <c r="G52" s="84">
        <f t="shared" si="2"/>
        <v>54492470</v>
      </c>
      <c r="H52" s="84">
        <f t="shared" si="2"/>
        <v>744996</v>
      </c>
      <c r="I52" s="84">
        <f t="shared" si="2"/>
        <v>65820791</v>
      </c>
      <c r="J52" s="84">
        <f t="shared" si="2"/>
        <v>810736</v>
      </c>
      <c r="K52" s="84">
        <f t="shared" si="2"/>
        <v>114366748</v>
      </c>
      <c r="L52" s="84">
        <f t="shared" si="2"/>
        <v>76051585</v>
      </c>
      <c r="M52" s="84">
        <f t="shared" si="2"/>
        <v>13422396</v>
      </c>
      <c r="N52" s="84">
        <f t="shared" si="2"/>
        <v>29393221</v>
      </c>
      <c r="O52" s="84">
        <f t="shared" si="2"/>
        <v>-4500451</v>
      </c>
      <c r="P52" s="84">
        <f t="shared" si="2"/>
        <v>9964989</v>
      </c>
      <c r="Q52" s="84">
        <f t="shared" si="2"/>
        <v>5464536</v>
      </c>
      <c r="R52" s="80"/>
    </row>
    <row r="53" spans="2:26" ht="21" customHeight="1" x14ac:dyDescent="0.3">
      <c r="C53" s="84"/>
      <c r="D53" s="84"/>
      <c r="E53" s="84"/>
      <c r="F53" s="193"/>
      <c r="G53" s="84"/>
      <c r="H53" s="84"/>
      <c r="I53" s="84"/>
      <c r="J53" s="84"/>
      <c r="K53" s="84"/>
      <c r="L53" s="84"/>
      <c r="M53" s="84"/>
      <c r="N53" s="84"/>
      <c r="O53" s="84"/>
      <c r="P53" s="84"/>
      <c r="Q53" s="84"/>
      <c r="R53" s="84"/>
      <c r="S53" s="84"/>
    </row>
    <row r="54" spans="2:26" ht="21" customHeight="1" x14ac:dyDescent="0.3">
      <c r="M54" s="3"/>
      <c r="Q54" s="3"/>
    </row>
    <row r="55" spans="2:26" ht="21" customHeight="1" x14ac:dyDescent="0.3">
      <c r="C55" s="3"/>
    </row>
  </sheetData>
  <sheetProtection algorithmName="SHA-512" hashValue="IuV8bueZ1mDvd6gCl6PR7REAdOvoO1htLFQXZDx549ngNrdw3WS8EBKwAgjuoKcF6ccd04exOC0A8WmXhc6u7w==" saltValue="yNzeLoJuhjoa+D+rD9E01w==" spinCount="100000" sheet="1" objects="1" scenarios="1"/>
  <mergeCells count="4">
    <mergeCell ref="B3:Q3"/>
    <mergeCell ref="B5:Q5"/>
    <mergeCell ref="B44:Q44"/>
    <mergeCell ref="B51:Q51"/>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04E4D-300A-4DC0-B3BC-C56216730A89}">
  <sheetPr codeName="Sheet21">
    <tabColor rgb="FF92D050"/>
    <pageSetUpPr fitToPage="1"/>
  </sheetPr>
  <dimension ref="A1:L40"/>
  <sheetViews>
    <sheetView showGridLines="0" zoomScale="80" zoomScaleNormal="80" workbookViewId="0">
      <selection activeCell="A7" sqref="A7"/>
    </sheetView>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2" width="26.453125" style="2" customWidth="1"/>
    <col min="13" max="16384" width="21.453125" style="2"/>
  </cols>
  <sheetData>
    <row r="1" spans="1:12" ht="15.5" customHeight="1" x14ac:dyDescent="0.3"/>
    <row r="2" spans="1:12" x14ac:dyDescent="0.3">
      <c r="A2" s="53"/>
    </row>
    <row r="3" spans="1:12" ht="22.5" customHeight="1" x14ac:dyDescent="0.35">
      <c r="B3" s="340" t="s">
        <v>263</v>
      </c>
      <c r="C3" s="341"/>
      <c r="D3" s="341"/>
      <c r="E3" s="341"/>
      <c r="F3" s="341"/>
      <c r="G3" s="341"/>
      <c r="H3" s="341"/>
      <c r="I3" s="341"/>
      <c r="J3" s="341"/>
      <c r="K3" s="341"/>
      <c r="L3" s="341"/>
    </row>
    <row r="4" spans="1:12" ht="51.75" customHeight="1" x14ac:dyDescent="0.35">
      <c r="B4" s="167" t="s">
        <v>0</v>
      </c>
      <c r="C4" s="168" t="s">
        <v>205</v>
      </c>
      <c r="D4" s="168" t="s">
        <v>49</v>
      </c>
      <c r="E4" s="168" t="s">
        <v>129</v>
      </c>
      <c r="F4" s="168" t="s">
        <v>223</v>
      </c>
      <c r="G4" s="168" t="s">
        <v>50</v>
      </c>
      <c r="H4" s="168" t="s">
        <v>51</v>
      </c>
      <c r="I4" s="168" t="s">
        <v>45</v>
      </c>
      <c r="J4" s="168" t="s">
        <v>22</v>
      </c>
      <c r="K4" s="168" t="s">
        <v>74</v>
      </c>
      <c r="L4" s="168" t="s">
        <v>218</v>
      </c>
    </row>
    <row r="5" spans="1:12" ht="30" customHeight="1" x14ac:dyDescent="0.35">
      <c r="B5" s="169" t="s">
        <v>82</v>
      </c>
      <c r="C5" s="153">
        <v>699000</v>
      </c>
      <c r="D5" s="153">
        <v>1100000</v>
      </c>
      <c r="E5" s="153">
        <v>400000</v>
      </c>
      <c r="F5" s="153">
        <v>416726</v>
      </c>
      <c r="G5" s="153">
        <v>400000</v>
      </c>
      <c r="H5" s="153">
        <v>800000</v>
      </c>
      <c r="I5" s="153">
        <v>500000</v>
      </c>
      <c r="J5" s="153">
        <v>200000</v>
      </c>
      <c r="K5" s="153">
        <v>500000</v>
      </c>
      <c r="L5" s="153">
        <v>600000</v>
      </c>
    </row>
    <row r="6" spans="1:12" ht="30" customHeight="1" x14ac:dyDescent="0.35">
      <c r="B6" s="169" t="s">
        <v>83</v>
      </c>
      <c r="C6" s="153">
        <v>0</v>
      </c>
      <c r="D6" s="153">
        <v>0</v>
      </c>
      <c r="E6" s="153">
        <v>0</v>
      </c>
      <c r="F6" s="153">
        <v>491067</v>
      </c>
      <c r="G6" s="153">
        <v>0</v>
      </c>
      <c r="H6" s="153">
        <v>0</v>
      </c>
      <c r="I6" s="153">
        <v>0</v>
      </c>
      <c r="J6" s="153">
        <v>0</v>
      </c>
      <c r="K6" s="153">
        <v>0</v>
      </c>
      <c r="L6" s="153">
        <v>0</v>
      </c>
    </row>
    <row r="7" spans="1:12" ht="30" customHeight="1" x14ac:dyDescent="0.35">
      <c r="B7" s="169" t="s">
        <v>84</v>
      </c>
      <c r="C7" s="153">
        <v>0</v>
      </c>
      <c r="D7" s="153">
        <v>0</v>
      </c>
      <c r="E7" s="153">
        <v>0</v>
      </c>
      <c r="F7" s="153">
        <v>2500</v>
      </c>
      <c r="G7" s="153">
        <v>1621</v>
      </c>
      <c r="H7" s="153">
        <v>-678458</v>
      </c>
      <c r="I7" s="153">
        <v>-53</v>
      </c>
      <c r="J7" s="153">
        <v>0</v>
      </c>
      <c r="K7" s="153">
        <v>0</v>
      </c>
      <c r="L7" s="153">
        <v>0</v>
      </c>
    </row>
    <row r="8" spans="1:12" ht="30" customHeight="1" x14ac:dyDescent="0.35">
      <c r="B8" s="169" t="s">
        <v>85</v>
      </c>
      <c r="C8" s="153">
        <v>1048329</v>
      </c>
      <c r="D8" s="153">
        <v>106605</v>
      </c>
      <c r="E8" s="153">
        <v>0</v>
      </c>
      <c r="F8" s="153">
        <v>0</v>
      </c>
      <c r="G8" s="153">
        <v>126057</v>
      </c>
      <c r="H8" s="153">
        <v>2059608</v>
      </c>
      <c r="I8" s="153">
        <v>21057</v>
      </c>
      <c r="J8" s="153">
        <v>-136903</v>
      </c>
      <c r="K8" s="153">
        <v>0</v>
      </c>
      <c r="L8" s="153">
        <v>0</v>
      </c>
    </row>
    <row r="9" spans="1:12" ht="30" customHeight="1" x14ac:dyDescent="0.35">
      <c r="B9" s="169" t="s">
        <v>86</v>
      </c>
      <c r="C9" s="153">
        <v>0</v>
      </c>
      <c r="D9" s="153">
        <v>-243276</v>
      </c>
      <c r="E9" s="153">
        <v>75000</v>
      </c>
      <c r="F9" s="153">
        <v>-1419125</v>
      </c>
      <c r="G9" s="153">
        <v>0</v>
      </c>
      <c r="H9" s="153">
        <v>71861</v>
      </c>
      <c r="I9" s="153">
        <v>0</v>
      </c>
      <c r="J9" s="153">
        <v>0</v>
      </c>
      <c r="K9" s="153">
        <v>0</v>
      </c>
      <c r="L9" s="153">
        <v>770069</v>
      </c>
    </row>
    <row r="10" spans="1:12" ht="30" customHeight="1" x14ac:dyDescent="0.35">
      <c r="B10" s="169" t="s">
        <v>87</v>
      </c>
      <c r="C10" s="153">
        <v>0</v>
      </c>
      <c r="D10" s="153">
        <v>0</v>
      </c>
      <c r="E10" s="153">
        <v>10728810</v>
      </c>
      <c r="F10" s="153">
        <v>804027</v>
      </c>
      <c r="G10" s="153">
        <v>1120</v>
      </c>
      <c r="H10" s="153">
        <v>0</v>
      </c>
      <c r="I10" s="153">
        <v>247429</v>
      </c>
      <c r="J10" s="153">
        <v>0</v>
      </c>
      <c r="K10" s="153">
        <v>811941</v>
      </c>
      <c r="L10" s="153">
        <v>0</v>
      </c>
    </row>
    <row r="11" spans="1:12" ht="30" customHeight="1" x14ac:dyDescent="0.35">
      <c r="B11" s="170" t="s">
        <v>88</v>
      </c>
      <c r="C11" s="187">
        <v>1747329</v>
      </c>
      <c r="D11" s="187">
        <v>963329</v>
      </c>
      <c r="E11" s="187">
        <v>11203810</v>
      </c>
      <c r="F11" s="187">
        <v>295195</v>
      </c>
      <c r="G11" s="187">
        <v>528799</v>
      </c>
      <c r="H11" s="187">
        <v>2253010</v>
      </c>
      <c r="I11" s="187">
        <v>768432</v>
      </c>
      <c r="J11" s="187">
        <v>63097</v>
      </c>
      <c r="K11" s="187">
        <v>1311941</v>
      </c>
      <c r="L11" s="187">
        <v>1370069</v>
      </c>
    </row>
    <row r="12" spans="1:12" ht="30" customHeight="1" x14ac:dyDescent="0.35">
      <c r="B12" s="169" t="s">
        <v>89</v>
      </c>
      <c r="C12" s="153">
        <v>0</v>
      </c>
      <c r="D12" s="153">
        <v>1509432</v>
      </c>
      <c r="E12" s="153">
        <v>905284</v>
      </c>
      <c r="F12" s="153">
        <v>98301</v>
      </c>
      <c r="G12" s="153">
        <v>9148</v>
      </c>
      <c r="H12" s="153">
        <v>4966818</v>
      </c>
      <c r="I12" s="153">
        <v>68728</v>
      </c>
      <c r="J12" s="153">
        <v>263500</v>
      </c>
      <c r="K12" s="153">
        <v>282707</v>
      </c>
      <c r="L12" s="153">
        <v>2659049</v>
      </c>
    </row>
    <row r="13" spans="1:12" ht="30" customHeight="1" x14ac:dyDescent="0.35">
      <c r="B13" s="172" t="s">
        <v>90</v>
      </c>
      <c r="C13" s="153">
        <v>7946007</v>
      </c>
      <c r="D13" s="153">
        <v>10015879</v>
      </c>
      <c r="E13" s="153">
        <v>111132332</v>
      </c>
      <c r="F13" s="153">
        <v>919560</v>
      </c>
      <c r="G13" s="153">
        <v>982810</v>
      </c>
      <c r="H13" s="153">
        <v>14695066</v>
      </c>
      <c r="I13" s="153">
        <v>0</v>
      </c>
      <c r="J13" s="153">
        <v>319316</v>
      </c>
      <c r="K13" s="153">
        <v>325406</v>
      </c>
      <c r="L13" s="153">
        <v>869283</v>
      </c>
    </row>
    <row r="14" spans="1:12" ht="30" customHeight="1" x14ac:dyDescent="0.35">
      <c r="B14" s="172" t="s">
        <v>91</v>
      </c>
      <c r="C14" s="153">
        <v>145914</v>
      </c>
      <c r="D14" s="153">
        <v>45688</v>
      </c>
      <c r="E14" s="153">
        <v>4598061</v>
      </c>
      <c r="F14" s="153">
        <v>185523</v>
      </c>
      <c r="G14" s="153">
        <v>0</v>
      </c>
      <c r="H14" s="153">
        <v>695189</v>
      </c>
      <c r="I14" s="153">
        <v>51165</v>
      </c>
      <c r="J14" s="153">
        <v>0</v>
      </c>
      <c r="K14" s="153">
        <v>347975</v>
      </c>
      <c r="L14" s="153">
        <v>118076</v>
      </c>
    </row>
    <row r="15" spans="1:12" ht="30" customHeight="1" x14ac:dyDescent="0.35">
      <c r="B15" s="172" t="s">
        <v>92</v>
      </c>
      <c r="C15" s="153">
        <v>1062030</v>
      </c>
      <c r="D15" s="153">
        <v>633439</v>
      </c>
      <c r="E15" s="153">
        <v>1350317</v>
      </c>
      <c r="F15" s="153">
        <v>116138</v>
      </c>
      <c r="G15" s="153">
        <v>92344</v>
      </c>
      <c r="H15" s="153">
        <v>717674</v>
      </c>
      <c r="I15" s="153">
        <v>67228</v>
      </c>
      <c r="J15" s="153">
        <v>149504</v>
      </c>
      <c r="K15" s="153">
        <v>188091</v>
      </c>
      <c r="L15" s="153">
        <v>705076</v>
      </c>
    </row>
    <row r="16" spans="1:12" ht="30" customHeight="1" x14ac:dyDescent="0.35">
      <c r="B16" s="173" t="s">
        <v>93</v>
      </c>
      <c r="C16" s="155">
        <v>10901280</v>
      </c>
      <c r="D16" s="155">
        <v>13167766</v>
      </c>
      <c r="E16" s="155">
        <v>129189805</v>
      </c>
      <c r="F16" s="155">
        <v>1614718</v>
      </c>
      <c r="G16" s="155">
        <v>1613100</v>
      </c>
      <c r="H16" s="155">
        <v>23327759</v>
      </c>
      <c r="I16" s="155">
        <v>955554</v>
      </c>
      <c r="J16" s="155">
        <v>795418</v>
      </c>
      <c r="K16" s="155">
        <v>2456120</v>
      </c>
      <c r="L16" s="155">
        <v>5721553</v>
      </c>
    </row>
    <row r="17" spans="2:12" ht="30" customHeight="1" x14ac:dyDescent="0.35">
      <c r="B17" s="175" t="s">
        <v>94</v>
      </c>
      <c r="C17" s="153">
        <v>0</v>
      </c>
      <c r="D17" s="153">
        <v>0</v>
      </c>
      <c r="E17" s="153">
        <v>87496</v>
      </c>
      <c r="F17" s="153">
        <v>92500</v>
      </c>
      <c r="G17" s="153">
        <v>0</v>
      </c>
      <c r="H17" s="153">
        <v>0</v>
      </c>
      <c r="I17" s="153">
        <v>0</v>
      </c>
      <c r="J17" s="153">
        <v>0</v>
      </c>
      <c r="K17" s="153">
        <v>0</v>
      </c>
      <c r="L17" s="153">
        <v>0</v>
      </c>
    </row>
    <row r="18" spans="2:12" ht="30" customHeight="1" x14ac:dyDescent="0.35">
      <c r="B18" s="172" t="s">
        <v>95</v>
      </c>
      <c r="C18" s="153">
        <v>0</v>
      </c>
      <c r="D18" s="153">
        <v>175557</v>
      </c>
      <c r="E18" s="153">
        <v>13364391</v>
      </c>
      <c r="F18" s="153">
        <v>764600</v>
      </c>
      <c r="G18" s="153">
        <v>540000</v>
      </c>
      <c r="H18" s="153">
        <v>2181875</v>
      </c>
      <c r="I18" s="153">
        <v>0</v>
      </c>
      <c r="J18" s="153">
        <v>721355</v>
      </c>
      <c r="K18" s="153">
        <v>0</v>
      </c>
      <c r="L18" s="153">
        <v>0</v>
      </c>
    </row>
    <row r="19" spans="2:12" ht="30" customHeight="1" x14ac:dyDescent="0.35">
      <c r="B19" s="172" t="s">
        <v>96</v>
      </c>
      <c r="C19" s="153">
        <v>33201</v>
      </c>
      <c r="D19" s="153">
        <v>3640</v>
      </c>
      <c r="E19" s="153">
        <v>60779</v>
      </c>
      <c r="F19" s="153">
        <v>7226</v>
      </c>
      <c r="G19" s="153">
        <v>10831</v>
      </c>
      <c r="H19" s="153">
        <v>43859</v>
      </c>
      <c r="I19" s="153">
        <v>0</v>
      </c>
      <c r="J19" s="153">
        <v>793</v>
      </c>
      <c r="K19" s="153">
        <v>0</v>
      </c>
      <c r="L19" s="153">
        <v>3498</v>
      </c>
    </row>
    <row r="20" spans="2:12" ht="30" customHeight="1" x14ac:dyDescent="0.35">
      <c r="B20" s="172" t="s">
        <v>97</v>
      </c>
      <c r="C20" s="153">
        <v>9123702</v>
      </c>
      <c r="D20" s="153">
        <v>10831518</v>
      </c>
      <c r="E20" s="153">
        <v>93645185</v>
      </c>
      <c r="F20" s="153">
        <v>541393</v>
      </c>
      <c r="G20" s="153">
        <v>193943</v>
      </c>
      <c r="H20" s="153">
        <v>14754516</v>
      </c>
      <c r="I20" s="153">
        <v>764276</v>
      </c>
      <c r="J20" s="153">
        <v>36992</v>
      </c>
      <c r="K20" s="153">
        <v>1269213</v>
      </c>
      <c r="L20" s="153">
        <v>4643216</v>
      </c>
    </row>
    <row r="21" spans="2:12" ht="30" customHeight="1" x14ac:dyDescent="0.35">
      <c r="B21" s="172" t="s">
        <v>98</v>
      </c>
      <c r="C21" s="153">
        <v>0</v>
      </c>
      <c r="D21" s="153">
        <v>68875</v>
      </c>
      <c r="E21" s="153">
        <v>0</v>
      </c>
      <c r="F21" s="153">
        <v>0</v>
      </c>
      <c r="G21" s="153">
        <v>0</v>
      </c>
      <c r="H21" s="153">
        <v>706029</v>
      </c>
      <c r="I21" s="153">
        <v>0</v>
      </c>
      <c r="J21" s="153">
        <v>0</v>
      </c>
      <c r="K21" s="153">
        <v>0</v>
      </c>
      <c r="L21" s="153">
        <v>0</v>
      </c>
    </row>
    <row r="22" spans="2:12" ht="30" customHeight="1" x14ac:dyDescent="0.35">
      <c r="B22" s="172" t="s">
        <v>99</v>
      </c>
      <c r="C22" s="153">
        <v>0</v>
      </c>
      <c r="D22" s="153">
        <v>0</v>
      </c>
      <c r="E22" s="153">
        <v>1968608</v>
      </c>
      <c r="F22" s="153">
        <v>0</v>
      </c>
      <c r="G22" s="153">
        <v>0</v>
      </c>
      <c r="H22" s="153">
        <v>0</v>
      </c>
      <c r="I22" s="153">
        <v>0</v>
      </c>
      <c r="J22" s="153">
        <v>0</v>
      </c>
      <c r="K22" s="153">
        <v>0</v>
      </c>
      <c r="L22" s="153">
        <v>0</v>
      </c>
    </row>
    <row r="23" spans="2:12" ht="30" customHeight="1" x14ac:dyDescent="0.35">
      <c r="B23" s="172" t="s">
        <v>100</v>
      </c>
      <c r="C23" s="153">
        <v>0</v>
      </c>
      <c r="D23" s="153">
        <v>118308</v>
      </c>
      <c r="E23" s="153">
        <v>1484</v>
      </c>
      <c r="F23" s="153">
        <v>0</v>
      </c>
      <c r="G23" s="153">
        <v>0</v>
      </c>
      <c r="H23" s="153">
        <v>71110</v>
      </c>
      <c r="I23" s="153">
        <v>0</v>
      </c>
      <c r="J23" s="153">
        <v>0</v>
      </c>
      <c r="K23" s="153">
        <v>28584</v>
      </c>
      <c r="L23" s="153">
        <v>0</v>
      </c>
    </row>
    <row r="24" spans="2:12" ht="30" customHeight="1" x14ac:dyDescent="0.35">
      <c r="B24" s="172" t="s">
        <v>101</v>
      </c>
      <c r="C24" s="153">
        <v>0</v>
      </c>
      <c r="D24" s="153">
        <v>72415</v>
      </c>
      <c r="E24" s="153">
        <v>0</v>
      </c>
      <c r="F24" s="153">
        <v>0</v>
      </c>
      <c r="G24" s="153">
        <v>0</v>
      </c>
      <c r="H24" s="153">
        <v>0</v>
      </c>
      <c r="I24" s="153">
        <v>0</v>
      </c>
      <c r="J24" s="153">
        <v>0</v>
      </c>
      <c r="K24" s="153">
        <v>0</v>
      </c>
      <c r="L24" s="153">
        <v>0</v>
      </c>
    </row>
    <row r="25" spans="2:12" ht="30" customHeight="1" x14ac:dyDescent="0.35">
      <c r="B25" s="172" t="s">
        <v>102</v>
      </c>
      <c r="C25" s="153">
        <v>0</v>
      </c>
      <c r="D25" s="153">
        <v>0</v>
      </c>
      <c r="E25" s="153">
        <v>0</v>
      </c>
      <c r="F25" s="153">
        <v>0</v>
      </c>
      <c r="G25" s="153">
        <v>0</v>
      </c>
      <c r="H25" s="153">
        <v>0</v>
      </c>
      <c r="I25" s="153">
        <v>0</v>
      </c>
      <c r="J25" s="153">
        <v>0</v>
      </c>
      <c r="K25" s="153">
        <v>0</v>
      </c>
      <c r="L25" s="153">
        <v>0</v>
      </c>
    </row>
    <row r="26" spans="2:12" ht="30" customHeight="1" x14ac:dyDescent="0.35">
      <c r="B26" s="172" t="s">
        <v>103</v>
      </c>
      <c r="C26" s="153">
        <v>0</v>
      </c>
      <c r="D26" s="153">
        <v>293759</v>
      </c>
      <c r="E26" s="153">
        <v>1963475</v>
      </c>
      <c r="F26" s="153">
        <v>0</v>
      </c>
      <c r="G26" s="153">
        <v>1</v>
      </c>
      <c r="H26" s="153">
        <v>389945</v>
      </c>
      <c r="I26" s="153">
        <v>0</v>
      </c>
      <c r="J26" s="153">
        <v>0</v>
      </c>
      <c r="K26" s="153">
        <v>5082</v>
      </c>
      <c r="L26" s="153">
        <v>0</v>
      </c>
    </row>
    <row r="27" spans="2:12" ht="30" customHeight="1" x14ac:dyDescent="0.35">
      <c r="B27" s="172" t="s">
        <v>104</v>
      </c>
      <c r="C27" s="153">
        <v>0</v>
      </c>
      <c r="D27" s="153">
        <v>9485</v>
      </c>
      <c r="E27" s="153">
        <v>9501320</v>
      </c>
      <c r="F27" s="153">
        <v>85</v>
      </c>
      <c r="G27" s="153">
        <v>0</v>
      </c>
      <c r="H27" s="153">
        <v>0</v>
      </c>
      <c r="I27" s="153">
        <v>0</v>
      </c>
      <c r="J27" s="153">
        <v>741</v>
      </c>
      <c r="K27" s="153">
        <v>0</v>
      </c>
      <c r="L27" s="153">
        <v>0</v>
      </c>
    </row>
    <row r="28" spans="2:12" ht="30" customHeight="1" x14ac:dyDescent="0.35">
      <c r="B28" s="172" t="s">
        <v>105</v>
      </c>
      <c r="C28" s="153">
        <v>0</v>
      </c>
      <c r="D28" s="153">
        <v>0</v>
      </c>
      <c r="E28" s="153">
        <v>0</v>
      </c>
      <c r="F28" s="153">
        <v>0</v>
      </c>
      <c r="G28" s="153">
        <v>0</v>
      </c>
      <c r="H28" s="153">
        <v>0</v>
      </c>
      <c r="I28" s="153">
        <v>0</v>
      </c>
      <c r="J28" s="153">
        <v>0</v>
      </c>
      <c r="K28" s="153">
        <v>0</v>
      </c>
      <c r="L28" s="153">
        <v>0</v>
      </c>
    </row>
    <row r="29" spans="2:12" ht="30" customHeight="1" x14ac:dyDescent="0.35">
      <c r="B29" s="172" t="s">
        <v>106</v>
      </c>
      <c r="C29" s="153">
        <v>0</v>
      </c>
      <c r="D29" s="153">
        <v>0</v>
      </c>
      <c r="E29" s="153">
        <v>0</v>
      </c>
      <c r="F29" s="153">
        <v>0</v>
      </c>
      <c r="G29" s="153">
        <v>0</v>
      </c>
      <c r="H29" s="153">
        <v>0</v>
      </c>
      <c r="I29" s="153">
        <v>0</v>
      </c>
      <c r="J29" s="153">
        <v>0</v>
      </c>
      <c r="K29" s="153">
        <v>0</v>
      </c>
      <c r="L29" s="153">
        <v>0</v>
      </c>
    </row>
    <row r="30" spans="2:12" ht="30" customHeight="1" x14ac:dyDescent="0.35">
      <c r="B30" s="172" t="s">
        <v>107</v>
      </c>
      <c r="C30" s="153">
        <v>0</v>
      </c>
      <c r="D30" s="153">
        <v>37414</v>
      </c>
      <c r="E30" s="153">
        <v>3242396</v>
      </c>
      <c r="F30" s="153">
        <v>98</v>
      </c>
      <c r="G30" s="153">
        <v>17125</v>
      </c>
      <c r="H30" s="153">
        <v>588458</v>
      </c>
      <c r="I30" s="153">
        <v>0</v>
      </c>
      <c r="J30" s="153">
        <v>7971</v>
      </c>
      <c r="K30" s="153">
        <v>0</v>
      </c>
      <c r="L30" s="153">
        <v>0</v>
      </c>
    </row>
    <row r="31" spans="2:12" ht="30" customHeight="1" x14ac:dyDescent="0.35">
      <c r="B31" s="172" t="s">
        <v>108</v>
      </c>
      <c r="C31" s="153">
        <v>0</v>
      </c>
      <c r="D31" s="153">
        <v>0</v>
      </c>
      <c r="E31" s="153">
        <v>1124544</v>
      </c>
      <c r="F31" s="153">
        <v>0</v>
      </c>
      <c r="G31" s="153">
        <v>0</v>
      </c>
      <c r="H31" s="153">
        <v>32874</v>
      </c>
      <c r="I31" s="153">
        <v>0</v>
      </c>
      <c r="J31" s="153">
        <v>0</v>
      </c>
      <c r="K31" s="153">
        <v>0</v>
      </c>
      <c r="L31" s="153">
        <v>0</v>
      </c>
    </row>
    <row r="32" spans="2:12" ht="30" customHeight="1" x14ac:dyDescent="0.35">
      <c r="B32" s="172" t="s">
        <v>109</v>
      </c>
      <c r="C32" s="153">
        <v>976217</v>
      </c>
      <c r="D32" s="153">
        <v>611573</v>
      </c>
      <c r="E32" s="153">
        <v>445622</v>
      </c>
      <c r="F32" s="153">
        <v>87285</v>
      </c>
      <c r="G32" s="153">
        <v>235000</v>
      </c>
      <c r="H32" s="153">
        <v>1830327</v>
      </c>
      <c r="I32" s="153">
        <v>189915</v>
      </c>
      <c r="J32" s="153">
        <v>2222</v>
      </c>
      <c r="K32" s="153">
        <v>440397</v>
      </c>
      <c r="L32" s="153">
        <v>0</v>
      </c>
    </row>
    <row r="33" spans="2:12" ht="30" customHeight="1" x14ac:dyDescent="0.35">
      <c r="B33" s="172" t="s">
        <v>110</v>
      </c>
      <c r="C33" s="153">
        <v>229043</v>
      </c>
      <c r="D33" s="153">
        <v>204285</v>
      </c>
      <c r="E33" s="153">
        <v>493718</v>
      </c>
      <c r="F33" s="153">
        <v>11415</v>
      </c>
      <c r="G33" s="153">
        <v>70428</v>
      </c>
      <c r="H33" s="153">
        <v>78017</v>
      </c>
      <c r="I33" s="153">
        <v>507</v>
      </c>
      <c r="J33" s="153">
        <v>1423</v>
      </c>
      <c r="K33" s="153">
        <v>68063</v>
      </c>
      <c r="L33" s="153">
        <v>69002</v>
      </c>
    </row>
    <row r="34" spans="2:12" ht="30" customHeight="1" x14ac:dyDescent="0.35">
      <c r="B34" s="172" t="s">
        <v>111</v>
      </c>
      <c r="C34" s="153">
        <v>366583</v>
      </c>
      <c r="D34" s="153">
        <v>591668</v>
      </c>
      <c r="E34" s="153">
        <v>1771293</v>
      </c>
      <c r="F34" s="153">
        <v>9276</v>
      </c>
      <c r="G34" s="153">
        <v>265063</v>
      </c>
      <c r="H34" s="153">
        <v>231036</v>
      </c>
      <c r="I34" s="153">
        <v>0</v>
      </c>
      <c r="J34" s="153">
        <v>12800</v>
      </c>
      <c r="K34" s="153">
        <v>109182</v>
      </c>
      <c r="L34" s="153">
        <v>562357</v>
      </c>
    </row>
    <row r="35" spans="2:12" ht="30" customHeight="1" x14ac:dyDescent="0.35">
      <c r="B35" s="172" t="s">
        <v>112</v>
      </c>
      <c r="C35" s="153">
        <v>5740</v>
      </c>
      <c r="D35" s="153">
        <v>31664</v>
      </c>
      <c r="E35" s="153">
        <v>822003</v>
      </c>
      <c r="F35" s="153">
        <v>0</v>
      </c>
      <c r="G35" s="153">
        <v>258473</v>
      </c>
      <c r="H35" s="153">
        <v>883349</v>
      </c>
      <c r="I35" s="153">
        <v>0</v>
      </c>
      <c r="J35" s="153">
        <v>10052</v>
      </c>
      <c r="K35" s="153">
        <v>157600</v>
      </c>
      <c r="L35" s="153">
        <v>0</v>
      </c>
    </row>
    <row r="36" spans="2:12" ht="30" customHeight="1" x14ac:dyDescent="0.35">
      <c r="B36" s="172" t="s">
        <v>113</v>
      </c>
      <c r="C36" s="153">
        <v>8525</v>
      </c>
      <c r="D36" s="153">
        <v>19929</v>
      </c>
      <c r="E36" s="153">
        <v>311890</v>
      </c>
      <c r="F36" s="153">
        <v>99339</v>
      </c>
      <c r="G36" s="153">
        <v>19777</v>
      </c>
      <c r="H36" s="153">
        <v>1517396</v>
      </c>
      <c r="I36" s="153">
        <v>856</v>
      </c>
      <c r="J36" s="153">
        <v>0</v>
      </c>
      <c r="K36" s="153">
        <v>275945</v>
      </c>
      <c r="L36" s="153">
        <v>112515</v>
      </c>
    </row>
    <row r="37" spans="2:12" ht="30" customHeight="1" x14ac:dyDescent="0.35">
      <c r="B37" s="172" t="s">
        <v>114</v>
      </c>
      <c r="C37" s="153">
        <v>158268</v>
      </c>
      <c r="D37" s="153">
        <v>97676</v>
      </c>
      <c r="E37" s="153">
        <v>385599</v>
      </c>
      <c r="F37" s="153">
        <v>1502</v>
      </c>
      <c r="G37" s="153">
        <v>2459</v>
      </c>
      <c r="H37" s="153">
        <v>18968</v>
      </c>
      <c r="I37" s="153">
        <v>0</v>
      </c>
      <c r="J37" s="153">
        <v>1067</v>
      </c>
      <c r="K37" s="153">
        <v>102055</v>
      </c>
      <c r="L37" s="153">
        <v>330966</v>
      </c>
    </row>
    <row r="38" spans="2:12" ht="30" customHeight="1" thickBot="1" x14ac:dyDescent="0.4">
      <c r="B38" s="180" t="s">
        <v>115</v>
      </c>
      <c r="C38" s="197">
        <v>10901280</v>
      </c>
      <c r="D38" s="197">
        <v>13167766</v>
      </c>
      <c r="E38" s="197">
        <v>129189805</v>
      </c>
      <c r="F38" s="197">
        <v>1614718</v>
      </c>
      <c r="G38" s="197">
        <v>1613100</v>
      </c>
      <c r="H38" s="197">
        <v>23327759</v>
      </c>
      <c r="I38" s="197">
        <v>955554</v>
      </c>
      <c r="J38" s="197">
        <v>795418</v>
      </c>
      <c r="K38" s="197">
        <v>2456120</v>
      </c>
      <c r="L38" s="197">
        <v>5721553</v>
      </c>
    </row>
    <row r="39" spans="2:12" ht="16" thickTop="1" x14ac:dyDescent="0.35">
      <c r="B39" s="342" t="s">
        <v>48</v>
      </c>
      <c r="C39" s="342"/>
      <c r="D39" s="342"/>
      <c r="E39" s="342"/>
      <c r="F39" s="342"/>
      <c r="G39" s="342"/>
      <c r="H39" s="342"/>
      <c r="I39" s="342"/>
      <c r="J39" s="165"/>
      <c r="K39" s="215"/>
      <c r="L39" s="222" t="s">
        <v>118</v>
      </c>
    </row>
    <row r="40" spans="2:12" x14ac:dyDescent="0.3">
      <c r="C40" s="3"/>
      <c r="D40" s="3"/>
      <c r="E40" s="3"/>
      <c r="F40" s="3"/>
      <c r="G40" s="3"/>
      <c r="H40" s="3"/>
      <c r="I40" s="3"/>
      <c r="J40" s="3"/>
      <c r="K40" s="3"/>
      <c r="L40" s="3"/>
    </row>
  </sheetData>
  <sheetProtection algorithmName="SHA-512" hashValue="Ckql9txGUua3T9W03W4E2aJ5NZhSHHRRBIsJcZ8OMMLpeGc7CvtXPtp2wTQZDBWoD+Op7apqnlr3/7U7kWp6oA==" saltValue="Q/ATmgymenTlzMEphXVgig==" spinCount="100000" sheet="1" objects="1" scenarios="1"/>
  <mergeCells count="2">
    <mergeCell ref="B3:L3"/>
    <mergeCell ref="B39:I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DBC4D-6221-433F-98B4-9F02E8C22947}">
  <sheetPr codeName="Sheet22">
    <tabColor rgb="FF92D050"/>
    <pageSetUpPr fitToPage="1"/>
  </sheetPr>
  <dimension ref="A1:L40"/>
  <sheetViews>
    <sheetView showGridLines="0" zoomScale="80" zoomScaleNormal="80" workbookViewId="0"/>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16384" width="19.453125" style="15"/>
  </cols>
  <sheetData>
    <row r="1" spans="1:12" ht="33" customHeight="1" x14ac:dyDescent="0.3"/>
    <row r="2" spans="1:12" ht="18.75" customHeight="1" x14ac:dyDescent="0.3">
      <c r="A2" s="54"/>
      <c r="B2" s="343" t="s">
        <v>116</v>
      </c>
      <c r="C2" s="343"/>
      <c r="D2" s="343"/>
      <c r="E2" s="343"/>
      <c r="F2" s="343"/>
      <c r="G2" s="343"/>
      <c r="H2" s="343"/>
      <c r="I2" s="343"/>
      <c r="J2" s="343"/>
      <c r="K2" s="343"/>
    </row>
    <row r="3" spans="1:12" ht="26.25" customHeight="1" x14ac:dyDescent="0.35">
      <c r="B3" s="344" t="s">
        <v>264</v>
      </c>
      <c r="C3" s="345"/>
      <c r="D3" s="345"/>
      <c r="E3" s="345"/>
      <c r="F3" s="345"/>
      <c r="G3" s="345"/>
      <c r="H3" s="345"/>
      <c r="I3" s="345"/>
      <c r="J3" s="345"/>
      <c r="K3" s="345"/>
      <c r="L3" s="346"/>
    </row>
    <row r="4" spans="1:12" ht="54" customHeight="1" x14ac:dyDescent="0.3">
      <c r="B4" s="250" t="s">
        <v>0</v>
      </c>
      <c r="C4" s="251" t="s">
        <v>52</v>
      </c>
      <c r="D4" s="251" t="s">
        <v>207</v>
      </c>
      <c r="E4" s="251" t="s">
        <v>53</v>
      </c>
      <c r="F4" s="251" t="s">
        <v>54</v>
      </c>
      <c r="G4" s="251" t="s">
        <v>55</v>
      </c>
      <c r="H4" s="251" t="s">
        <v>117</v>
      </c>
      <c r="I4" s="251" t="s">
        <v>46</v>
      </c>
      <c r="J4" s="251" t="s">
        <v>202</v>
      </c>
      <c r="K4" s="251" t="s">
        <v>120</v>
      </c>
      <c r="L4" s="251" t="s">
        <v>34</v>
      </c>
    </row>
    <row r="5" spans="1:12" ht="28.5" customHeight="1" x14ac:dyDescent="0.35">
      <c r="B5" s="244" t="s">
        <v>82</v>
      </c>
      <c r="C5" s="153">
        <v>400000</v>
      </c>
      <c r="D5" s="153">
        <v>400100</v>
      </c>
      <c r="E5" s="153">
        <v>1125000</v>
      </c>
      <c r="F5" s="153">
        <v>500000</v>
      </c>
      <c r="G5" s="153">
        <v>400000</v>
      </c>
      <c r="H5" s="153">
        <v>313000</v>
      </c>
      <c r="I5" s="153">
        <v>500000</v>
      </c>
      <c r="J5" s="153">
        <v>400100</v>
      </c>
      <c r="K5" s="153">
        <v>742340</v>
      </c>
      <c r="L5" s="153">
        <v>450000</v>
      </c>
    </row>
    <row r="6" spans="1:12" ht="28.5" customHeight="1" x14ac:dyDescent="0.35">
      <c r="B6" s="244" t="s">
        <v>83</v>
      </c>
      <c r="C6" s="153">
        <v>0</v>
      </c>
      <c r="D6" s="153">
        <v>0</v>
      </c>
      <c r="E6" s="153">
        <v>1125000</v>
      </c>
      <c r="F6" s="153">
        <v>0</v>
      </c>
      <c r="G6" s="153">
        <v>0</v>
      </c>
      <c r="H6" s="153">
        <v>0</v>
      </c>
      <c r="I6" s="153">
        <v>0</v>
      </c>
      <c r="J6" s="153">
        <v>0</v>
      </c>
      <c r="K6" s="153">
        <v>0</v>
      </c>
      <c r="L6" s="153">
        <v>0</v>
      </c>
    </row>
    <row r="7" spans="1:12" ht="28.5" customHeight="1" x14ac:dyDescent="0.35">
      <c r="B7" s="244" t="s">
        <v>84</v>
      </c>
      <c r="C7" s="153">
        <v>0</v>
      </c>
      <c r="D7" s="153">
        <v>0</v>
      </c>
      <c r="E7" s="153">
        <v>0</v>
      </c>
      <c r="F7" s="153">
        <v>0</v>
      </c>
      <c r="G7" s="153">
        <v>-447</v>
      </c>
      <c r="H7" s="153">
        <v>0</v>
      </c>
      <c r="I7" s="153">
        <v>0</v>
      </c>
      <c r="J7" s="153">
        <v>0</v>
      </c>
      <c r="K7" s="153">
        <v>384946</v>
      </c>
      <c r="L7" s="153">
        <v>19341</v>
      </c>
    </row>
    <row r="8" spans="1:12" ht="28.5" customHeight="1" x14ac:dyDescent="0.35">
      <c r="B8" s="244" t="s">
        <v>85</v>
      </c>
      <c r="C8" s="153">
        <v>2874418</v>
      </c>
      <c r="D8" s="153">
        <v>201198</v>
      </c>
      <c r="E8" s="153">
        <v>14844381</v>
      </c>
      <c r="F8" s="153">
        <v>2042638</v>
      </c>
      <c r="G8" s="153">
        <v>3327165</v>
      </c>
      <c r="H8" s="153">
        <v>348412</v>
      </c>
      <c r="I8" s="153">
        <v>8797414</v>
      </c>
      <c r="J8" s="153">
        <v>0</v>
      </c>
      <c r="K8" s="153">
        <v>1966603</v>
      </c>
      <c r="L8" s="153">
        <v>-1744785</v>
      </c>
    </row>
    <row r="9" spans="1:12" ht="28.5" customHeight="1" x14ac:dyDescent="0.35">
      <c r="B9" s="244" t="s">
        <v>86</v>
      </c>
      <c r="C9" s="153">
        <v>29955</v>
      </c>
      <c r="D9" s="153">
        <v>105276</v>
      </c>
      <c r="E9" s="153">
        <v>1595028</v>
      </c>
      <c r="F9" s="153">
        <v>8259887</v>
      </c>
      <c r="G9" s="153">
        <v>34643</v>
      </c>
      <c r="H9" s="153">
        <v>39129</v>
      </c>
      <c r="I9" s="153">
        <v>0</v>
      </c>
      <c r="J9" s="153">
        <v>211667</v>
      </c>
      <c r="K9" s="153">
        <v>-304170</v>
      </c>
      <c r="L9" s="153">
        <v>62000</v>
      </c>
    </row>
    <row r="10" spans="1:12" ht="28.5" customHeight="1" x14ac:dyDescent="0.35">
      <c r="B10" s="244" t="s">
        <v>87</v>
      </c>
      <c r="C10" s="153">
        <v>0</v>
      </c>
      <c r="D10" s="153">
        <v>57994</v>
      </c>
      <c r="E10" s="153">
        <v>0</v>
      </c>
      <c r="F10" s="153">
        <v>0</v>
      </c>
      <c r="G10" s="153">
        <v>1566499</v>
      </c>
      <c r="H10" s="153">
        <v>0</v>
      </c>
      <c r="I10" s="153">
        <v>-62663</v>
      </c>
      <c r="J10" s="153">
        <v>3000</v>
      </c>
      <c r="K10" s="153">
        <v>0</v>
      </c>
      <c r="L10" s="153">
        <v>0</v>
      </c>
    </row>
    <row r="11" spans="1:12" ht="28.5" customHeight="1" x14ac:dyDescent="0.35">
      <c r="B11" s="245" t="s">
        <v>88</v>
      </c>
      <c r="C11" s="187">
        <v>3304374</v>
      </c>
      <c r="D11" s="187">
        <v>764568</v>
      </c>
      <c r="E11" s="187">
        <v>18689409</v>
      </c>
      <c r="F11" s="187">
        <v>10802525</v>
      </c>
      <c r="G11" s="187">
        <v>5327861</v>
      </c>
      <c r="H11" s="187">
        <v>700541</v>
      </c>
      <c r="I11" s="187">
        <v>9234750</v>
      </c>
      <c r="J11" s="187">
        <v>614767</v>
      </c>
      <c r="K11" s="187">
        <v>2789720</v>
      </c>
      <c r="L11" s="187">
        <v>-1213444</v>
      </c>
    </row>
    <row r="12" spans="1:12" ht="28.5" customHeight="1" x14ac:dyDescent="0.35">
      <c r="B12" s="244" t="s">
        <v>89</v>
      </c>
      <c r="C12" s="153">
        <v>2802</v>
      </c>
      <c r="D12" s="153">
        <v>124843</v>
      </c>
      <c r="E12" s="153">
        <v>133410</v>
      </c>
      <c r="F12" s="153">
        <v>1018707</v>
      </c>
      <c r="G12" s="153">
        <v>109200</v>
      </c>
      <c r="H12" s="153">
        <v>58906</v>
      </c>
      <c r="I12" s="153">
        <v>750660</v>
      </c>
      <c r="J12" s="153">
        <v>0</v>
      </c>
      <c r="K12" s="153">
        <v>796043</v>
      </c>
      <c r="L12" s="153">
        <v>224735</v>
      </c>
    </row>
    <row r="13" spans="1:12" ht="28.5" customHeight="1" x14ac:dyDescent="0.35">
      <c r="B13" s="246" t="s">
        <v>90</v>
      </c>
      <c r="C13" s="153">
        <v>30772261</v>
      </c>
      <c r="D13" s="153">
        <v>1528919</v>
      </c>
      <c r="E13" s="153">
        <v>123246714</v>
      </c>
      <c r="F13" s="153">
        <v>105242789</v>
      </c>
      <c r="G13" s="153">
        <v>68427675</v>
      </c>
      <c r="H13" s="153">
        <v>3104824</v>
      </c>
      <c r="I13" s="153">
        <v>1216689</v>
      </c>
      <c r="J13" s="153">
        <v>559209</v>
      </c>
      <c r="K13" s="153">
        <v>19724883</v>
      </c>
      <c r="L13" s="153">
        <v>16939732</v>
      </c>
    </row>
    <row r="14" spans="1:12" ht="28.5" customHeight="1" x14ac:dyDescent="0.35">
      <c r="B14" s="246" t="s">
        <v>91</v>
      </c>
      <c r="C14" s="153">
        <v>130418</v>
      </c>
      <c r="D14" s="153">
        <v>88204</v>
      </c>
      <c r="E14" s="153">
        <v>2941056</v>
      </c>
      <c r="F14" s="153">
        <v>938924</v>
      </c>
      <c r="G14" s="153">
        <v>0</v>
      </c>
      <c r="H14" s="153">
        <v>198943</v>
      </c>
      <c r="I14" s="153">
        <v>0</v>
      </c>
      <c r="J14" s="153">
        <v>0</v>
      </c>
      <c r="K14" s="153">
        <v>1007804</v>
      </c>
      <c r="L14" s="153">
        <v>0</v>
      </c>
    </row>
    <row r="15" spans="1:12" ht="28.5" customHeight="1" x14ac:dyDescent="0.35">
      <c r="B15" s="246" t="s">
        <v>92</v>
      </c>
      <c r="C15" s="153">
        <v>137284</v>
      </c>
      <c r="D15" s="153">
        <v>15616</v>
      </c>
      <c r="E15" s="153">
        <v>1682395</v>
      </c>
      <c r="F15" s="153">
        <v>2437294</v>
      </c>
      <c r="G15" s="153">
        <v>655542</v>
      </c>
      <c r="H15" s="153">
        <v>50325</v>
      </c>
      <c r="I15" s="153">
        <v>3619911</v>
      </c>
      <c r="J15" s="153">
        <v>337573</v>
      </c>
      <c r="K15" s="153">
        <v>687860</v>
      </c>
      <c r="L15" s="153">
        <v>363261</v>
      </c>
    </row>
    <row r="16" spans="1:12" ht="28.5" customHeight="1" x14ac:dyDescent="0.35">
      <c r="B16" s="247" t="s">
        <v>93</v>
      </c>
      <c r="C16" s="155">
        <v>34347139</v>
      </c>
      <c r="D16" s="155">
        <v>2522149</v>
      </c>
      <c r="E16" s="155">
        <v>146692983</v>
      </c>
      <c r="F16" s="155">
        <v>120440239</v>
      </c>
      <c r="G16" s="155">
        <v>74520277</v>
      </c>
      <c r="H16" s="155">
        <v>4113539</v>
      </c>
      <c r="I16" s="155">
        <v>14822011</v>
      </c>
      <c r="J16" s="155">
        <v>1511549</v>
      </c>
      <c r="K16" s="155">
        <v>25006310</v>
      </c>
      <c r="L16" s="155">
        <v>16314284</v>
      </c>
    </row>
    <row r="17" spans="2:12" ht="28.5" customHeight="1" x14ac:dyDescent="0.35">
      <c r="B17" s="248" t="s">
        <v>94</v>
      </c>
      <c r="C17" s="153">
        <v>0</v>
      </c>
      <c r="D17" s="153">
        <v>0</v>
      </c>
      <c r="E17" s="153">
        <v>0</v>
      </c>
      <c r="F17" s="153">
        <v>0</v>
      </c>
      <c r="G17" s="153">
        <v>902465</v>
      </c>
      <c r="H17" s="153">
        <v>0</v>
      </c>
      <c r="I17" s="153">
        <v>0</v>
      </c>
      <c r="J17" s="153">
        <v>0</v>
      </c>
      <c r="K17" s="153">
        <v>770787</v>
      </c>
      <c r="L17" s="153">
        <v>262694</v>
      </c>
    </row>
    <row r="18" spans="2:12" ht="28.5" customHeight="1" x14ac:dyDescent="0.35">
      <c r="B18" s="246" t="s">
        <v>95</v>
      </c>
      <c r="C18" s="153">
        <v>1586257</v>
      </c>
      <c r="D18" s="153">
        <v>74000</v>
      </c>
      <c r="E18" s="153">
        <v>9503573</v>
      </c>
      <c r="F18" s="153">
        <v>4213345</v>
      </c>
      <c r="G18" s="153">
        <v>2044800</v>
      </c>
      <c r="H18" s="153">
        <v>330000</v>
      </c>
      <c r="I18" s="153">
        <v>1773024</v>
      </c>
      <c r="J18" s="153">
        <v>0</v>
      </c>
      <c r="K18" s="153">
        <v>563633</v>
      </c>
      <c r="L18" s="153">
        <v>6331255</v>
      </c>
    </row>
    <row r="19" spans="2:12" ht="28.5" customHeight="1" x14ac:dyDescent="0.35">
      <c r="B19" s="246" t="s">
        <v>96</v>
      </c>
      <c r="C19" s="153">
        <v>800</v>
      </c>
      <c r="D19" s="153">
        <v>15877</v>
      </c>
      <c r="E19" s="153">
        <v>227963</v>
      </c>
      <c r="F19" s="153">
        <v>21411</v>
      </c>
      <c r="G19" s="153">
        <v>20904</v>
      </c>
      <c r="H19" s="153">
        <v>4613</v>
      </c>
      <c r="I19" s="153">
        <v>0</v>
      </c>
      <c r="J19" s="153">
        <v>37586</v>
      </c>
      <c r="K19" s="153">
        <v>77574</v>
      </c>
      <c r="L19" s="153">
        <v>33506</v>
      </c>
    </row>
    <row r="20" spans="2:12" ht="28.5" customHeight="1" x14ac:dyDescent="0.35">
      <c r="B20" s="246" t="s">
        <v>97</v>
      </c>
      <c r="C20" s="153">
        <v>31822223</v>
      </c>
      <c r="D20" s="153">
        <v>1522895</v>
      </c>
      <c r="E20" s="153">
        <v>102397064</v>
      </c>
      <c r="F20" s="153">
        <v>96107197</v>
      </c>
      <c r="G20" s="153">
        <v>70858570</v>
      </c>
      <c r="H20" s="153">
        <v>3039985</v>
      </c>
      <c r="I20" s="153">
        <v>7325161</v>
      </c>
      <c r="J20" s="153">
        <v>328354</v>
      </c>
      <c r="K20" s="153">
        <v>13689393</v>
      </c>
      <c r="L20" s="153">
        <v>4858438</v>
      </c>
    </row>
    <row r="21" spans="2:12" ht="28.5" customHeight="1" x14ac:dyDescent="0.35">
      <c r="B21" s="246" t="s">
        <v>98</v>
      </c>
      <c r="C21" s="153">
        <v>0</v>
      </c>
      <c r="D21" s="153">
        <v>0</v>
      </c>
      <c r="E21" s="153">
        <v>255910</v>
      </c>
      <c r="F21" s="153">
        <v>0</v>
      </c>
      <c r="G21" s="153">
        <v>0</v>
      </c>
      <c r="H21" s="153">
        <v>107249</v>
      </c>
      <c r="I21" s="153">
        <v>0</v>
      </c>
      <c r="J21" s="153">
        <v>0</v>
      </c>
      <c r="K21" s="153">
        <v>0</v>
      </c>
      <c r="L21" s="153">
        <v>174858</v>
      </c>
    </row>
    <row r="22" spans="2:12" ht="28.5" customHeight="1" x14ac:dyDescent="0.35">
      <c r="B22" s="246" t="s">
        <v>99</v>
      </c>
      <c r="C22" s="153">
        <v>0</v>
      </c>
      <c r="D22" s="153">
        <v>0</v>
      </c>
      <c r="E22" s="153">
        <v>1244188</v>
      </c>
      <c r="F22" s="153">
        <v>4688002</v>
      </c>
      <c r="G22" s="153">
        <v>0</v>
      </c>
      <c r="H22" s="153">
        <v>0</v>
      </c>
      <c r="I22" s="153">
        <v>0</v>
      </c>
      <c r="J22" s="153">
        <v>0</v>
      </c>
      <c r="K22" s="153">
        <v>0</v>
      </c>
      <c r="L22" s="153">
        <v>0</v>
      </c>
    </row>
    <row r="23" spans="2:12" ht="28.5" customHeight="1" x14ac:dyDescent="0.35">
      <c r="B23" s="246" t="s">
        <v>100</v>
      </c>
      <c r="C23" s="153">
        <v>0</v>
      </c>
      <c r="D23" s="153">
        <v>6946</v>
      </c>
      <c r="E23" s="153">
        <v>238220</v>
      </c>
      <c r="F23" s="153">
        <v>8317</v>
      </c>
      <c r="G23" s="153">
        <v>0</v>
      </c>
      <c r="H23" s="153">
        <v>129226</v>
      </c>
      <c r="I23" s="153">
        <v>0</v>
      </c>
      <c r="J23" s="153">
        <v>0</v>
      </c>
      <c r="K23" s="153">
        <v>0</v>
      </c>
      <c r="L23" s="153">
        <v>0</v>
      </c>
    </row>
    <row r="24" spans="2:12" ht="28.5" customHeight="1" x14ac:dyDescent="0.35">
      <c r="B24" s="246" t="s">
        <v>101</v>
      </c>
      <c r="C24" s="153">
        <v>0</v>
      </c>
      <c r="D24" s="153">
        <v>0</v>
      </c>
      <c r="E24" s="153">
        <v>0</v>
      </c>
      <c r="F24" s="153">
        <v>72723</v>
      </c>
      <c r="G24" s="153">
        <v>0</v>
      </c>
      <c r="H24" s="153">
        <v>57696</v>
      </c>
      <c r="I24" s="153">
        <v>0</v>
      </c>
      <c r="J24" s="153">
        <v>0</v>
      </c>
      <c r="K24" s="153">
        <v>0</v>
      </c>
      <c r="L24" s="153">
        <v>0</v>
      </c>
    </row>
    <row r="25" spans="2:12" ht="28.5" customHeight="1" x14ac:dyDescent="0.35">
      <c r="B25" s="246" t="s">
        <v>102</v>
      </c>
      <c r="C25" s="153">
        <v>0</v>
      </c>
      <c r="D25" s="153">
        <v>0</v>
      </c>
      <c r="E25" s="153">
        <v>0</v>
      </c>
      <c r="F25" s="153">
        <v>0</v>
      </c>
      <c r="G25" s="153">
        <v>0</v>
      </c>
      <c r="H25" s="153">
        <v>0</v>
      </c>
      <c r="I25" s="153">
        <v>0</v>
      </c>
      <c r="J25" s="153">
        <v>0</v>
      </c>
      <c r="K25" s="153">
        <v>0</v>
      </c>
      <c r="L25" s="153">
        <v>0</v>
      </c>
    </row>
    <row r="26" spans="2:12" ht="28.5" customHeight="1" x14ac:dyDescent="0.35">
      <c r="B26" s="246" t="s">
        <v>103</v>
      </c>
      <c r="C26" s="153">
        <v>61536</v>
      </c>
      <c r="D26" s="153">
        <v>37512</v>
      </c>
      <c r="E26" s="153">
        <v>6287969</v>
      </c>
      <c r="F26" s="153">
        <v>3602216</v>
      </c>
      <c r="G26" s="153">
        <v>343986</v>
      </c>
      <c r="H26" s="153">
        <v>0</v>
      </c>
      <c r="I26" s="153">
        <v>153638</v>
      </c>
      <c r="J26" s="153">
        <v>0</v>
      </c>
      <c r="K26" s="153">
        <v>1377416</v>
      </c>
      <c r="L26" s="153">
        <v>105303</v>
      </c>
    </row>
    <row r="27" spans="2:12" ht="28.5" customHeight="1" x14ac:dyDescent="0.35">
      <c r="B27" s="246" t="s">
        <v>104</v>
      </c>
      <c r="C27" s="153">
        <v>0</v>
      </c>
      <c r="D27" s="153">
        <v>0</v>
      </c>
      <c r="E27" s="153">
        <v>17469</v>
      </c>
      <c r="F27" s="153">
        <v>5647448</v>
      </c>
      <c r="G27" s="153">
        <v>20</v>
      </c>
      <c r="H27" s="153">
        <v>57929</v>
      </c>
      <c r="I27" s="153">
        <v>0</v>
      </c>
      <c r="J27" s="153">
        <v>0</v>
      </c>
      <c r="K27" s="153">
        <v>186180</v>
      </c>
      <c r="L27" s="153">
        <v>1960475</v>
      </c>
    </row>
    <row r="28" spans="2:12" ht="28.5" customHeight="1" x14ac:dyDescent="0.35">
      <c r="B28" s="246" t="s">
        <v>105</v>
      </c>
      <c r="C28" s="153">
        <v>0</v>
      </c>
      <c r="D28" s="153">
        <v>0</v>
      </c>
      <c r="E28" s="153">
        <v>1025</v>
      </c>
      <c r="F28" s="153">
        <v>0</v>
      </c>
      <c r="G28" s="153">
        <v>0</v>
      </c>
      <c r="H28" s="153">
        <v>0</v>
      </c>
      <c r="I28" s="153">
        <v>0</v>
      </c>
      <c r="J28" s="153">
        <v>0</v>
      </c>
      <c r="K28" s="153">
        <v>0</v>
      </c>
      <c r="L28" s="153">
        <v>0</v>
      </c>
    </row>
    <row r="29" spans="2:12" ht="28.5" customHeight="1" x14ac:dyDescent="0.35">
      <c r="B29" s="246" t="s">
        <v>106</v>
      </c>
      <c r="C29" s="153">
        <v>0</v>
      </c>
      <c r="D29" s="153">
        <v>0</v>
      </c>
      <c r="E29" s="153">
        <v>0</v>
      </c>
      <c r="F29" s="153">
        <v>1406950</v>
      </c>
      <c r="G29" s="153">
        <v>0</v>
      </c>
      <c r="H29" s="153">
        <v>0</v>
      </c>
      <c r="I29" s="153">
        <v>0</v>
      </c>
      <c r="J29" s="153">
        <v>0</v>
      </c>
      <c r="K29" s="153">
        <v>0</v>
      </c>
      <c r="L29" s="153">
        <v>0</v>
      </c>
    </row>
    <row r="30" spans="2:12" ht="28.5" customHeight="1" x14ac:dyDescent="0.35">
      <c r="B30" s="246" t="s">
        <v>107</v>
      </c>
      <c r="C30" s="153">
        <v>3430</v>
      </c>
      <c r="D30" s="153">
        <v>7731</v>
      </c>
      <c r="E30" s="153">
        <v>1069407</v>
      </c>
      <c r="F30" s="153">
        <v>1213193</v>
      </c>
      <c r="G30" s="153">
        <v>81195</v>
      </c>
      <c r="H30" s="153">
        <v>54600</v>
      </c>
      <c r="I30" s="153">
        <v>0</v>
      </c>
      <c r="J30" s="153">
        <v>18110</v>
      </c>
      <c r="K30" s="153">
        <v>635628</v>
      </c>
      <c r="L30" s="153">
        <v>76388</v>
      </c>
    </row>
    <row r="31" spans="2:12" ht="28.5" customHeight="1" x14ac:dyDescent="0.35">
      <c r="B31" s="246" t="s">
        <v>108</v>
      </c>
      <c r="C31" s="153">
        <v>0</v>
      </c>
      <c r="D31" s="153">
        <v>0</v>
      </c>
      <c r="E31" s="153">
        <v>605042</v>
      </c>
      <c r="F31" s="153">
        <v>0</v>
      </c>
      <c r="G31" s="153">
        <v>4239</v>
      </c>
      <c r="H31" s="153">
        <v>0</v>
      </c>
      <c r="I31" s="153">
        <v>0</v>
      </c>
      <c r="J31" s="153">
        <v>0</v>
      </c>
      <c r="K31" s="153">
        <v>421322</v>
      </c>
      <c r="L31" s="153">
        <v>115438</v>
      </c>
    </row>
    <row r="32" spans="2:12" ht="28.5" customHeight="1" x14ac:dyDescent="0.35">
      <c r="B32" s="246" t="s">
        <v>109</v>
      </c>
      <c r="C32" s="153">
        <v>833965</v>
      </c>
      <c r="D32" s="153">
        <v>147559</v>
      </c>
      <c r="E32" s="153">
        <v>23003173</v>
      </c>
      <c r="F32" s="153">
        <v>1359925</v>
      </c>
      <c r="G32" s="153">
        <v>55158</v>
      </c>
      <c r="H32" s="153">
        <v>260934</v>
      </c>
      <c r="I32" s="153">
        <v>4771200</v>
      </c>
      <c r="J32" s="153">
        <v>40562</v>
      </c>
      <c r="K32" s="153">
        <v>5697670</v>
      </c>
      <c r="L32" s="153">
        <v>135211</v>
      </c>
    </row>
    <row r="33" spans="2:12" ht="28.5" customHeight="1" x14ac:dyDescent="0.35">
      <c r="B33" s="246" t="s">
        <v>110</v>
      </c>
      <c r="C33" s="153">
        <v>5441</v>
      </c>
      <c r="D33" s="153">
        <v>68243</v>
      </c>
      <c r="E33" s="153">
        <v>613101</v>
      </c>
      <c r="F33" s="153">
        <v>282979</v>
      </c>
      <c r="G33" s="153">
        <v>80835</v>
      </c>
      <c r="H33" s="153">
        <v>4969</v>
      </c>
      <c r="I33" s="153">
        <v>2194</v>
      </c>
      <c r="J33" s="153">
        <v>88611</v>
      </c>
      <c r="K33" s="153">
        <v>576572</v>
      </c>
      <c r="L33" s="153">
        <v>33720</v>
      </c>
    </row>
    <row r="34" spans="2:12" ht="28.5" customHeight="1" x14ac:dyDescent="0.35">
      <c r="B34" s="246" t="s">
        <v>111</v>
      </c>
      <c r="C34" s="153">
        <v>25</v>
      </c>
      <c r="D34" s="153">
        <v>498835</v>
      </c>
      <c r="E34" s="153">
        <v>3717</v>
      </c>
      <c r="F34" s="153">
        <v>845124</v>
      </c>
      <c r="G34" s="153">
        <v>0</v>
      </c>
      <c r="H34" s="153">
        <v>30763</v>
      </c>
      <c r="I34" s="153">
        <v>247743</v>
      </c>
      <c r="J34" s="153">
        <v>339460</v>
      </c>
      <c r="K34" s="153">
        <v>524764</v>
      </c>
      <c r="L34" s="153">
        <v>379299</v>
      </c>
    </row>
    <row r="35" spans="2:12" ht="28.5" customHeight="1" x14ac:dyDescent="0.35">
      <c r="B35" s="246" t="s">
        <v>112</v>
      </c>
      <c r="C35" s="153">
        <v>0</v>
      </c>
      <c r="D35" s="153">
        <v>86818</v>
      </c>
      <c r="E35" s="153">
        <v>-112240</v>
      </c>
      <c r="F35" s="153">
        <v>350341</v>
      </c>
      <c r="G35" s="153">
        <v>114553</v>
      </c>
      <c r="H35" s="153">
        <v>0</v>
      </c>
      <c r="I35" s="153">
        <v>0</v>
      </c>
      <c r="J35" s="153">
        <v>537513</v>
      </c>
      <c r="K35" s="153">
        <v>220358</v>
      </c>
      <c r="L35" s="153">
        <v>932475</v>
      </c>
    </row>
    <row r="36" spans="2:12" ht="28.5" customHeight="1" x14ac:dyDescent="0.35">
      <c r="B36" s="246" t="s">
        <v>113</v>
      </c>
      <c r="C36" s="153">
        <v>33349</v>
      </c>
      <c r="D36" s="153">
        <v>53002</v>
      </c>
      <c r="E36" s="153">
        <v>1332805</v>
      </c>
      <c r="F36" s="153">
        <v>595166</v>
      </c>
      <c r="G36" s="153">
        <v>0</v>
      </c>
      <c r="H36" s="153">
        <v>26395</v>
      </c>
      <c r="I36" s="153">
        <v>520153</v>
      </c>
      <c r="J36" s="153">
        <v>101082</v>
      </c>
      <c r="K36" s="153">
        <v>68338</v>
      </c>
      <c r="L36" s="153">
        <v>881619</v>
      </c>
    </row>
    <row r="37" spans="2:12" ht="28.5" customHeight="1" x14ac:dyDescent="0.35">
      <c r="B37" s="246" t="s">
        <v>114</v>
      </c>
      <c r="C37" s="153">
        <v>113</v>
      </c>
      <c r="D37" s="153">
        <v>2731</v>
      </c>
      <c r="E37" s="153">
        <v>4595</v>
      </c>
      <c r="F37" s="153">
        <v>25902</v>
      </c>
      <c r="G37" s="153">
        <v>13552</v>
      </c>
      <c r="H37" s="153">
        <v>9180</v>
      </c>
      <c r="I37" s="153">
        <v>28897</v>
      </c>
      <c r="J37" s="153">
        <v>20270</v>
      </c>
      <c r="K37" s="153">
        <v>196674</v>
      </c>
      <c r="L37" s="153">
        <v>33607</v>
      </c>
    </row>
    <row r="38" spans="2:12" ht="28.5" customHeight="1" thickBot="1" x14ac:dyDescent="0.4">
      <c r="B38" s="249" t="s">
        <v>115</v>
      </c>
      <c r="C38" s="197">
        <v>34347139</v>
      </c>
      <c r="D38" s="197">
        <v>2522149</v>
      </c>
      <c r="E38" s="197">
        <v>146692983</v>
      </c>
      <c r="F38" s="197">
        <v>120440239</v>
      </c>
      <c r="G38" s="197">
        <v>74520277</v>
      </c>
      <c r="H38" s="197">
        <v>4113539</v>
      </c>
      <c r="I38" s="197">
        <v>14822011</v>
      </c>
      <c r="J38" s="197">
        <v>1511549</v>
      </c>
      <c r="K38" s="197">
        <v>25006310</v>
      </c>
      <c r="L38" s="197">
        <v>16314284</v>
      </c>
    </row>
    <row r="39" spans="2:12" ht="18.75" customHeight="1" thickTop="1" x14ac:dyDescent="0.35">
      <c r="B39" s="347" t="s">
        <v>48</v>
      </c>
      <c r="C39" s="347"/>
      <c r="D39" s="347"/>
      <c r="E39" s="347"/>
      <c r="F39" s="347"/>
      <c r="G39" s="347"/>
      <c r="H39" s="347"/>
      <c r="I39" s="347"/>
      <c r="J39" s="348" t="s">
        <v>118</v>
      </c>
      <c r="K39" s="348"/>
      <c r="L39" s="348"/>
    </row>
    <row r="40" spans="2:12" ht="18.75" customHeight="1" x14ac:dyDescent="0.3"/>
  </sheetData>
  <sheetProtection algorithmName="SHA-512" hashValue="+JYL1OclLIow2nFdKS9xujF6Mr71a7gK+EN9SpdIup/YSMzKnH0SXypCZVQ20SBUnodpOeoSs3JYVf/OFeCHvA==" saltValue="CvAGO7QM0VzsGFRtyPqxxQ==" spinCount="100000" sheet="1" objects="1" scenarios="1"/>
  <mergeCells count="4">
    <mergeCell ref="B2:K2"/>
    <mergeCell ref="B3:L3"/>
    <mergeCell ref="B39:I39"/>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B58A-82E7-42D0-9C71-E55E828978DB}">
  <sheetPr codeName="Sheet23">
    <tabColor rgb="FF92D050"/>
    <pageSetUpPr fitToPage="1"/>
  </sheetPr>
  <dimension ref="A2:AA48"/>
  <sheetViews>
    <sheetView showGridLines="0" zoomScale="80" zoomScaleNormal="80" zoomScaleSheetLayoutView="55" workbookViewId="0">
      <selection activeCell="B15" sqref="B15"/>
    </sheetView>
  </sheetViews>
  <sheetFormatPr defaultColWidth="9.453125" defaultRowHeight="19.5" customHeight="1" x14ac:dyDescent="0.3"/>
  <cols>
    <col min="1" max="1" width="12.453125" style="2" customWidth="1"/>
    <col min="2" max="2" width="45.54296875" style="2" customWidth="1"/>
    <col min="3" max="4" width="26.81640625" style="108" customWidth="1"/>
    <col min="5" max="8" width="22.54296875" style="2" customWidth="1"/>
    <col min="9" max="9" width="21.453125" style="2" customWidth="1"/>
    <col min="10" max="10" width="22.54296875" style="2" customWidth="1"/>
    <col min="11" max="11" width="17.54296875" style="6" bestFit="1" customWidth="1"/>
    <col min="12" max="12" width="36.453125" style="2" hidden="1" customWidth="1"/>
    <col min="13" max="13" width="17.54296875" style="58" hidden="1" customWidth="1"/>
    <col min="14" max="14" width="16.453125" style="58" hidden="1" customWidth="1"/>
    <col min="15" max="15" width="17.54296875" style="58" hidden="1" customWidth="1"/>
    <col min="16" max="16" width="16.453125" style="58" hidden="1" customWidth="1"/>
    <col min="17" max="17" width="17.54296875" style="58" hidden="1" customWidth="1"/>
    <col min="18" max="18" width="16.453125" style="58" hidden="1" customWidth="1"/>
    <col min="19" max="19" width="17.54296875" style="58" hidden="1" customWidth="1"/>
    <col min="20" max="20" width="8.54296875" style="6" hidden="1" customWidth="1"/>
    <col min="21" max="21" width="7.54296875" style="2" hidden="1" customWidth="1"/>
    <col min="22" max="22" width="16.453125" style="2" hidden="1" customWidth="1"/>
    <col min="23" max="23" width="17.54296875" style="2" hidden="1" customWidth="1"/>
    <col min="24" max="24" width="23.54296875" style="2" hidden="1" customWidth="1"/>
    <col min="25" max="26" width="9.453125" style="2" hidden="1" customWidth="1"/>
    <col min="27" max="34" width="9.453125" style="2" customWidth="1"/>
    <col min="35" max="35" width="9" style="2" customWidth="1"/>
    <col min="36" max="36" width="6.54296875" style="2" customWidth="1"/>
    <col min="37" max="37" width="4.453125" style="2" customWidth="1"/>
    <col min="38" max="38" width="7" style="2" customWidth="1"/>
    <col min="39" max="39" width="5" style="2" customWidth="1"/>
    <col min="40" max="40" width="6.453125" style="2" customWidth="1"/>
    <col min="41" max="41" width="3.453125" style="2" customWidth="1"/>
    <col min="42" max="42" width="12.54296875" style="2" customWidth="1"/>
    <col min="43" max="43" width="8" style="2" customWidth="1"/>
    <col min="44" max="45" width="8.54296875" style="2" customWidth="1"/>
    <col min="46" max="46" width="10.54296875" style="2" customWidth="1"/>
    <col min="47" max="47" width="15.453125" style="2" customWidth="1"/>
    <col min="48" max="48" width="12" style="2" customWidth="1"/>
    <col min="49" max="49" width="13.54296875" style="2" customWidth="1"/>
    <col min="50" max="50" width="11.453125" style="2" customWidth="1"/>
    <col min="51" max="16384" width="9.453125" style="2"/>
  </cols>
  <sheetData>
    <row r="2" spans="1:27" ht="39.5" customHeight="1" x14ac:dyDescent="0.3"/>
    <row r="3" spans="1:27" ht="15" customHeight="1" x14ac:dyDescent="0.4">
      <c r="A3" s="53"/>
      <c r="B3" s="219" t="s">
        <v>116</v>
      </c>
      <c r="C3" s="177"/>
      <c r="D3" s="177"/>
      <c r="E3" s="219"/>
      <c r="F3" s="219"/>
      <c r="G3" s="219"/>
      <c r="H3" s="219"/>
      <c r="I3" s="219"/>
      <c r="J3" s="219"/>
      <c r="K3" s="189"/>
    </row>
    <row r="4" spans="1:27" ht="29.25" customHeight="1" x14ac:dyDescent="0.35">
      <c r="B4" s="340" t="s">
        <v>265</v>
      </c>
      <c r="C4" s="341"/>
      <c r="D4" s="341"/>
      <c r="E4" s="341"/>
      <c r="F4" s="341"/>
      <c r="G4" s="341"/>
      <c r="H4" s="341"/>
      <c r="I4" s="341"/>
      <c r="J4" s="341"/>
      <c r="K4" s="349"/>
      <c r="M4" s="350" t="s">
        <v>136</v>
      </c>
      <c r="N4" s="351"/>
      <c r="O4" s="350" t="s">
        <v>137</v>
      </c>
      <c r="P4" s="351"/>
      <c r="Q4" s="350" t="s">
        <v>138</v>
      </c>
      <c r="R4" s="352"/>
      <c r="S4" s="351"/>
      <c r="T4" s="229"/>
      <c r="U4" s="230"/>
      <c r="V4" s="237" t="s">
        <v>162</v>
      </c>
      <c r="W4" s="238" t="s">
        <v>139</v>
      </c>
    </row>
    <row r="5" spans="1:27" s="52" customFormat="1" ht="42.75" customHeight="1" x14ac:dyDescent="0.3">
      <c r="B5" s="178" t="s">
        <v>0</v>
      </c>
      <c r="C5" s="179" t="s">
        <v>219</v>
      </c>
      <c r="D5" s="179" t="s">
        <v>56</v>
      </c>
      <c r="E5" s="168" t="s">
        <v>57</v>
      </c>
      <c r="F5" s="168" t="s">
        <v>119</v>
      </c>
      <c r="G5" s="168" t="s">
        <v>130</v>
      </c>
      <c r="H5" s="168" t="s">
        <v>221</v>
      </c>
      <c r="I5" s="168" t="s">
        <v>58</v>
      </c>
      <c r="J5" s="168" t="s">
        <v>59</v>
      </c>
      <c r="K5" s="157" t="s">
        <v>43</v>
      </c>
      <c r="L5" s="2"/>
      <c r="M5" s="239" t="s">
        <v>139</v>
      </c>
      <c r="N5" s="240" t="s">
        <v>140</v>
      </c>
      <c r="O5" s="239" t="s">
        <v>139</v>
      </c>
      <c r="P5" s="240" t="s">
        <v>140</v>
      </c>
      <c r="Q5" s="239" t="s">
        <v>139</v>
      </c>
      <c r="R5" s="241" t="s">
        <v>140</v>
      </c>
      <c r="S5" s="240" t="s">
        <v>79</v>
      </c>
      <c r="T5" s="242"/>
      <c r="U5" s="243"/>
      <c r="V5" s="239" t="s">
        <v>140</v>
      </c>
      <c r="W5" s="240" t="s">
        <v>139</v>
      </c>
    </row>
    <row r="6" spans="1:27" ht="30.75" customHeight="1" x14ac:dyDescent="0.35">
      <c r="B6" s="169" t="s">
        <v>82</v>
      </c>
      <c r="C6" s="153">
        <v>2174871</v>
      </c>
      <c r="D6" s="153">
        <v>1585456</v>
      </c>
      <c r="E6" s="153">
        <v>400000</v>
      </c>
      <c r="F6" s="153">
        <v>420049</v>
      </c>
      <c r="G6" s="153">
        <v>843138</v>
      </c>
      <c r="H6" s="153">
        <v>400000</v>
      </c>
      <c r="I6" s="153">
        <v>500000</v>
      </c>
      <c r="J6" s="153">
        <v>154976</v>
      </c>
      <c r="K6" s="153">
        <v>17324756</v>
      </c>
      <c r="L6" s="84" t="str">
        <f t="shared" ref="L6:L16" si="0">B6</f>
        <v>Share Capital</v>
      </c>
      <c r="M6" s="227">
        <f t="shared" ref="M6:M39" si="1">K6-N6</f>
        <v>15824756</v>
      </c>
      <c r="N6" s="226">
        <f>SUM('APPENDIX 21 i'!I5,'APPENDIX 21 i'!K5,'APPENDIX 21 ii'!I5)</f>
        <v>1500000</v>
      </c>
      <c r="O6" s="227">
        <f>'APPENDIX  22 iv'!O6</f>
        <v>34351351</v>
      </c>
      <c r="P6" s="226">
        <f>'APPENDIX  22 iv'!N6</f>
        <v>10602041</v>
      </c>
      <c r="Q6" s="227">
        <f t="shared" ref="Q6:R39" si="2">M6+O6</f>
        <v>50176107</v>
      </c>
      <c r="R6" s="225">
        <f t="shared" si="2"/>
        <v>12102041</v>
      </c>
      <c r="S6" s="226">
        <f t="shared" ref="S6:S39" si="3">Q6+R6</f>
        <v>62278148</v>
      </c>
      <c r="U6" s="231"/>
      <c r="V6" s="227">
        <f>'APPENDIX 21 ii'!I5+'APPENDIX 21 i'!I5+'APPENDIX 21 i'!K5</f>
        <v>1500000</v>
      </c>
      <c r="W6" s="226">
        <f t="shared" ref="W6:W39" si="4">K6-V6</f>
        <v>15824756</v>
      </c>
      <c r="X6" s="52"/>
      <c r="Z6" s="153"/>
      <c r="AA6" s="3"/>
    </row>
    <row r="7" spans="1:27" ht="30.75" customHeight="1" x14ac:dyDescent="0.35">
      <c r="B7" s="169" t="s">
        <v>83</v>
      </c>
      <c r="C7" s="153">
        <v>1884957</v>
      </c>
      <c r="D7" s="153">
        <v>0</v>
      </c>
      <c r="E7" s="153">
        <v>0</v>
      </c>
      <c r="F7" s="153">
        <v>3789643</v>
      </c>
      <c r="G7" s="153">
        <v>30260</v>
      </c>
      <c r="H7" s="153">
        <v>0</v>
      </c>
      <c r="I7" s="153">
        <v>0</v>
      </c>
      <c r="J7" s="153">
        <v>0</v>
      </c>
      <c r="K7" s="153">
        <v>7320927</v>
      </c>
      <c r="L7" s="84" t="str">
        <f t="shared" si="0"/>
        <v xml:space="preserve">Share Premium_x000D_
</v>
      </c>
      <c r="M7" s="227">
        <f t="shared" si="1"/>
        <v>7320927</v>
      </c>
      <c r="N7" s="226">
        <f>SUM('APPENDIX 21 i'!I6,'APPENDIX 21 i'!K6,'APPENDIX 21 ii'!I6)</f>
        <v>0</v>
      </c>
      <c r="O7" s="227">
        <f>'APPENDIX  22 iv'!O7</f>
        <v>3309350</v>
      </c>
      <c r="P7" s="226">
        <f>'APPENDIX  22 iv'!N7</f>
        <v>10871</v>
      </c>
      <c r="Q7" s="227">
        <f t="shared" si="2"/>
        <v>10630277</v>
      </c>
      <c r="R7" s="225">
        <f t="shared" si="2"/>
        <v>10871</v>
      </c>
      <c r="S7" s="226">
        <f t="shared" si="3"/>
        <v>10641148</v>
      </c>
      <c r="U7" s="231"/>
      <c r="V7" s="227">
        <f>'APPENDIX 21 ii'!I6+'APPENDIX 21 i'!I6+'APPENDIX 21 i'!K6</f>
        <v>0</v>
      </c>
      <c r="W7" s="226">
        <f t="shared" si="4"/>
        <v>7320927</v>
      </c>
      <c r="X7" s="52"/>
      <c r="Z7" s="153"/>
      <c r="AA7" s="3"/>
    </row>
    <row r="8" spans="1:27" ht="30.75" customHeight="1" x14ac:dyDescent="0.35">
      <c r="B8" s="169" t="s">
        <v>84</v>
      </c>
      <c r="C8" s="153">
        <v>0</v>
      </c>
      <c r="D8" s="153">
        <v>27534</v>
      </c>
      <c r="E8" s="153">
        <v>0</v>
      </c>
      <c r="F8" s="153">
        <v>0</v>
      </c>
      <c r="G8" s="153">
        <v>0</v>
      </c>
      <c r="H8" s="153">
        <v>0</v>
      </c>
      <c r="I8" s="153">
        <v>0</v>
      </c>
      <c r="J8" s="153">
        <v>0</v>
      </c>
      <c r="K8" s="153">
        <v>-243016</v>
      </c>
      <c r="L8" s="84" t="str">
        <f t="shared" si="0"/>
        <v>Revaluation Reserves</v>
      </c>
      <c r="M8" s="227">
        <f t="shared" si="1"/>
        <v>-242963</v>
      </c>
      <c r="N8" s="226">
        <f>SUM('APPENDIX 21 i'!I7,'APPENDIX 21 i'!K7,'APPENDIX 21 ii'!I7)</f>
        <v>-53</v>
      </c>
      <c r="O8" s="227">
        <f>'APPENDIX  22 iv'!O8</f>
        <v>2051752</v>
      </c>
      <c r="P8" s="226">
        <f>'APPENDIX  22 iv'!N8</f>
        <v>241043</v>
      </c>
      <c r="Q8" s="227">
        <f t="shared" si="2"/>
        <v>1808789</v>
      </c>
      <c r="R8" s="225">
        <f t="shared" si="2"/>
        <v>240990</v>
      </c>
      <c r="S8" s="226">
        <f t="shared" si="3"/>
        <v>2049779</v>
      </c>
      <c r="U8" s="231"/>
      <c r="V8" s="227">
        <f>'APPENDIX 21 ii'!I7+'APPENDIX 21 i'!I7+'APPENDIX 21 i'!K7</f>
        <v>-53</v>
      </c>
      <c r="W8" s="226">
        <f t="shared" si="4"/>
        <v>-242963</v>
      </c>
      <c r="X8" s="52"/>
      <c r="Z8" s="153"/>
      <c r="AA8" s="3"/>
    </row>
    <row r="9" spans="1:27" ht="30.75" customHeight="1" x14ac:dyDescent="0.35">
      <c r="B9" s="169" t="s">
        <v>85</v>
      </c>
      <c r="C9" s="153">
        <v>0</v>
      </c>
      <c r="D9" s="153">
        <v>199960</v>
      </c>
      <c r="E9" s="153">
        <v>268732</v>
      </c>
      <c r="F9" s="153">
        <v>0</v>
      </c>
      <c r="G9" s="153">
        <v>1625365</v>
      </c>
      <c r="H9" s="153">
        <v>0</v>
      </c>
      <c r="I9" s="153">
        <v>6000</v>
      </c>
      <c r="J9" s="153">
        <v>63941</v>
      </c>
      <c r="K9" s="153">
        <v>38046195</v>
      </c>
      <c r="L9" s="84" t="str">
        <f t="shared" si="0"/>
        <v>Statutory Reserves</v>
      </c>
      <c r="M9" s="227">
        <f t="shared" si="1"/>
        <v>29227724</v>
      </c>
      <c r="N9" s="226">
        <f>SUM('APPENDIX 21 i'!I8,'APPENDIX 21 i'!K8,'APPENDIX 21 ii'!I8)</f>
        <v>8818471</v>
      </c>
      <c r="O9" s="227">
        <f>'APPENDIX  22 iv'!O9</f>
        <v>32882</v>
      </c>
      <c r="P9" s="226">
        <f>'APPENDIX  22 iv'!N9</f>
        <v>0</v>
      </c>
      <c r="Q9" s="227">
        <f t="shared" si="2"/>
        <v>29260606</v>
      </c>
      <c r="R9" s="225">
        <f t="shared" si="2"/>
        <v>8818471</v>
      </c>
      <c r="S9" s="226">
        <f t="shared" si="3"/>
        <v>38079077</v>
      </c>
      <c r="T9" s="16"/>
      <c r="U9" s="231"/>
      <c r="V9" s="227">
        <f>'APPENDIX 21 ii'!I8+'APPENDIX 21 i'!I8+'APPENDIX 21 i'!K8</f>
        <v>8818471</v>
      </c>
      <c r="W9" s="226">
        <f t="shared" si="4"/>
        <v>29227724</v>
      </c>
      <c r="X9" s="52"/>
      <c r="Z9" s="153"/>
      <c r="AA9" s="3"/>
    </row>
    <row r="10" spans="1:27" ht="30.75" customHeight="1" x14ac:dyDescent="0.35">
      <c r="B10" s="169" t="s">
        <v>86</v>
      </c>
      <c r="C10" s="153">
        <v>-2553167</v>
      </c>
      <c r="D10" s="153">
        <v>2159441</v>
      </c>
      <c r="E10" s="153">
        <v>74856</v>
      </c>
      <c r="F10" s="153">
        <v>-3123872</v>
      </c>
      <c r="G10" s="153">
        <v>536165</v>
      </c>
      <c r="H10" s="153">
        <v>96825</v>
      </c>
      <c r="I10" s="153">
        <v>76834</v>
      </c>
      <c r="J10" s="153">
        <v>-164017</v>
      </c>
      <c r="K10" s="153">
        <v>6391009</v>
      </c>
      <c r="L10" s="84" t="str">
        <f t="shared" si="0"/>
        <v>Retained Earnings</v>
      </c>
      <c r="M10" s="227">
        <f t="shared" si="1"/>
        <v>6391009</v>
      </c>
      <c r="N10" s="226">
        <f>SUM('APPENDIX 21 i'!I9,'APPENDIX 21 i'!K9,'APPENDIX 21 ii'!I9)</f>
        <v>0</v>
      </c>
      <c r="O10" s="227">
        <f>'APPENDIX  22 iv'!O10</f>
        <v>24779806</v>
      </c>
      <c r="P10" s="226">
        <f>'APPENDIX  22 iv'!N10</f>
        <v>33193902</v>
      </c>
      <c r="Q10" s="227">
        <f t="shared" si="2"/>
        <v>31170815</v>
      </c>
      <c r="R10" s="225">
        <f t="shared" si="2"/>
        <v>33193902</v>
      </c>
      <c r="S10" s="226">
        <f t="shared" si="3"/>
        <v>64364717</v>
      </c>
      <c r="U10" s="231"/>
      <c r="V10" s="227">
        <f>'APPENDIX 21 ii'!I9+'APPENDIX 21 i'!I9+'APPENDIX 21 i'!K9</f>
        <v>0</v>
      </c>
      <c r="W10" s="226">
        <f t="shared" si="4"/>
        <v>6391009</v>
      </c>
      <c r="X10" s="52"/>
      <c r="Z10" s="153"/>
      <c r="AA10" s="3"/>
    </row>
    <row r="11" spans="1:27" ht="30.75" customHeight="1" x14ac:dyDescent="0.35">
      <c r="B11" s="169" t="s">
        <v>87</v>
      </c>
      <c r="C11" s="153">
        <v>0</v>
      </c>
      <c r="D11" s="153">
        <v>0</v>
      </c>
      <c r="E11" s="153">
        <v>0</v>
      </c>
      <c r="F11" s="153">
        <v>0</v>
      </c>
      <c r="G11" s="153">
        <v>0</v>
      </c>
      <c r="H11" s="153">
        <v>0</v>
      </c>
      <c r="I11" s="153">
        <v>0</v>
      </c>
      <c r="J11" s="153">
        <v>1114</v>
      </c>
      <c r="K11" s="153">
        <v>14159271</v>
      </c>
      <c r="L11" s="84" t="str">
        <f t="shared" si="0"/>
        <v>Other Reserves</v>
      </c>
      <c r="M11" s="227">
        <f t="shared" si="1"/>
        <v>13162564</v>
      </c>
      <c r="N11" s="226">
        <f>SUM('APPENDIX 21 i'!I10,'APPENDIX 21 i'!K10,'APPENDIX 21 ii'!I10)</f>
        <v>996707</v>
      </c>
      <c r="O11" s="227">
        <f>'APPENDIX  22 iv'!O11</f>
        <v>2373123</v>
      </c>
      <c r="P11" s="226">
        <f>'APPENDIX  22 iv'!N11</f>
        <v>822435</v>
      </c>
      <c r="Q11" s="227">
        <f t="shared" si="2"/>
        <v>15535687</v>
      </c>
      <c r="R11" s="225">
        <f t="shared" si="2"/>
        <v>1819142</v>
      </c>
      <c r="S11" s="226">
        <f t="shared" si="3"/>
        <v>17354829</v>
      </c>
      <c r="U11" s="231"/>
      <c r="V11" s="227">
        <f>'APPENDIX 21 ii'!I10+'APPENDIX 21 i'!I10+'APPENDIX 21 i'!K10</f>
        <v>996707</v>
      </c>
      <c r="W11" s="226">
        <f t="shared" si="4"/>
        <v>13162564</v>
      </c>
      <c r="X11" s="52"/>
      <c r="Z11" s="153"/>
      <c r="AA11" s="3"/>
    </row>
    <row r="12" spans="1:27" ht="30.75" customHeight="1" x14ac:dyDescent="0.35">
      <c r="B12" s="170" t="s">
        <v>88</v>
      </c>
      <c r="C12" s="187">
        <v>1506660</v>
      </c>
      <c r="D12" s="187">
        <v>3972391</v>
      </c>
      <c r="E12" s="187">
        <v>743588</v>
      </c>
      <c r="F12" s="187">
        <v>1085820</v>
      </c>
      <c r="G12" s="187">
        <v>3034928</v>
      </c>
      <c r="H12" s="187">
        <v>496825</v>
      </c>
      <c r="I12" s="187">
        <v>582834</v>
      </c>
      <c r="J12" s="187">
        <v>56013</v>
      </c>
      <c r="K12" s="187">
        <v>82999141</v>
      </c>
      <c r="L12" s="84" t="str">
        <f t="shared" si="0"/>
        <v xml:space="preserve">Total Equity_x000D_
</v>
      </c>
      <c r="M12" s="227">
        <f t="shared" si="1"/>
        <v>71684018</v>
      </c>
      <c r="N12" s="226">
        <f>SUM('APPENDIX 21 i'!I11,'APPENDIX 21 i'!K11,'APPENDIX 21 ii'!I11)</f>
        <v>11315123</v>
      </c>
      <c r="O12" s="227">
        <f>'APPENDIX  22 iv'!O12</f>
        <v>66898265</v>
      </c>
      <c r="P12" s="226">
        <f>'APPENDIX  22 iv'!N12</f>
        <v>44870293</v>
      </c>
      <c r="Q12" s="227">
        <f t="shared" si="2"/>
        <v>138582283</v>
      </c>
      <c r="R12" s="225">
        <f t="shared" si="2"/>
        <v>56185416</v>
      </c>
      <c r="S12" s="226">
        <f t="shared" si="3"/>
        <v>194767699</v>
      </c>
      <c r="U12" s="231"/>
      <c r="V12" s="227">
        <f>'APPENDIX 21 ii'!I11+'APPENDIX 21 i'!I11+'APPENDIX 21 i'!K11</f>
        <v>11315123</v>
      </c>
      <c r="W12" s="226">
        <f t="shared" si="4"/>
        <v>71684018</v>
      </c>
      <c r="X12" s="52"/>
      <c r="Z12" s="153"/>
      <c r="AA12" s="3"/>
    </row>
    <row r="13" spans="1:27" ht="30.75" customHeight="1" x14ac:dyDescent="0.35">
      <c r="B13" s="169" t="s">
        <v>89</v>
      </c>
      <c r="C13" s="153">
        <v>288063</v>
      </c>
      <c r="D13" s="153">
        <v>1588954</v>
      </c>
      <c r="E13" s="153">
        <v>807758</v>
      </c>
      <c r="F13" s="153">
        <v>9108</v>
      </c>
      <c r="G13" s="153">
        <v>0</v>
      </c>
      <c r="H13" s="153">
        <v>153243</v>
      </c>
      <c r="I13" s="153">
        <v>92803</v>
      </c>
      <c r="J13" s="153">
        <v>113726</v>
      </c>
      <c r="K13" s="153">
        <v>17035928</v>
      </c>
      <c r="L13" s="84" t="str">
        <f t="shared" si="0"/>
        <v>Underwriting Provisions</v>
      </c>
      <c r="M13" s="227">
        <f t="shared" si="1"/>
        <v>15933833</v>
      </c>
      <c r="N13" s="226">
        <f>SUM('APPENDIX 21 i'!I12,'APPENDIX 21 i'!K12,'APPENDIX 21 ii'!I12)</f>
        <v>1102095</v>
      </c>
      <c r="O13" s="227">
        <f>'APPENDIX  22 iv'!O13</f>
        <v>139581955</v>
      </c>
      <c r="P13" s="226">
        <f>'APPENDIX  22 iv'!N13</f>
        <v>28672332</v>
      </c>
      <c r="Q13" s="227">
        <f t="shared" si="2"/>
        <v>155515788</v>
      </c>
      <c r="R13" s="225">
        <f t="shared" si="2"/>
        <v>29774427</v>
      </c>
      <c r="S13" s="226">
        <f t="shared" si="3"/>
        <v>185290215</v>
      </c>
      <c r="U13" s="231"/>
      <c r="V13" s="227">
        <f>'APPENDIX 21 ii'!I12+'APPENDIX 21 i'!I12+'APPENDIX 21 i'!K12</f>
        <v>1102095</v>
      </c>
      <c r="W13" s="226">
        <f t="shared" si="4"/>
        <v>15933833</v>
      </c>
      <c r="X13" s="52"/>
      <c r="Z13" s="153"/>
      <c r="AA13" s="3"/>
    </row>
    <row r="14" spans="1:27" ht="30.75" customHeight="1" x14ac:dyDescent="0.35">
      <c r="B14" s="172" t="s">
        <v>90</v>
      </c>
      <c r="C14" s="153">
        <v>9651977</v>
      </c>
      <c r="D14" s="153">
        <v>9931392</v>
      </c>
      <c r="E14" s="153">
        <v>4568758</v>
      </c>
      <c r="F14" s="153">
        <v>2627223</v>
      </c>
      <c r="G14" s="153">
        <v>23776330</v>
      </c>
      <c r="H14" s="153">
        <v>87371</v>
      </c>
      <c r="I14" s="153">
        <v>4791112</v>
      </c>
      <c r="J14" s="153">
        <v>485307</v>
      </c>
      <c r="K14" s="153">
        <v>573888824</v>
      </c>
      <c r="L14" s="84" t="str">
        <f t="shared" si="0"/>
        <v>Actuarial Contract Liabilities</v>
      </c>
      <c r="M14" s="227">
        <f t="shared" si="1"/>
        <v>572346729</v>
      </c>
      <c r="N14" s="226">
        <f>SUM('APPENDIX 21 i'!I13,'APPENDIX 21 i'!K13,'APPENDIX 21 ii'!I13)</f>
        <v>1542095</v>
      </c>
      <c r="O14" s="227">
        <f>'APPENDIX  22 iv'!O14</f>
        <v>0</v>
      </c>
      <c r="P14" s="226">
        <f>'APPENDIX  22 iv'!N14</f>
        <v>0</v>
      </c>
      <c r="Q14" s="227">
        <f t="shared" si="2"/>
        <v>572346729</v>
      </c>
      <c r="R14" s="225">
        <f t="shared" si="2"/>
        <v>1542095</v>
      </c>
      <c r="S14" s="226">
        <f t="shared" si="3"/>
        <v>573888824</v>
      </c>
      <c r="U14" s="231"/>
      <c r="V14" s="227">
        <f>'APPENDIX 21 ii'!I13+'APPENDIX 21 i'!I13+'APPENDIX 21 i'!K13</f>
        <v>1542095</v>
      </c>
      <c r="W14" s="226">
        <f t="shared" si="4"/>
        <v>572346729</v>
      </c>
      <c r="X14" s="52"/>
      <c r="Z14" s="153"/>
      <c r="AA14" s="3"/>
    </row>
    <row r="15" spans="1:27" ht="30.75" customHeight="1" x14ac:dyDescent="0.35">
      <c r="B15" s="172" t="s">
        <v>91</v>
      </c>
      <c r="C15" s="153">
        <v>0</v>
      </c>
      <c r="D15" s="153">
        <v>74722</v>
      </c>
      <c r="E15" s="153">
        <v>117235</v>
      </c>
      <c r="F15" s="153">
        <v>0</v>
      </c>
      <c r="G15" s="153">
        <v>696586</v>
      </c>
      <c r="H15" s="153">
        <v>0</v>
      </c>
      <c r="I15" s="153">
        <v>0</v>
      </c>
      <c r="J15" s="153">
        <v>14936</v>
      </c>
      <c r="K15" s="153">
        <v>12396419</v>
      </c>
      <c r="L15" s="84" t="str">
        <f t="shared" si="0"/>
        <v>LongTerm Liabilities</v>
      </c>
      <c r="M15" s="227">
        <f t="shared" si="1"/>
        <v>11997279</v>
      </c>
      <c r="N15" s="226">
        <f>SUM('APPENDIX 21 i'!I14,'APPENDIX 21 i'!K14,'APPENDIX 21 ii'!I14)</f>
        <v>399140</v>
      </c>
      <c r="O15" s="227">
        <f>'APPENDIX  22 iv'!O15</f>
        <v>4223946</v>
      </c>
      <c r="P15" s="226">
        <f>'APPENDIX  22 iv'!N15</f>
        <v>37074</v>
      </c>
      <c r="Q15" s="227">
        <f t="shared" si="2"/>
        <v>16221225</v>
      </c>
      <c r="R15" s="225">
        <f t="shared" si="2"/>
        <v>436214</v>
      </c>
      <c r="S15" s="226">
        <f t="shared" si="3"/>
        <v>16657439</v>
      </c>
      <c r="U15" s="231"/>
      <c r="V15" s="227">
        <f>'APPENDIX 21 ii'!I14+'APPENDIX 21 i'!I14+'APPENDIX 21 i'!K14</f>
        <v>399140</v>
      </c>
      <c r="W15" s="226">
        <f t="shared" si="4"/>
        <v>11997279</v>
      </c>
      <c r="X15" s="52"/>
      <c r="Z15" s="153"/>
      <c r="AA15" s="3"/>
    </row>
    <row r="16" spans="1:27" ht="30.75" customHeight="1" x14ac:dyDescent="0.35">
      <c r="B16" s="172" t="s">
        <v>92</v>
      </c>
      <c r="C16" s="153">
        <v>817653</v>
      </c>
      <c r="D16" s="153">
        <v>1174577</v>
      </c>
      <c r="E16" s="153">
        <v>190544</v>
      </c>
      <c r="F16" s="153">
        <v>318259</v>
      </c>
      <c r="G16" s="153">
        <v>1697251</v>
      </c>
      <c r="H16" s="153">
        <v>15369</v>
      </c>
      <c r="I16" s="153">
        <v>16131</v>
      </c>
      <c r="J16" s="153">
        <v>152097</v>
      </c>
      <c r="K16" s="153">
        <v>19450783</v>
      </c>
      <c r="L16" s="84" t="str">
        <f t="shared" si="0"/>
        <v>Current Liabilities</v>
      </c>
      <c r="M16" s="227">
        <f t="shared" si="1"/>
        <v>15575553</v>
      </c>
      <c r="N16" s="226">
        <f>SUM('APPENDIX 21 i'!I15,'APPENDIX 21 i'!K15,'APPENDIX 21 ii'!I15)</f>
        <v>3875230</v>
      </c>
      <c r="O16" s="227">
        <f>'APPENDIX  22 iv'!O16</f>
        <v>31596618</v>
      </c>
      <c r="P16" s="226">
        <f>'APPENDIX  22 iv'!N16</f>
        <v>8748482</v>
      </c>
      <c r="Q16" s="227">
        <f t="shared" si="2"/>
        <v>47172171</v>
      </c>
      <c r="R16" s="225">
        <f t="shared" si="2"/>
        <v>12623712</v>
      </c>
      <c r="S16" s="226">
        <f t="shared" si="3"/>
        <v>59795883</v>
      </c>
      <c r="U16" s="231"/>
      <c r="V16" s="227">
        <f>'APPENDIX 21 ii'!I15+'APPENDIX 21 i'!I15+'APPENDIX 21 i'!K15</f>
        <v>3875230</v>
      </c>
      <c r="W16" s="226">
        <f t="shared" si="4"/>
        <v>15575553</v>
      </c>
      <c r="X16" s="52"/>
      <c r="Z16" s="153"/>
      <c r="AA16" s="3"/>
    </row>
    <row r="17" spans="2:27" ht="30.75" customHeight="1" x14ac:dyDescent="0.35">
      <c r="B17" s="173" t="s">
        <v>93</v>
      </c>
      <c r="C17" s="155">
        <v>12264353</v>
      </c>
      <c r="D17" s="155">
        <v>16742036</v>
      </c>
      <c r="E17" s="155">
        <v>6427883</v>
      </c>
      <c r="F17" s="155">
        <v>4040409</v>
      </c>
      <c r="G17" s="155">
        <v>29205095</v>
      </c>
      <c r="H17" s="155">
        <v>752808</v>
      </c>
      <c r="I17" s="155">
        <v>5482880</v>
      </c>
      <c r="J17" s="155">
        <v>822079</v>
      </c>
      <c r="K17" s="155">
        <v>705771096</v>
      </c>
      <c r="L17" s="84"/>
      <c r="M17" s="227">
        <f>K17-N17</f>
        <v>687537411</v>
      </c>
      <c r="N17" s="226">
        <f>SUM('APPENDIX 21 i'!I16,'APPENDIX 21 i'!K16,'APPENDIX 21 ii'!I16)</f>
        <v>18233685</v>
      </c>
      <c r="O17" s="227">
        <f>'APPENDIX  22 iv'!O17</f>
        <v>242300785</v>
      </c>
      <c r="P17" s="226">
        <f>'APPENDIX  22 iv'!N17</f>
        <v>82328178</v>
      </c>
      <c r="Q17" s="227">
        <f t="shared" si="2"/>
        <v>929838196</v>
      </c>
      <c r="R17" s="225">
        <f t="shared" si="2"/>
        <v>100561863</v>
      </c>
      <c r="S17" s="226">
        <f>Q17+R17</f>
        <v>1030400059</v>
      </c>
      <c r="U17" s="231"/>
      <c r="V17" s="227">
        <f>'APPENDIX 21 ii'!I16+'APPENDIX 21 i'!I16+'APPENDIX 21 i'!K16</f>
        <v>18233685</v>
      </c>
      <c r="W17" s="226">
        <f t="shared" si="4"/>
        <v>687537411</v>
      </c>
      <c r="X17" s="52"/>
      <c r="Z17" s="153"/>
      <c r="AA17" s="3"/>
    </row>
    <row r="18" spans="2:27" ht="30.75" customHeight="1" x14ac:dyDescent="0.35">
      <c r="B18" s="175" t="s">
        <v>94</v>
      </c>
      <c r="C18" s="153">
        <v>0</v>
      </c>
      <c r="D18" s="153">
        <v>0</v>
      </c>
      <c r="E18" s="153">
        <v>0</v>
      </c>
      <c r="F18" s="153">
        <v>0</v>
      </c>
      <c r="G18" s="153">
        <v>0</v>
      </c>
      <c r="H18" s="153">
        <v>0</v>
      </c>
      <c r="I18" s="153">
        <v>0</v>
      </c>
      <c r="J18" s="153">
        <v>0</v>
      </c>
      <c r="K18" s="153">
        <v>2115942</v>
      </c>
      <c r="L18" s="84" t="s">
        <v>94</v>
      </c>
      <c r="M18" s="227">
        <f t="shared" si="1"/>
        <v>2115942</v>
      </c>
      <c r="N18" s="226">
        <f>SUM('APPENDIX 21 i'!I17,'APPENDIX 21 i'!K17,'APPENDIX 21 ii'!I17)</f>
        <v>0</v>
      </c>
      <c r="O18" s="227">
        <f>'APPENDIX  22 iv'!O18</f>
        <v>5119252</v>
      </c>
      <c r="P18" s="226">
        <f>'APPENDIX  22 iv'!N18</f>
        <v>403506</v>
      </c>
      <c r="Q18" s="227">
        <f t="shared" si="2"/>
        <v>7235194</v>
      </c>
      <c r="R18" s="225">
        <f t="shared" si="2"/>
        <v>403506</v>
      </c>
      <c r="S18" s="228">
        <f t="shared" si="3"/>
        <v>7638700</v>
      </c>
      <c r="T18" s="6" t="s">
        <v>94</v>
      </c>
      <c r="U18" s="231"/>
      <c r="V18" s="227">
        <f>'APPENDIX 21 ii'!I17+'APPENDIX 21 i'!I17+'APPENDIX 21 i'!K17</f>
        <v>0</v>
      </c>
      <c r="W18" s="226">
        <f t="shared" si="4"/>
        <v>2115942</v>
      </c>
      <c r="X18" s="52"/>
      <c r="Z18" s="153"/>
      <c r="AA18" s="3"/>
    </row>
    <row r="19" spans="2:27" ht="30.75" customHeight="1" x14ac:dyDescent="0.35">
      <c r="B19" s="172" t="s">
        <v>95</v>
      </c>
      <c r="C19" s="153">
        <v>2071000</v>
      </c>
      <c r="D19" s="153">
        <v>859000</v>
      </c>
      <c r="E19" s="153">
        <v>1701173</v>
      </c>
      <c r="F19" s="153">
        <v>0</v>
      </c>
      <c r="G19" s="153">
        <v>2881900</v>
      </c>
      <c r="H19" s="153">
        <v>0</v>
      </c>
      <c r="I19" s="153">
        <v>3089885</v>
      </c>
      <c r="J19" s="153">
        <v>317698</v>
      </c>
      <c r="K19" s="153">
        <v>55088321</v>
      </c>
      <c r="L19" s="84" t="s">
        <v>95</v>
      </c>
      <c r="M19" s="227">
        <f t="shared" si="1"/>
        <v>53315297</v>
      </c>
      <c r="N19" s="226">
        <f>SUM('APPENDIX 21 i'!I18,'APPENDIX 21 i'!K18,'APPENDIX 21 ii'!I18)</f>
        <v>1773024</v>
      </c>
      <c r="O19" s="227">
        <f>'APPENDIX  22 iv'!O19</f>
        <v>25399614</v>
      </c>
      <c r="P19" s="226">
        <f>'APPENDIX  22 iv'!N19</f>
        <v>11429249</v>
      </c>
      <c r="Q19" s="227">
        <f t="shared" si="2"/>
        <v>78714911</v>
      </c>
      <c r="R19" s="225">
        <f t="shared" si="2"/>
        <v>13202273</v>
      </c>
      <c r="S19" s="226">
        <f t="shared" si="3"/>
        <v>91917184</v>
      </c>
      <c r="T19" s="6" t="s">
        <v>95</v>
      </c>
      <c r="U19" s="231"/>
      <c r="V19" s="227">
        <f>'APPENDIX 21 ii'!I18+'APPENDIX 21 i'!I18+'APPENDIX 21 i'!K18</f>
        <v>1773024</v>
      </c>
      <c r="W19" s="226">
        <f t="shared" si="4"/>
        <v>53315297</v>
      </c>
      <c r="X19" s="52"/>
      <c r="Z19" s="153"/>
      <c r="AA19" s="3"/>
    </row>
    <row r="20" spans="2:27" ht="30.75" customHeight="1" x14ac:dyDescent="0.35">
      <c r="B20" s="172" t="s">
        <v>96</v>
      </c>
      <c r="C20" s="153">
        <v>7890</v>
      </c>
      <c r="D20" s="153">
        <v>26658</v>
      </c>
      <c r="E20" s="153">
        <v>29714</v>
      </c>
      <c r="F20" s="153">
        <v>19063</v>
      </c>
      <c r="G20" s="153">
        <v>106183</v>
      </c>
      <c r="H20" s="153">
        <v>3180</v>
      </c>
      <c r="I20" s="153">
        <v>11553</v>
      </c>
      <c r="J20" s="153">
        <v>14115</v>
      </c>
      <c r="K20" s="153">
        <v>822417</v>
      </c>
      <c r="L20" s="84" t="s">
        <v>96</v>
      </c>
      <c r="M20" s="227">
        <f t="shared" si="1"/>
        <v>822417</v>
      </c>
      <c r="N20" s="226">
        <f>SUM('APPENDIX 21 i'!I19,'APPENDIX 21 i'!K19,'APPENDIX 21 ii'!I19)</f>
        <v>0</v>
      </c>
      <c r="O20" s="227">
        <f>'APPENDIX  22 iv'!O20</f>
        <v>1615164</v>
      </c>
      <c r="P20" s="226">
        <f>'APPENDIX  22 iv'!N20</f>
        <v>149117</v>
      </c>
      <c r="Q20" s="227">
        <f t="shared" si="2"/>
        <v>2437581</v>
      </c>
      <c r="R20" s="225">
        <f t="shared" si="2"/>
        <v>149117</v>
      </c>
      <c r="S20" s="228">
        <f t="shared" si="3"/>
        <v>2586698</v>
      </c>
      <c r="T20" s="6" t="s">
        <v>96</v>
      </c>
      <c r="U20" s="231"/>
      <c r="V20" s="227">
        <f>'APPENDIX 21 ii'!I19+'APPENDIX 21 i'!I19+'APPENDIX 21 i'!K19</f>
        <v>0</v>
      </c>
      <c r="W20" s="226">
        <f t="shared" si="4"/>
        <v>822417</v>
      </c>
      <c r="X20" s="52"/>
      <c r="Z20" s="153"/>
      <c r="AA20" s="3"/>
    </row>
    <row r="21" spans="2:27" ht="30.75" customHeight="1" x14ac:dyDescent="0.35">
      <c r="B21" s="172" t="s">
        <v>97</v>
      </c>
      <c r="C21" s="153">
        <v>7025294</v>
      </c>
      <c r="D21" s="153">
        <v>9659704</v>
      </c>
      <c r="E21" s="153">
        <v>841295</v>
      </c>
      <c r="F21" s="153">
        <v>2754370</v>
      </c>
      <c r="G21" s="153">
        <v>24248815</v>
      </c>
      <c r="H21" s="153">
        <v>20000</v>
      </c>
      <c r="I21" s="153">
        <v>544000</v>
      </c>
      <c r="J21" s="153">
        <v>61467</v>
      </c>
      <c r="K21" s="153">
        <v>512908179</v>
      </c>
      <c r="L21" s="84" t="s">
        <v>97</v>
      </c>
      <c r="M21" s="227">
        <f t="shared" si="1"/>
        <v>503549529</v>
      </c>
      <c r="N21" s="226">
        <f>SUM('APPENDIX 21 i'!I20,'APPENDIX 21 i'!K20,'APPENDIX 21 ii'!I20)</f>
        <v>9358650</v>
      </c>
      <c r="O21" s="227">
        <f>'APPENDIX  22 iv'!O21</f>
        <v>96149417</v>
      </c>
      <c r="P21" s="226">
        <f>'APPENDIX  22 iv'!N21</f>
        <v>21112665</v>
      </c>
      <c r="Q21" s="227">
        <f t="shared" si="2"/>
        <v>599698946</v>
      </c>
      <c r="R21" s="225">
        <f t="shared" si="2"/>
        <v>30471315</v>
      </c>
      <c r="S21" s="228">
        <f t="shared" si="3"/>
        <v>630170261</v>
      </c>
      <c r="T21" s="6" t="s">
        <v>97</v>
      </c>
      <c r="U21" s="231"/>
      <c r="V21" s="227">
        <f>'APPENDIX 21 ii'!I20+'APPENDIX 21 i'!I20+'APPENDIX 21 i'!K20</f>
        <v>9358650</v>
      </c>
      <c r="W21" s="226">
        <f t="shared" si="4"/>
        <v>503549529</v>
      </c>
      <c r="X21" s="52"/>
      <c r="Z21" s="153"/>
      <c r="AA21" s="3"/>
    </row>
    <row r="22" spans="2:27" ht="30.75" customHeight="1" x14ac:dyDescent="0.35">
      <c r="B22" s="172" t="s">
        <v>98</v>
      </c>
      <c r="C22" s="153">
        <v>8660</v>
      </c>
      <c r="D22" s="153">
        <v>0</v>
      </c>
      <c r="E22" s="153">
        <v>0</v>
      </c>
      <c r="F22" s="153">
        <v>0</v>
      </c>
      <c r="G22" s="153">
        <v>0</v>
      </c>
      <c r="H22" s="153">
        <v>0</v>
      </c>
      <c r="I22" s="153">
        <v>0</v>
      </c>
      <c r="J22" s="153">
        <v>0</v>
      </c>
      <c r="K22" s="153">
        <v>1321581</v>
      </c>
      <c r="L22" s="84" t="s">
        <v>98</v>
      </c>
      <c r="M22" s="227">
        <f t="shared" si="1"/>
        <v>1321581</v>
      </c>
      <c r="N22" s="226">
        <f>SUM('APPENDIX 21 i'!I21,'APPENDIX 21 i'!K21,'APPENDIX 21 ii'!I21)</f>
        <v>0</v>
      </c>
      <c r="O22" s="227">
        <f>'APPENDIX  22 iv'!O22</f>
        <v>452040</v>
      </c>
      <c r="P22" s="226">
        <f>'APPENDIX  22 iv'!N22</f>
        <v>0</v>
      </c>
      <c r="Q22" s="227">
        <f t="shared" si="2"/>
        <v>1773621</v>
      </c>
      <c r="R22" s="225">
        <f t="shared" si="2"/>
        <v>0</v>
      </c>
      <c r="S22" s="226">
        <f t="shared" si="3"/>
        <v>1773621</v>
      </c>
      <c r="T22" s="6" t="s">
        <v>98</v>
      </c>
      <c r="U22" s="231"/>
      <c r="V22" s="227">
        <f>'APPENDIX 21 ii'!I21+'APPENDIX 21 i'!I21+'APPENDIX 21 i'!K21</f>
        <v>0</v>
      </c>
      <c r="W22" s="226">
        <f t="shared" si="4"/>
        <v>1321581</v>
      </c>
      <c r="X22" s="192">
        <f>S22+S24+S25+S26+S28+S29+S30</f>
        <v>26232760</v>
      </c>
      <c r="Z22" s="153"/>
      <c r="AA22" s="3"/>
    </row>
    <row r="23" spans="2:27" ht="30.75" customHeight="1" x14ac:dyDescent="0.35">
      <c r="B23" s="172" t="s">
        <v>99</v>
      </c>
      <c r="C23" s="153">
        <v>0</v>
      </c>
      <c r="D23" s="153">
        <v>2592447</v>
      </c>
      <c r="E23" s="153">
        <v>0</v>
      </c>
      <c r="F23" s="153">
        <v>0</v>
      </c>
      <c r="G23" s="153">
        <v>0</v>
      </c>
      <c r="H23" s="153">
        <v>0</v>
      </c>
      <c r="I23" s="153">
        <v>0</v>
      </c>
      <c r="J23" s="153">
        <v>0</v>
      </c>
      <c r="K23" s="153">
        <v>10493245</v>
      </c>
      <c r="L23" s="84" t="s">
        <v>99</v>
      </c>
      <c r="M23" s="227">
        <f t="shared" si="1"/>
        <v>10493245</v>
      </c>
      <c r="N23" s="226">
        <f>SUM('APPENDIX 21 i'!I22,'APPENDIX 21 i'!K22,'APPENDIX 21 ii'!I22)</f>
        <v>0</v>
      </c>
      <c r="O23" s="227">
        <f>'APPENDIX  22 iv'!O23</f>
        <v>6438382</v>
      </c>
      <c r="P23" s="226">
        <f>'APPENDIX  22 iv'!N23</f>
        <v>10874052</v>
      </c>
      <c r="Q23" s="227">
        <f t="shared" si="2"/>
        <v>16931627</v>
      </c>
      <c r="R23" s="225">
        <f t="shared" si="2"/>
        <v>10874052</v>
      </c>
      <c r="S23" s="226">
        <f t="shared" si="3"/>
        <v>27805679</v>
      </c>
      <c r="T23" s="6" t="s">
        <v>99</v>
      </c>
      <c r="U23" s="231"/>
      <c r="V23" s="227">
        <f>'APPENDIX 21 ii'!I22+'APPENDIX 21 i'!I22+'APPENDIX 21 i'!K22</f>
        <v>0</v>
      </c>
      <c r="W23" s="226">
        <f t="shared" si="4"/>
        <v>10493245</v>
      </c>
      <c r="X23" s="52"/>
      <c r="Z23" s="153"/>
      <c r="AA23" s="3"/>
    </row>
    <row r="24" spans="2:27" ht="30.75" customHeight="1" x14ac:dyDescent="0.35">
      <c r="B24" s="172" t="s">
        <v>100</v>
      </c>
      <c r="C24" s="153">
        <v>0</v>
      </c>
      <c r="D24" s="153">
        <v>52075</v>
      </c>
      <c r="E24" s="153">
        <v>0</v>
      </c>
      <c r="F24" s="153">
        <v>0</v>
      </c>
      <c r="G24" s="153">
        <v>0</v>
      </c>
      <c r="H24" s="153">
        <v>0</v>
      </c>
      <c r="I24" s="153">
        <v>0</v>
      </c>
      <c r="J24" s="153">
        <v>0</v>
      </c>
      <c r="K24" s="153">
        <v>654270</v>
      </c>
      <c r="L24" s="84" t="s">
        <v>100</v>
      </c>
      <c r="M24" s="227">
        <f t="shared" si="1"/>
        <v>625686</v>
      </c>
      <c r="N24" s="226">
        <f>SUM('APPENDIX 21 i'!I23,'APPENDIX 21 i'!K23,'APPENDIX 21 ii'!I23)</f>
        <v>28584</v>
      </c>
      <c r="O24" s="227">
        <f>'APPENDIX  22 iv'!O24</f>
        <v>186211</v>
      </c>
      <c r="P24" s="226">
        <f>'APPENDIX  22 iv'!N24</f>
        <v>75888</v>
      </c>
      <c r="Q24" s="227">
        <f t="shared" si="2"/>
        <v>811897</v>
      </c>
      <c r="R24" s="225">
        <f t="shared" si="2"/>
        <v>104472</v>
      </c>
      <c r="S24" s="226">
        <f t="shared" si="3"/>
        <v>916369</v>
      </c>
      <c r="T24" s="6" t="s">
        <v>100</v>
      </c>
      <c r="U24" s="231"/>
      <c r="V24" s="227">
        <f>'APPENDIX 21 ii'!I23+'APPENDIX 21 i'!I23+'APPENDIX 21 i'!K23</f>
        <v>28584</v>
      </c>
      <c r="W24" s="226">
        <f t="shared" si="4"/>
        <v>625686</v>
      </c>
      <c r="X24" s="52"/>
      <c r="Z24" s="153"/>
      <c r="AA24" s="3"/>
    </row>
    <row r="25" spans="2:27" ht="30.75" customHeight="1" x14ac:dyDescent="0.35">
      <c r="B25" s="172" t="s">
        <v>101</v>
      </c>
      <c r="C25" s="153">
        <v>0</v>
      </c>
      <c r="D25" s="153">
        <v>0</v>
      </c>
      <c r="E25" s="153">
        <v>0</v>
      </c>
      <c r="F25" s="153">
        <v>0</v>
      </c>
      <c r="G25" s="153">
        <v>0</v>
      </c>
      <c r="H25" s="153">
        <v>0</v>
      </c>
      <c r="I25" s="153">
        <v>0</v>
      </c>
      <c r="J25" s="153">
        <v>0</v>
      </c>
      <c r="K25" s="153">
        <v>202834</v>
      </c>
      <c r="L25" s="84" t="s">
        <v>101</v>
      </c>
      <c r="M25" s="227">
        <f t="shared" si="1"/>
        <v>202834</v>
      </c>
      <c r="N25" s="226">
        <f>SUM('APPENDIX 21 i'!I24,'APPENDIX 21 i'!K24,'APPENDIX 21 ii'!I24)</f>
        <v>0</v>
      </c>
      <c r="O25" s="227">
        <f>'APPENDIX  22 iv'!O25</f>
        <v>0</v>
      </c>
      <c r="P25" s="226">
        <f>'APPENDIX  22 iv'!N25</f>
        <v>0</v>
      </c>
      <c r="Q25" s="227">
        <f t="shared" si="2"/>
        <v>202834</v>
      </c>
      <c r="R25" s="225">
        <f t="shared" si="2"/>
        <v>0</v>
      </c>
      <c r="S25" s="226">
        <f t="shared" si="3"/>
        <v>202834</v>
      </c>
      <c r="T25" s="6" t="s">
        <v>101</v>
      </c>
      <c r="U25" s="231"/>
      <c r="V25" s="227">
        <f>'APPENDIX 21 ii'!I24+'APPENDIX 21 i'!I24+'APPENDIX 21 i'!K24</f>
        <v>0</v>
      </c>
      <c r="W25" s="226">
        <f t="shared" si="4"/>
        <v>202834</v>
      </c>
      <c r="X25" s="52"/>
      <c r="Z25" s="153"/>
      <c r="AA25" s="3"/>
    </row>
    <row r="26" spans="2:27" ht="30.75" customHeight="1" x14ac:dyDescent="0.35">
      <c r="B26" s="172" t="s">
        <v>102</v>
      </c>
      <c r="C26" s="153">
        <v>0</v>
      </c>
      <c r="D26" s="153">
        <v>0</v>
      </c>
      <c r="E26" s="153">
        <v>0</v>
      </c>
      <c r="F26" s="153">
        <v>0</v>
      </c>
      <c r="G26" s="153">
        <v>0</v>
      </c>
      <c r="H26" s="153">
        <v>0</v>
      </c>
      <c r="I26" s="153">
        <v>0</v>
      </c>
      <c r="J26" s="153">
        <v>0</v>
      </c>
      <c r="K26" s="153">
        <v>0</v>
      </c>
      <c r="L26" s="84" t="s">
        <v>102</v>
      </c>
      <c r="M26" s="227">
        <f t="shared" si="1"/>
        <v>0</v>
      </c>
      <c r="N26" s="226">
        <f>SUM('APPENDIX 21 i'!I25,'APPENDIX 21 i'!K25,'APPENDIX 21 ii'!I25)</f>
        <v>0</v>
      </c>
      <c r="O26" s="227">
        <f>'APPENDIX  22 iv'!O26</f>
        <v>0</v>
      </c>
      <c r="P26" s="226">
        <f>'APPENDIX  22 iv'!N26</f>
        <v>0</v>
      </c>
      <c r="Q26" s="227">
        <f t="shared" si="2"/>
        <v>0</v>
      </c>
      <c r="R26" s="225">
        <f t="shared" si="2"/>
        <v>0</v>
      </c>
      <c r="S26" s="226">
        <f t="shared" si="3"/>
        <v>0</v>
      </c>
      <c r="T26" s="6" t="s">
        <v>102</v>
      </c>
      <c r="U26" s="231"/>
      <c r="V26" s="227">
        <f>'APPENDIX 21 ii'!I25+'APPENDIX 21 i'!I25+'APPENDIX 21 i'!K25</f>
        <v>0</v>
      </c>
      <c r="W26" s="226">
        <f t="shared" si="4"/>
        <v>0</v>
      </c>
      <c r="X26" s="52"/>
      <c r="Z26" s="153"/>
      <c r="AA26" s="3"/>
    </row>
    <row r="27" spans="2:27" ht="30.75" customHeight="1" x14ac:dyDescent="0.35">
      <c r="B27" s="172" t="s">
        <v>103</v>
      </c>
      <c r="C27" s="153">
        <v>336248</v>
      </c>
      <c r="D27" s="153">
        <v>199594</v>
      </c>
      <c r="E27" s="153">
        <v>32598</v>
      </c>
      <c r="F27" s="153">
        <v>0</v>
      </c>
      <c r="G27" s="153">
        <v>0</v>
      </c>
      <c r="H27" s="153">
        <v>0</v>
      </c>
      <c r="I27" s="153">
        <v>0</v>
      </c>
      <c r="J27" s="153">
        <v>0</v>
      </c>
      <c r="K27" s="153">
        <v>15190278</v>
      </c>
      <c r="L27" s="84" t="s">
        <v>103</v>
      </c>
      <c r="M27" s="227">
        <f t="shared" si="1"/>
        <v>15031558</v>
      </c>
      <c r="N27" s="226">
        <f>SUM('APPENDIX 21 i'!I26,'APPENDIX 21 i'!K26,'APPENDIX 21 ii'!I26)</f>
        <v>158720</v>
      </c>
      <c r="O27" s="227">
        <f>'APPENDIX  22 iv'!O27</f>
        <v>3271946</v>
      </c>
      <c r="P27" s="226">
        <f>'APPENDIX  22 iv'!N27</f>
        <v>916689</v>
      </c>
      <c r="Q27" s="227">
        <f t="shared" si="2"/>
        <v>18303504</v>
      </c>
      <c r="R27" s="225">
        <f t="shared" si="2"/>
        <v>1075409</v>
      </c>
      <c r="S27" s="226">
        <f t="shared" si="3"/>
        <v>19378913</v>
      </c>
      <c r="T27" s="6" t="s">
        <v>103</v>
      </c>
      <c r="U27" s="231"/>
      <c r="V27" s="227">
        <f>'APPENDIX 21 ii'!I26+'APPENDIX 21 i'!I26+'APPENDIX 21 i'!K26</f>
        <v>158720</v>
      </c>
      <c r="W27" s="226">
        <f t="shared" si="4"/>
        <v>15031558</v>
      </c>
      <c r="X27" s="52"/>
      <c r="Z27" s="153"/>
      <c r="AA27" s="3"/>
    </row>
    <row r="28" spans="2:27" ht="30.75" customHeight="1" x14ac:dyDescent="0.35">
      <c r="B28" s="172" t="s">
        <v>104</v>
      </c>
      <c r="C28" s="153">
        <v>287175</v>
      </c>
      <c r="D28" s="153">
        <v>14068</v>
      </c>
      <c r="E28" s="153">
        <v>0</v>
      </c>
      <c r="F28" s="153">
        <v>0</v>
      </c>
      <c r="G28" s="153">
        <v>0</v>
      </c>
      <c r="H28" s="153">
        <v>0</v>
      </c>
      <c r="I28" s="153">
        <v>0</v>
      </c>
      <c r="J28" s="153">
        <v>0</v>
      </c>
      <c r="K28" s="153">
        <v>17682395</v>
      </c>
      <c r="L28" s="84" t="s">
        <v>104</v>
      </c>
      <c r="M28" s="227">
        <f t="shared" si="1"/>
        <v>17682395</v>
      </c>
      <c r="N28" s="226">
        <f>SUM('APPENDIX 21 i'!I27,'APPENDIX 21 i'!K27,'APPENDIX 21 ii'!I27)</f>
        <v>0</v>
      </c>
      <c r="O28" s="227">
        <f>'APPENDIX  22 iv'!O28</f>
        <v>3421711</v>
      </c>
      <c r="P28" s="226">
        <f>'APPENDIX  22 iv'!N28</f>
        <v>726572</v>
      </c>
      <c r="Q28" s="227">
        <f t="shared" si="2"/>
        <v>21104106</v>
      </c>
      <c r="R28" s="225">
        <f t="shared" si="2"/>
        <v>726572</v>
      </c>
      <c r="S28" s="226">
        <f t="shared" si="3"/>
        <v>21830678</v>
      </c>
      <c r="T28" s="6" t="s">
        <v>104</v>
      </c>
      <c r="U28" s="231"/>
      <c r="V28" s="227">
        <f>'APPENDIX 21 ii'!I27+'APPENDIX 21 i'!I27+'APPENDIX 21 i'!K27</f>
        <v>0</v>
      </c>
      <c r="W28" s="226">
        <f t="shared" si="4"/>
        <v>17682395</v>
      </c>
      <c r="X28" s="52"/>
      <c r="Z28" s="153"/>
      <c r="AA28" s="3"/>
    </row>
    <row r="29" spans="2:27" ht="30.75" customHeight="1" x14ac:dyDescent="0.35">
      <c r="B29" s="172" t="s">
        <v>105</v>
      </c>
      <c r="C29" s="153">
        <v>0</v>
      </c>
      <c r="D29" s="153">
        <v>0</v>
      </c>
      <c r="E29" s="153">
        <v>0</v>
      </c>
      <c r="F29" s="153">
        <v>0</v>
      </c>
      <c r="G29" s="153">
        <v>0</v>
      </c>
      <c r="H29" s="153">
        <v>0</v>
      </c>
      <c r="I29" s="153">
        <v>0</v>
      </c>
      <c r="J29" s="153">
        <v>0</v>
      </c>
      <c r="K29" s="153">
        <v>1025</v>
      </c>
      <c r="L29" s="84" t="s">
        <v>105</v>
      </c>
      <c r="M29" s="227">
        <f t="shared" si="1"/>
        <v>1025</v>
      </c>
      <c r="N29" s="226">
        <f>SUM('APPENDIX 21 i'!I28,'APPENDIX 21 i'!K28,'APPENDIX 21 ii'!I28)</f>
        <v>0</v>
      </c>
      <c r="O29" s="227">
        <f>'APPENDIX  22 iv'!O29</f>
        <v>402</v>
      </c>
      <c r="P29" s="226">
        <f>'APPENDIX  22 iv'!N29</f>
        <v>66</v>
      </c>
      <c r="Q29" s="227">
        <f t="shared" si="2"/>
        <v>1427</v>
      </c>
      <c r="R29" s="225">
        <f t="shared" si="2"/>
        <v>66</v>
      </c>
      <c r="S29" s="226">
        <f t="shared" si="3"/>
        <v>1493</v>
      </c>
      <c r="T29" s="6" t="s">
        <v>105</v>
      </c>
      <c r="U29" s="231"/>
      <c r="V29" s="227">
        <f>'APPENDIX 21 ii'!I28+'APPENDIX 21 i'!I28+'APPENDIX 21 i'!K28</f>
        <v>0</v>
      </c>
      <c r="W29" s="226">
        <f t="shared" si="4"/>
        <v>1025</v>
      </c>
      <c r="X29" s="52"/>
      <c r="Z29" s="153"/>
      <c r="AA29" s="3"/>
    </row>
    <row r="30" spans="2:27" ht="30.75" customHeight="1" x14ac:dyDescent="0.35">
      <c r="B30" s="172" t="s">
        <v>106</v>
      </c>
      <c r="C30" s="153">
        <v>0</v>
      </c>
      <c r="D30" s="153">
        <v>0</v>
      </c>
      <c r="E30" s="153">
        <v>100000</v>
      </c>
      <c r="F30" s="153">
        <v>0</v>
      </c>
      <c r="G30" s="153">
        <v>0</v>
      </c>
      <c r="H30" s="153">
        <v>0</v>
      </c>
      <c r="I30" s="153">
        <v>0</v>
      </c>
      <c r="J30" s="153">
        <v>0</v>
      </c>
      <c r="K30" s="153">
        <v>1506950</v>
      </c>
      <c r="L30" s="84" t="s">
        <v>106</v>
      </c>
      <c r="M30" s="227">
        <f t="shared" si="1"/>
        <v>1506950</v>
      </c>
      <c r="N30" s="226">
        <f>SUM('APPENDIX 21 i'!I29,'APPENDIX 21 i'!K29,'APPENDIX 21 ii'!I29)</f>
        <v>0</v>
      </c>
      <c r="O30" s="227">
        <f>'APPENDIX  22 iv'!O30</f>
        <v>815</v>
      </c>
      <c r="P30" s="226">
        <f>'APPENDIX  22 iv'!N30</f>
        <v>0</v>
      </c>
      <c r="Q30" s="227">
        <f t="shared" si="2"/>
        <v>1507765</v>
      </c>
      <c r="R30" s="225">
        <f t="shared" si="2"/>
        <v>0</v>
      </c>
      <c r="S30" s="226">
        <f t="shared" si="3"/>
        <v>1507765</v>
      </c>
      <c r="T30" s="6" t="s">
        <v>106</v>
      </c>
      <c r="U30" s="231"/>
      <c r="V30" s="227">
        <f>'APPENDIX 21 ii'!I29+'APPENDIX 21 i'!I29+'APPENDIX 21 i'!K29</f>
        <v>0</v>
      </c>
      <c r="W30" s="226">
        <f t="shared" si="4"/>
        <v>1506950</v>
      </c>
      <c r="X30" s="52"/>
      <c r="Z30" s="153"/>
      <c r="AA30" s="3"/>
    </row>
    <row r="31" spans="2:27" ht="30.75" customHeight="1" x14ac:dyDescent="0.35">
      <c r="B31" s="172" t="s">
        <v>107</v>
      </c>
      <c r="C31" s="153">
        <v>72131</v>
      </c>
      <c r="D31" s="153">
        <v>58248</v>
      </c>
      <c r="E31" s="153">
        <v>322865</v>
      </c>
      <c r="F31" s="153">
        <v>69505</v>
      </c>
      <c r="G31" s="153">
        <v>135579</v>
      </c>
      <c r="H31" s="153">
        <v>0</v>
      </c>
      <c r="I31" s="153">
        <v>0</v>
      </c>
      <c r="J31" s="153">
        <v>8736</v>
      </c>
      <c r="K31" s="153">
        <v>7720208</v>
      </c>
      <c r="L31" s="84" t="s">
        <v>107</v>
      </c>
      <c r="M31" s="227">
        <f t="shared" si="1"/>
        <v>7720208</v>
      </c>
      <c r="N31" s="226">
        <f>SUM('APPENDIX 21 i'!I30,'APPENDIX 21 i'!K30,'APPENDIX 21 ii'!I30)</f>
        <v>0</v>
      </c>
      <c r="O31" s="227">
        <f>'APPENDIX  22 iv'!O31</f>
        <v>1394751</v>
      </c>
      <c r="P31" s="226">
        <f>'APPENDIX  22 iv'!N31</f>
        <v>20533</v>
      </c>
      <c r="Q31" s="227">
        <f t="shared" si="2"/>
        <v>9114959</v>
      </c>
      <c r="R31" s="225">
        <f t="shared" si="2"/>
        <v>20533</v>
      </c>
      <c r="S31" s="226">
        <f t="shared" si="3"/>
        <v>9135492</v>
      </c>
      <c r="T31" s="6" t="s">
        <v>107</v>
      </c>
      <c r="U31" s="231"/>
      <c r="V31" s="227">
        <f>'APPENDIX 21 ii'!I30+'APPENDIX 21 i'!I30+'APPENDIX 21 i'!K30</f>
        <v>0</v>
      </c>
      <c r="W31" s="226">
        <f t="shared" si="4"/>
        <v>7720208</v>
      </c>
      <c r="X31" s="192">
        <f>S31+S32</f>
        <v>12779942</v>
      </c>
      <c r="Z31" s="153"/>
      <c r="AA31" s="3"/>
    </row>
    <row r="32" spans="2:27" ht="30.75" customHeight="1" x14ac:dyDescent="0.35">
      <c r="B32" s="172" t="s">
        <v>108</v>
      </c>
      <c r="C32" s="153">
        <v>10554</v>
      </c>
      <c r="D32" s="153">
        <v>17215</v>
      </c>
      <c r="E32" s="153">
        <v>0</v>
      </c>
      <c r="F32" s="153">
        <v>0</v>
      </c>
      <c r="G32" s="153">
        <v>69742</v>
      </c>
      <c r="H32" s="153">
        <v>0</v>
      </c>
      <c r="I32" s="153">
        <v>0</v>
      </c>
      <c r="J32" s="153">
        <v>0</v>
      </c>
      <c r="K32" s="153">
        <v>2400970</v>
      </c>
      <c r="L32" s="84" t="s">
        <v>108</v>
      </c>
      <c r="M32" s="227">
        <f t="shared" si="1"/>
        <v>2400970</v>
      </c>
      <c r="N32" s="226">
        <f>SUM('APPENDIX 21 i'!I31,'APPENDIX 21 i'!K31,'APPENDIX 21 ii'!I31)</f>
        <v>0</v>
      </c>
      <c r="O32" s="227">
        <f>'APPENDIX  22 iv'!O32</f>
        <v>465650</v>
      </c>
      <c r="P32" s="226">
        <f>'APPENDIX  22 iv'!N32</f>
        <v>777830</v>
      </c>
      <c r="Q32" s="227">
        <f t="shared" si="2"/>
        <v>2866620</v>
      </c>
      <c r="R32" s="225">
        <f t="shared" si="2"/>
        <v>777830</v>
      </c>
      <c r="S32" s="226">
        <f t="shared" si="3"/>
        <v>3644450</v>
      </c>
      <c r="T32" s="6" t="s">
        <v>108</v>
      </c>
      <c r="U32" s="231"/>
      <c r="V32" s="227">
        <f>'APPENDIX 21 ii'!I31+'APPENDIX 21 i'!I31+'APPENDIX 21 i'!K31</f>
        <v>0</v>
      </c>
      <c r="W32" s="226">
        <f t="shared" si="4"/>
        <v>2400970</v>
      </c>
      <c r="X32" s="52"/>
      <c r="Z32" s="153"/>
      <c r="AA32" s="3"/>
    </row>
    <row r="33" spans="2:27" ht="30.75" customHeight="1" x14ac:dyDescent="0.35">
      <c r="B33" s="172" t="s">
        <v>109</v>
      </c>
      <c r="C33" s="153">
        <v>1634803</v>
      </c>
      <c r="D33" s="153">
        <v>1307078</v>
      </c>
      <c r="E33" s="153">
        <v>408352</v>
      </c>
      <c r="F33" s="153">
        <v>626942</v>
      </c>
      <c r="G33" s="153">
        <v>340616</v>
      </c>
      <c r="H33" s="153">
        <v>400000</v>
      </c>
      <c r="I33" s="153">
        <v>749439</v>
      </c>
      <c r="J33" s="153">
        <v>10047</v>
      </c>
      <c r="K33" s="153">
        <v>46601192</v>
      </c>
      <c r="L33" s="84" t="s">
        <v>109</v>
      </c>
      <c r="M33" s="227">
        <f t="shared" si="1"/>
        <v>41199680</v>
      </c>
      <c r="N33" s="226">
        <f>SUM('APPENDIX 21 i'!I32,'APPENDIX 21 i'!K32,'APPENDIX 21 ii'!I32)</f>
        <v>5401512</v>
      </c>
      <c r="O33" s="227">
        <f>'APPENDIX  22 iv'!O33</f>
        <v>25234912</v>
      </c>
      <c r="P33" s="226">
        <f>'APPENDIX  22 iv'!N33</f>
        <v>12706941</v>
      </c>
      <c r="Q33" s="227">
        <f t="shared" si="2"/>
        <v>66434592</v>
      </c>
      <c r="R33" s="225">
        <f t="shared" si="2"/>
        <v>18108453</v>
      </c>
      <c r="S33" s="226">
        <f t="shared" si="3"/>
        <v>84543045</v>
      </c>
      <c r="T33" s="6" t="s">
        <v>109</v>
      </c>
      <c r="U33" s="231"/>
      <c r="V33" s="227">
        <f>'APPENDIX 21 ii'!I32+'APPENDIX 21 i'!I32+'APPENDIX 21 i'!K32</f>
        <v>5401512</v>
      </c>
      <c r="W33" s="226">
        <f t="shared" si="4"/>
        <v>41199680</v>
      </c>
      <c r="X33" s="52"/>
      <c r="Z33" s="153"/>
      <c r="AA33" s="3"/>
    </row>
    <row r="34" spans="2:27" ht="30.75" customHeight="1" x14ac:dyDescent="0.35">
      <c r="B34" s="172" t="s">
        <v>110</v>
      </c>
      <c r="C34" s="153">
        <v>297023</v>
      </c>
      <c r="D34" s="153">
        <v>382875</v>
      </c>
      <c r="E34" s="153">
        <v>34632</v>
      </c>
      <c r="F34" s="153">
        <v>294504</v>
      </c>
      <c r="G34" s="153">
        <v>827540</v>
      </c>
      <c r="H34" s="153">
        <v>15604</v>
      </c>
      <c r="I34" s="153">
        <v>43313</v>
      </c>
      <c r="J34" s="153">
        <v>14757</v>
      </c>
      <c r="K34" s="153">
        <v>4892814</v>
      </c>
      <c r="L34" s="84" t="s">
        <v>110</v>
      </c>
      <c r="M34" s="227">
        <f t="shared" si="1"/>
        <v>4822050</v>
      </c>
      <c r="N34" s="226">
        <f>SUM('APPENDIX 21 i'!I33,'APPENDIX 21 i'!K33,'APPENDIX 21 ii'!I33)</f>
        <v>70764</v>
      </c>
      <c r="O34" s="227">
        <f>'APPENDIX  22 iv'!O34</f>
        <v>7668575</v>
      </c>
      <c r="P34" s="226">
        <f>'APPENDIX  22 iv'!N34</f>
        <v>834921</v>
      </c>
      <c r="Q34" s="227">
        <f t="shared" si="2"/>
        <v>12490625</v>
      </c>
      <c r="R34" s="225">
        <f t="shared" si="2"/>
        <v>905685</v>
      </c>
      <c r="S34" s="228">
        <f t="shared" si="3"/>
        <v>13396310</v>
      </c>
      <c r="T34" s="6" t="s">
        <v>110</v>
      </c>
      <c r="U34" s="231"/>
      <c r="V34" s="227">
        <f>'APPENDIX 21 ii'!I33+'APPENDIX 21 i'!I33+'APPENDIX 21 i'!K33</f>
        <v>70764</v>
      </c>
      <c r="W34" s="226">
        <f t="shared" si="4"/>
        <v>4822050</v>
      </c>
      <c r="X34" s="52"/>
      <c r="Z34" s="153"/>
      <c r="AA34" s="3"/>
    </row>
    <row r="35" spans="2:27" ht="30.75" customHeight="1" x14ac:dyDescent="0.35">
      <c r="B35" s="172" t="s">
        <v>111</v>
      </c>
      <c r="C35" s="153">
        <v>84604</v>
      </c>
      <c r="D35" s="153">
        <v>1045165</v>
      </c>
      <c r="E35" s="153">
        <v>2791537</v>
      </c>
      <c r="F35" s="153">
        <v>148816</v>
      </c>
      <c r="G35" s="153">
        <v>316653</v>
      </c>
      <c r="H35" s="153">
        <v>91379</v>
      </c>
      <c r="I35" s="153">
        <v>24679</v>
      </c>
      <c r="J35" s="153">
        <v>48428</v>
      </c>
      <c r="K35" s="153">
        <v>11340249</v>
      </c>
      <c r="L35" s="84" t="s">
        <v>111</v>
      </c>
      <c r="M35" s="227">
        <f t="shared" si="1"/>
        <v>10983324</v>
      </c>
      <c r="N35" s="226">
        <f>SUM('APPENDIX 21 i'!I34,'APPENDIX 21 i'!K34,'APPENDIX 21 ii'!I34)</f>
        <v>356925</v>
      </c>
      <c r="O35" s="227">
        <f>'APPENDIX  22 iv'!O35</f>
        <v>36265178</v>
      </c>
      <c r="P35" s="226">
        <f>'APPENDIX  22 iv'!N35</f>
        <v>6541709</v>
      </c>
      <c r="Q35" s="227">
        <f t="shared" si="2"/>
        <v>47248502</v>
      </c>
      <c r="R35" s="225">
        <f t="shared" si="2"/>
        <v>6898634</v>
      </c>
      <c r="S35" s="228">
        <f t="shared" si="3"/>
        <v>54147136</v>
      </c>
      <c r="T35" s="6" t="s">
        <v>111</v>
      </c>
      <c r="U35" s="231"/>
      <c r="V35" s="227">
        <f>'APPENDIX 21 ii'!I34+'APPENDIX 21 i'!I34+'APPENDIX 21 i'!K34</f>
        <v>356925</v>
      </c>
      <c r="W35" s="226">
        <f t="shared" si="4"/>
        <v>10983324</v>
      </c>
      <c r="X35" s="52"/>
      <c r="Z35" s="153"/>
      <c r="AA35" s="3"/>
    </row>
    <row r="36" spans="2:27" ht="30.75" customHeight="1" x14ac:dyDescent="0.35">
      <c r="B36" s="172" t="s">
        <v>112</v>
      </c>
      <c r="C36" s="153">
        <v>197126</v>
      </c>
      <c r="D36" s="153">
        <v>397655</v>
      </c>
      <c r="E36" s="153">
        <v>0</v>
      </c>
      <c r="F36" s="153">
        <v>22976</v>
      </c>
      <c r="G36" s="153">
        <v>8035</v>
      </c>
      <c r="H36" s="153">
        <v>215651</v>
      </c>
      <c r="I36" s="153">
        <v>727208</v>
      </c>
      <c r="J36" s="153">
        <v>346830</v>
      </c>
      <c r="K36" s="153">
        <v>6214180</v>
      </c>
      <c r="L36" s="84" t="s">
        <v>112</v>
      </c>
      <c r="M36" s="227">
        <f t="shared" si="1"/>
        <v>6056580</v>
      </c>
      <c r="N36" s="226">
        <f>SUM('APPENDIX 21 i'!I35,'APPENDIX 21 i'!K35,'APPENDIX 21 ii'!I35)</f>
        <v>157600</v>
      </c>
      <c r="O36" s="227">
        <f>'APPENDIX  22 iv'!O36</f>
        <v>5743974</v>
      </c>
      <c r="P36" s="226">
        <f>'APPENDIX  22 iv'!N36</f>
        <v>1307848</v>
      </c>
      <c r="Q36" s="227">
        <f t="shared" si="2"/>
        <v>11800554</v>
      </c>
      <c r="R36" s="225">
        <f t="shared" si="2"/>
        <v>1465448</v>
      </c>
      <c r="S36" s="228">
        <f t="shared" si="3"/>
        <v>13266002</v>
      </c>
      <c r="T36" s="6" t="s">
        <v>112</v>
      </c>
      <c r="U36" s="231"/>
      <c r="V36" s="227">
        <f>'APPENDIX 21 ii'!I35+'APPENDIX 21 i'!I35+'APPENDIX 21 i'!K35</f>
        <v>157600</v>
      </c>
      <c r="W36" s="226">
        <f t="shared" si="4"/>
        <v>6056580</v>
      </c>
      <c r="X36" s="52"/>
      <c r="Z36" s="153"/>
      <c r="AA36" s="3"/>
    </row>
    <row r="37" spans="2:27" ht="30.75" customHeight="1" x14ac:dyDescent="0.35">
      <c r="B37" s="172" t="s">
        <v>113</v>
      </c>
      <c r="C37" s="153">
        <v>231846</v>
      </c>
      <c r="D37" s="153">
        <v>130254</v>
      </c>
      <c r="E37" s="153">
        <v>151616</v>
      </c>
      <c r="F37" s="153">
        <v>89456</v>
      </c>
      <c r="G37" s="153">
        <v>142131</v>
      </c>
      <c r="H37" s="153">
        <v>3823</v>
      </c>
      <c r="I37" s="153">
        <v>292805</v>
      </c>
      <c r="J37" s="153">
        <v>0</v>
      </c>
      <c r="K37" s="153">
        <v>7020012</v>
      </c>
      <c r="L37" s="84" t="s">
        <v>113</v>
      </c>
      <c r="M37" s="227">
        <f t="shared" si="1"/>
        <v>6223058</v>
      </c>
      <c r="N37" s="226">
        <f>SUM('APPENDIX 21 i'!I36,'APPENDIX 21 i'!K36,'APPENDIX 21 ii'!I36)</f>
        <v>796954</v>
      </c>
      <c r="O37" s="227">
        <f>'APPENDIX  22 iv'!O37</f>
        <v>15208041</v>
      </c>
      <c r="P37" s="226">
        <f>'APPENDIX  22 iv'!N37</f>
        <v>11941020</v>
      </c>
      <c r="Q37" s="227">
        <f t="shared" si="2"/>
        <v>21431099</v>
      </c>
      <c r="R37" s="225">
        <f t="shared" si="2"/>
        <v>12737974</v>
      </c>
      <c r="S37" s="228">
        <f t="shared" si="3"/>
        <v>34169073</v>
      </c>
      <c r="T37" s="6" t="s">
        <v>113</v>
      </c>
      <c r="U37" s="231"/>
      <c r="V37" s="227">
        <f>'APPENDIX 21 ii'!I36+'APPENDIX 21 i'!I36+'APPENDIX 21 i'!K36</f>
        <v>796954</v>
      </c>
      <c r="W37" s="226">
        <f t="shared" si="4"/>
        <v>6223058</v>
      </c>
      <c r="X37" s="52"/>
      <c r="Z37" s="153"/>
      <c r="AA37" s="3"/>
    </row>
    <row r="38" spans="2:27" ht="30.75" customHeight="1" x14ac:dyDescent="0.35">
      <c r="B38" s="172" t="s">
        <v>114</v>
      </c>
      <c r="C38" s="153">
        <v>0</v>
      </c>
      <c r="D38" s="153">
        <v>0</v>
      </c>
      <c r="E38" s="153">
        <v>14100</v>
      </c>
      <c r="F38" s="153">
        <v>14777</v>
      </c>
      <c r="G38" s="153">
        <v>127902</v>
      </c>
      <c r="H38" s="153">
        <v>3171</v>
      </c>
      <c r="I38" s="153">
        <v>0</v>
      </c>
      <c r="J38" s="153">
        <v>0</v>
      </c>
      <c r="K38" s="153">
        <v>1594031</v>
      </c>
      <c r="L38" s="84" t="s">
        <v>114</v>
      </c>
      <c r="M38" s="227">
        <f t="shared" si="1"/>
        <v>1463079</v>
      </c>
      <c r="N38" s="226">
        <f>SUM('APPENDIX 21 i'!I37,'APPENDIX 21 i'!K37,'APPENDIX 21 ii'!I37)</f>
        <v>130952</v>
      </c>
      <c r="O38" s="227">
        <f>'APPENDIX  22 iv'!O38</f>
        <v>8264752</v>
      </c>
      <c r="P38" s="226">
        <f>'APPENDIX  22 iv'!N38</f>
        <v>2509570</v>
      </c>
      <c r="Q38" s="227">
        <f t="shared" si="2"/>
        <v>9727831</v>
      </c>
      <c r="R38" s="225">
        <f t="shared" si="2"/>
        <v>2640522</v>
      </c>
      <c r="S38" s="228">
        <f t="shared" si="3"/>
        <v>12368353</v>
      </c>
      <c r="T38" s="6" t="s">
        <v>114</v>
      </c>
      <c r="U38" s="231"/>
      <c r="V38" s="227">
        <f>'APPENDIX 21 ii'!I37+'APPENDIX 21 i'!I37+'APPENDIX 21 i'!K37</f>
        <v>130952</v>
      </c>
      <c r="W38" s="226">
        <f t="shared" si="4"/>
        <v>1463079</v>
      </c>
      <c r="X38" s="52"/>
      <c r="Z38" s="153"/>
      <c r="AA38" s="3"/>
    </row>
    <row r="39" spans="2:27" ht="30.75" customHeight="1" thickBot="1" x14ac:dyDescent="0.4">
      <c r="B39" s="180" t="s">
        <v>115</v>
      </c>
      <c r="C39" s="197">
        <v>12264353</v>
      </c>
      <c r="D39" s="197">
        <v>16742036</v>
      </c>
      <c r="E39" s="197">
        <v>6427883</v>
      </c>
      <c r="F39" s="197">
        <v>4040409</v>
      </c>
      <c r="G39" s="197">
        <v>29205095</v>
      </c>
      <c r="H39" s="197">
        <v>752808</v>
      </c>
      <c r="I39" s="197">
        <v>5482880</v>
      </c>
      <c r="J39" s="197">
        <v>822079</v>
      </c>
      <c r="K39" s="197">
        <v>705771096</v>
      </c>
      <c r="L39" s="84" t="s">
        <v>115</v>
      </c>
      <c r="M39" s="232">
        <f t="shared" si="1"/>
        <v>687537411</v>
      </c>
      <c r="N39" s="233">
        <f>SUM('APPENDIX 21 i'!I38,'APPENDIX 21 i'!K38,'APPENDIX 21 ii'!I38)</f>
        <v>18233685</v>
      </c>
      <c r="O39" s="232">
        <f>'APPENDIX  22 iv'!O39</f>
        <v>242300785</v>
      </c>
      <c r="P39" s="233">
        <f>'APPENDIX  22 iv'!N39</f>
        <v>82328178</v>
      </c>
      <c r="Q39" s="232">
        <f t="shared" si="2"/>
        <v>929838196</v>
      </c>
      <c r="R39" s="234">
        <f t="shared" si="2"/>
        <v>100561863</v>
      </c>
      <c r="S39" s="233">
        <f t="shared" si="3"/>
        <v>1030400059</v>
      </c>
      <c r="T39" s="235"/>
      <c r="U39" s="236"/>
      <c r="V39" s="232">
        <f>'APPENDIX 21 ii'!I38+'APPENDIX 21 i'!I38+'APPENDIX 21 i'!K38</f>
        <v>18233685</v>
      </c>
      <c r="W39" s="233">
        <f t="shared" si="4"/>
        <v>687537411</v>
      </c>
      <c r="X39" s="52"/>
      <c r="Z39" s="153"/>
      <c r="AA39" s="3"/>
    </row>
    <row r="40" spans="2:27" ht="19.5" customHeight="1" thickTop="1" x14ac:dyDescent="0.4">
      <c r="B40" s="218" t="s">
        <v>48</v>
      </c>
      <c r="C40" s="181"/>
      <c r="D40" s="181"/>
      <c r="E40" s="218"/>
      <c r="F40" s="218"/>
      <c r="G40" s="218"/>
      <c r="H40" s="218"/>
      <c r="I40" s="218"/>
      <c r="J40" s="218"/>
      <c r="K40" s="190"/>
      <c r="X40" s="52"/>
    </row>
    <row r="41" spans="2:27" ht="19.5" customHeight="1" x14ac:dyDescent="0.35">
      <c r="E41" s="108"/>
      <c r="F41" s="108"/>
      <c r="G41" s="108"/>
      <c r="H41" s="108"/>
      <c r="I41" s="108"/>
      <c r="J41" s="108"/>
      <c r="K41" s="108"/>
      <c r="M41" s="353" t="s">
        <v>136</v>
      </c>
      <c r="N41" s="353"/>
      <c r="O41" s="353" t="s">
        <v>137</v>
      </c>
      <c r="P41" s="353"/>
      <c r="Q41" s="353" t="s">
        <v>138</v>
      </c>
      <c r="R41" s="353"/>
      <c r="S41" s="353"/>
    </row>
    <row r="42" spans="2:27" ht="19.5" customHeight="1" x14ac:dyDescent="0.3">
      <c r="M42" s="59" t="s">
        <v>139</v>
      </c>
      <c r="N42" s="59" t="s">
        <v>140</v>
      </c>
      <c r="O42" s="59" t="s">
        <v>139</v>
      </c>
      <c r="P42" s="59" t="s">
        <v>140</v>
      </c>
      <c r="Q42" s="59" t="s">
        <v>139</v>
      </c>
      <c r="R42" s="59" t="s">
        <v>140</v>
      </c>
      <c r="S42" s="59" t="s">
        <v>79</v>
      </c>
    </row>
    <row r="43" spans="2:27" ht="19.5" customHeight="1" x14ac:dyDescent="0.3">
      <c r="L43" s="6" t="s">
        <v>203</v>
      </c>
      <c r="M43" s="58">
        <f t="shared" ref="M43:S43" si="5">M12</f>
        <v>71684018</v>
      </c>
      <c r="N43" s="58">
        <f t="shared" si="5"/>
        <v>11315123</v>
      </c>
      <c r="O43" s="58">
        <f t="shared" si="5"/>
        <v>66898265</v>
      </c>
      <c r="P43" s="58">
        <f t="shared" si="5"/>
        <v>44870293</v>
      </c>
      <c r="Q43" s="58">
        <f t="shared" si="5"/>
        <v>138582283</v>
      </c>
      <c r="R43" s="58">
        <f t="shared" si="5"/>
        <v>56185416</v>
      </c>
      <c r="S43" s="58">
        <f t="shared" si="5"/>
        <v>194767699</v>
      </c>
      <c r="T43" s="6" t="s">
        <v>203</v>
      </c>
    </row>
    <row r="44" spans="2:27" ht="19.5" customHeight="1" x14ac:dyDescent="0.3">
      <c r="L44" s="6" t="s">
        <v>204</v>
      </c>
      <c r="M44" s="58">
        <f>M39</f>
        <v>687537411</v>
      </c>
      <c r="N44" s="58">
        <f t="shared" ref="N44:S44" si="6">N39</f>
        <v>18233685</v>
      </c>
      <c r="O44" s="58">
        <f>O39</f>
        <v>242300785</v>
      </c>
      <c r="P44" s="58">
        <f t="shared" si="6"/>
        <v>82328178</v>
      </c>
      <c r="Q44" s="58">
        <f t="shared" si="6"/>
        <v>929838196</v>
      </c>
      <c r="R44" s="58">
        <f t="shared" si="6"/>
        <v>100561863</v>
      </c>
      <c r="S44" s="58">
        <f t="shared" si="6"/>
        <v>1030400059</v>
      </c>
      <c r="T44" s="6" t="s">
        <v>204</v>
      </c>
    </row>
    <row r="45" spans="2:27" ht="19.5" customHeight="1" x14ac:dyDescent="0.3">
      <c r="L45" s="6" t="s">
        <v>135</v>
      </c>
      <c r="M45" s="58">
        <f t="shared" ref="M45:R45" si="7">SUM(M19,M21:M33)</f>
        <v>655050958</v>
      </c>
      <c r="N45" s="58">
        <f t="shared" si="7"/>
        <v>16720490</v>
      </c>
      <c r="O45" s="58">
        <f t="shared" si="7"/>
        <v>162415851</v>
      </c>
      <c r="P45" s="58">
        <f t="shared" si="7"/>
        <v>58640485</v>
      </c>
      <c r="Q45" s="58">
        <f t="shared" si="7"/>
        <v>817466809</v>
      </c>
      <c r="R45" s="58">
        <f t="shared" si="7"/>
        <v>75360975</v>
      </c>
      <c r="S45" s="58">
        <f>Q45+R45</f>
        <v>892827784</v>
      </c>
      <c r="T45" s="6" t="s">
        <v>135</v>
      </c>
      <c r="W45" s="14">
        <f>S38+S37+S36+S34+S20</f>
        <v>75786436</v>
      </c>
    </row>
    <row r="47" spans="2:27" ht="19.5" customHeight="1" x14ac:dyDescent="0.3">
      <c r="M47" s="58">
        <f>M45+N45</f>
        <v>671771448</v>
      </c>
      <c r="O47" s="58">
        <f>O45+P45</f>
        <v>221056336</v>
      </c>
      <c r="Q47" s="58">
        <f>M47+O47</f>
        <v>892827784</v>
      </c>
    </row>
    <row r="48" spans="2:27" ht="19.5" customHeight="1" x14ac:dyDescent="0.3">
      <c r="L48" s="3"/>
    </row>
  </sheetData>
  <sheetProtection algorithmName="SHA-512" hashValue="5i6jxTuYEwNDirUqubLoixmqg9YxPHwcz/lz7Z0nqWTpGVdBORxpqdH+OppAkRfDFm34xV7wsv6NCaswFm5rwQ==" saltValue="LI8TNzLC3fPF+D1rPF6LfQ==" spinCount="100000" sheet="1" objects="1" scenarios="1"/>
  <mergeCells count="7">
    <mergeCell ref="B4:K4"/>
    <mergeCell ref="M4:N4"/>
    <mergeCell ref="O4:P4"/>
    <mergeCell ref="Q4:S4"/>
    <mergeCell ref="M41:N41"/>
    <mergeCell ref="O41:P41"/>
    <mergeCell ref="Q41:S41"/>
  </mergeCells>
  <pageMargins left="0.7" right="0.7" top="0.75" bottom="0.75" header="0.3" footer="0.3"/>
  <pageSetup paperSize="9" scale="42" orientation="landscape" r:id="rId1"/>
  <colBreaks count="1" manualBreakCount="1">
    <brk id="11"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816B-10FD-4E9B-A0F1-D8A3A99B2552}">
  <sheetPr codeName="Sheet32">
    <tabColor rgb="FF92D050"/>
    <pageSetUpPr fitToPage="1"/>
  </sheetPr>
  <dimension ref="B2:M45"/>
  <sheetViews>
    <sheetView showGridLines="0" zoomScale="80" zoomScaleNormal="80" workbookViewId="0"/>
  </sheetViews>
  <sheetFormatPr defaultColWidth="9.453125" defaultRowHeight="14" x14ac:dyDescent="0.3"/>
  <cols>
    <col min="1" max="1" width="16.453125" style="2" customWidth="1"/>
    <col min="2" max="2" width="36.54296875" style="2" customWidth="1"/>
    <col min="3" max="11" width="23.54296875" style="2" customWidth="1"/>
    <col min="12" max="12" width="22" style="2" customWidth="1"/>
    <col min="13" max="13" width="18.36328125" style="2" customWidth="1"/>
    <col min="14" max="16384" width="9.453125" style="2"/>
  </cols>
  <sheetData>
    <row r="2" spans="2:13" ht="21" customHeight="1" x14ac:dyDescent="0.3"/>
    <row r="3" spans="2:13" ht="4.5" customHeight="1" x14ac:dyDescent="0.3"/>
    <row r="4" spans="2:13" ht="24" customHeight="1" x14ac:dyDescent="0.3">
      <c r="B4" s="355" t="s">
        <v>269</v>
      </c>
      <c r="C4" s="356"/>
      <c r="D4" s="356"/>
      <c r="E4" s="356"/>
      <c r="F4" s="356"/>
      <c r="G4" s="356"/>
      <c r="H4" s="356"/>
      <c r="I4" s="356"/>
      <c r="J4" s="356"/>
      <c r="K4" s="356"/>
      <c r="L4" s="356"/>
      <c r="M4" s="356"/>
    </row>
    <row r="5" spans="2:13" ht="57.75" customHeight="1" x14ac:dyDescent="0.3">
      <c r="B5" s="128" t="s">
        <v>0</v>
      </c>
      <c r="C5" s="129" t="s">
        <v>17</v>
      </c>
      <c r="D5" s="129" t="s">
        <v>18</v>
      </c>
      <c r="E5" s="129" t="s">
        <v>19</v>
      </c>
      <c r="F5" s="129" t="s">
        <v>20</v>
      </c>
      <c r="G5" s="129" t="s">
        <v>121</v>
      </c>
      <c r="H5" s="129" t="s">
        <v>222</v>
      </c>
      <c r="I5" s="129" t="s">
        <v>21</v>
      </c>
      <c r="J5" s="129" t="s">
        <v>45</v>
      </c>
      <c r="K5" s="129" t="s">
        <v>22</v>
      </c>
      <c r="L5" s="129" t="s">
        <v>23</v>
      </c>
      <c r="M5" s="129" t="s">
        <v>60</v>
      </c>
    </row>
    <row r="6" spans="2:13" ht="27" customHeight="1" x14ac:dyDescent="0.35">
      <c r="B6" s="185" t="s">
        <v>82</v>
      </c>
      <c r="C6" s="153">
        <v>700000</v>
      </c>
      <c r="D6" s="153">
        <v>987386</v>
      </c>
      <c r="E6" s="153">
        <v>600000</v>
      </c>
      <c r="F6" s="153">
        <v>1250000</v>
      </c>
      <c r="G6" s="153">
        <v>2668000</v>
      </c>
      <c r="H6" s="153">
        <v>453960</v>
      </c>
      <c r="I6" s="153">
        <v>1700000</v>
      </c>
      <c r="J6" s="153">
        <v>1000000</v>
      </c>
      <c r="K6" s="153">
        <v>400000</v>
      </c>
      <c r="L6" s="153">
        <v>300000</v>
      </c>
      <c r="M6" s="153">
        <v>1000000</v>
      </c>
    </row>
    <row r="7" spans="2:13" ht="27" customHeight="1" x14ac:dyDescent="0.35">
      <c r="B7" s="185" t="s">
        <v>266</v>
      </c>
      <c r="C7" s="153">
        <v>460523</v>
      </c>
      <c r="D7" s="153">
        <v>0</v>
      </c>
      <c r="E7" s="153">
        <v>0</v>
      </c>
      <c r="F7" s="153">
        <v>0</v>
      </c>
      <c r="G7" s="153">
        <v>0</v>
      </c>
      <c r="H7" s="153">
        <v>583040</v>
      </c>
      <c r="I7" s="153">
        <v>0</v>
      </c>
      <c r="J7" s="153">
        <v>0</v>
      </c>
      <c r="K7" s="153">
        <v>0</v>
      </c>
      <c r="L7" s="153">
        <v>0</v>
      </c>
      <c r="M7" s="153">
        <v>0</v>
      </c>
    </row>
    <row r="8" spans="2:13" ht="27" customHeight="1" x14ac:dyDescent="0.35">
      <c r="B8" s="185" t="s">
        <v>84</v>
      </c>
      <c r="C8" s="153">
        <v>0</v>
      </c>
      <c r="D8" s="153">
        <v>31032</v>
      </c>
      <c r="E8" s="153">
        <v>-152448</v>
      </c>
      <c r="F8" s="153">
        <v>0</v>
      </c>
      <c r="G8" s="153">
        <v>0</v>
      </c>
      <c r="H8" s="153">
        <v>0</v>
      </c>
      <c r="I8" s="153">
        <v>0</v>
      </c>
      <c r="J8" s="153">
        <v>569</v>
      </c>
      <c r="K8" s="153">
        <v>0</v>
      </c>
      <c r="L8" s="153">
        <v>-135515</v>
      </c>
      <c r="M8" s="153">
        <v>206777</v>
      </c>
    </row>
    <row r="9" spans="2:13" ht="27" customHeight="1" x14ac:dyDescent="0.35">
      <c r="B9" s="185" t="s">
        <v>85</v>
      </c>
      <c r="C9" s="153">
        <v>0</v>
      </c>
      <c r="D9" s="153">
        <v>0</v>
      </c>
      <c r="E9" s="153">
        <v>0</v>
      </c>
      <c r="F9" s="153">
        <v>0</v>
      </c>
      <c r="G9" s="153">
        <v>0</v>
      </c>
      <c r="H9" s="153">
        <v>0</v>
      </c>
      <c r="I9" s="153">
        <v>0</v>
      </c>
      <c r="J9" s="153">
        <v>0</v>
      </c>
      <c r="K9" s="153">
        <v>0</v>
      </c>
      <c r="L9" s="153">
        <v>0</v>
      </c>
      <c r="M9" s="153">
        <v>0</v>
      </c>
    </row>
    <row r="10" spans="2:13" ht="27" customHeight="1" x14ac:dyDescent="0.35">
      <c r="B10" s="185" t="s">
        <v>86</v>
      </c>
      <c r="C10" s="153">
        <v>525315</v>
      </c>
      <c r="D10" s="153">
        <v>149893</v>
      </c>
      <c r="E10" s="153">
        <v>1542375</v>
      </c>
      <c r="F10" s="153">
        <v>3504624</v>
      </c>
      <c r="G10" s="153">
        <v>1787956</v>
      </c>
      <c r="H10" s="153">
        <v>46818</v>
      </c>
      <c r="I10" s="153">
        <v>3003484</v>
      </c>
      <c r="J10" s="153">
        <v>2135992</v>
      </c>
      <c r="K10" s="153">
        <v>316370</v>
      </c>
      <c r="L10" s="153">
        <v>106755</v>
      </c>
      <c r="M10" s="153">
        <v>3983828</v>
      </c>
    </row>
    <row r="11" spans="2:13" ht="27" customHeight="1" x14ac:dyDescent="0.35">
      <c r="B11" s="184" t="s">
        <v>87</v>
      </c>
      <c r="C11" s="153">
        <v>0</v>
      </c>
      <c r="D11" s="153">
        <v>0</v>
      </c>
      <c r="E11" s="153">
        <v>0</v>
      </c>
      <c r="F11" s="153">
        <v>283693</v>
      </c>
      <c r="G11" s="153">
        <v>0</v>
      </c>
      <c r="H11" s="153">
        <v>0</v>
      </c>
      <c r="I11" s="153">
        <v>-776074</v>
      </c>
      <c r="J11" s="153">
        <v>-18821</v>
      </c>
      <c r="K11" s="153">
        <v>0</v>
      </c>
      <c r="L11" s="153">
        <v>300000</v>
      </c>
      <c r="M11" s="153">
        <v>0</v>
      </c>
    </row>
    <row r="12" spans="2:13" s="165" customFormat="1" ht="27" customHeight="1" x14ac:dyDescent="0.35">
      <c r="B12" s="171" t="s">
        <v>267</v>
      </c>
      <c r="C12" s="171">
        <v>1685838</v>
      </c>
      <c r="D12" s="171">
        <v>1168311</v>
      </c>
      <c r="E12" s="171">
        <v>1989927</v>
      </c>
      <c r="F12" s="171">
        <v>5038317</v>
      </c>
      <c r="G12" s="171">
        <v>4455956</v>
      </c>
      <c r="H12" s="171">
        <v>1083818</v>
      </c>
      <c r="I12" s="171">
        <v>3927410</v>
      </c>
      <c r="J12" s="171">
        <v>3117740</v>
      </c>
      <c r="K12" s="171">
        <v>716370</v>
      </c>
      <c r="L12" s="171">
        <v>571240</v>
      </c>
      <c r="M12" s="171">
        <v>5190606</v>
      </c>
    </row>
    <row r="13" spans="2:13" ht="27" customHeight="1" x14ac:dyDescent="0.35">
      <c r="B13" s="186" t="s">
        <v>89</v>
      </c>
      <c r="C13" s="153">
        <v>3603015</v>
      </c>
      <c r="D13" s="153">
        <v>2046487</v>
      </c>
      <c r="E13" s="153">
        <v>736328</v>
      </c>
      <c r="F13" s="153">
        <v>9688953</v>
      </c>
      <c r="G13" s="153">
        <v>9022027</v>
      </c>
      <c r="H13" s="153">
        <v>793356</v>
      </c>
      <c r="I13" s="153">
        <v>10660864</v>
      </c>
      <c r="J13" s="153">
        <v>4545557</v>
      </c>
      <c r="K13" s="153">
        <v>1065709</v>
      </c>
      <c r="L13" s="153">
        <v>7334278</v>
      </c>
      <c r="M13" s="153">
        <v>3445138</v>
      </c>
    </row>
    <row r="14" spans="2:13" ht="27" customHeight="1" x14ac:dyDescent="0.35">
      <c r="B14" s="185" t="s">
        <v>90</v>
      </c>
      <c r="C14" s="153">
        <v>0</v>
      </c>
      <c r="D14" s="153">
        <v>0</v>
      </c>
      <c r="E14" s="153">
        <v>0</v>
      </c>
      <c r="F14" s="153">
        <v>0</v>
      </c>
      <c r="G14" s="153">
        <v>0</v>
      </c>
      <c r="H14" s="153">
        <v>0</v>
      </c>
      <c r="I14" s="153">
        <v>0</v>
      </c>
      <c r="J14" s="153">
        <v>0</v>
      </c>
      <c r="K14" s="153">
        <v>0</v>
      </c>
      <c r="L14" s="153">
        <v>0</v>
      </c>
      <c r="M14" s="153">
        <v>0</v>
      </c>
    </row>
    <row r="15" spans="2:13" ht="27" customHeight="1" x14ac:dyDescent="0.35">
      <c r="B15" s="184" t="s">
        <v>91</v>
      </c>
      <c r="C15" s="153">
        <v>0</v>
      </c>
      <c r="D15" s="153">
        <v>69553</v>
      </c>
      <c r="E15" s="153">
        <v>0</v>
      </c>
      <c r="F15" s="153">
        <v>0</v>
      </c>
      <c r="G15" s="153">
        <v>0</v>
      </c>
      <c r="H15" s="153">
        <v>0</v>
      </c>
      <c r="I15" s="153">
        <v>0</v>
      </c>
      <c r="J15" s="153">
        <v>0</v>
      </c>
      <c r="K15" s="153">
        <v>0</v>
      </c>
      <c r="L15" s="153">
        <v>0</v>
      </c>
      <c r="M15" s="153">
        <v>37074</v>
      </c>
    </row>
    <row r="16" spans="2:13" ht="27" customHeight="1" x14ac:dyDescent="0.35">
      <c r="B16" s="185" t="s">
        <v>92</v>
      </c>
      <c r="C16" s="153">
        <v>945399</v>
      </c>
      <c r="D16" s="153">
        <v>106771</v>
      </c>
      <c r="E16" s="153">
        <v>1824371</v>
      </c>
      <c r="F16" s="153">
        <v>1108070</v>
      </c>
      <c r="G16" s="153">
        <v>2751698</v>
      </c>
      <c r="H16" s="153">
        <v>365092</v>
      </c>
      <c r="I16" s="153">
        <v>1851519</v>
      </c>
      <c r="J16" s="153">
        <v>683382</v>
      </c>
      <c r="K16" s="153">
        <v>131385</v>
      </c>
      <c r="L16" s="153">
        <v>583299</v>
      </c>
      <c r="M16" s="153">
        <v>1501494</v>
      </c>
    </row>
    <row r="17" spans="2:13" ht="27" customHeight="1" x14ac:dyDescent="0.35">
      <c r="B17" s="174" t="s">
        <v>93</v>
      </c>
      <c r="C17" s="174">
        <v>6234252</v>
      </c>
      <c r="D17" s="174">
        <v>3391123</v>
      </c>
      <c r="E17" s="174">
        <v>4550626</v>
      </c>
      <c r="F17" s="174">
        <v>15835340</v>
      </c>
      <c r="G17" s="174">
        <v>16229681</v>
      </c>
      <c r="H17" s="174">
        <v>2242266</v>
      </c>
      <c r="I17" s="174">
        <v>16439793</v>
      </c>
      <c r="J17" s="174">
        <v>8346678</v>
      </c>
      <c r="K17" s="174">
        <v>1913464</v>
      </c>
      <c r="L17" s="174">
        <v>8488817</v>
      </c>
      <c r="M17" s="174">
        <v>10174312</v>
      </c>
    </row>
    <row r="18" spans="2:13" ht="27" customHeight="1" x14ac:dyDescent="0.35">
      <c r="B18" s="186" t="s">
        <v>94</v>
      </c>
      <c r="C18" s="153">
        <v>0</v>
      </c>
      <c r="D18" s="153">
        <v>729066</v>
      </c>
      <c r="E18" s="153">
        <v>0</v>
      </c>
      <c r="F18" s="153">
        <v>68235</v>
      </c>
      <c r="G18" s="153">
        <v>0</v>
      </c>
      <c r="H18" s="153">
        <v>92500</v>
      </c>
      <c r="I18" s="153">
        <v>229613</v>
      </c>
      <c r="J18" s="153">
        <v>0</v>
      </c>
      <c r="K18" s="153">
        <v>0</v>
      </c>
      <c r="L18" s="153">
        <v>0</v>
      </c>
      <c r="M18" s="153">
        <v>374150</v>
      </c>
    </row>
    <row r="19" spans="2:13" ht="27" customHeight="1" x14ac:dyDescent="0.35">
      <c r="B19" s="185" t="s">
        <v>95</v>
      </c>
      <c r="C19" s="153">
        <v>0</v>
      </c>
      <c r="D19" s="153">
        <v>335705</v>
      </c>
      <c r="E19" s="153">
        <v>0</v>
      </c>
      <c r="F19" s="153">
        <v>1055000</v>
      </c>
      <c r="G19" s="153">
        <v>0</v>
      </c>
      <c r="H19" s="153">
        <v>60000</v>
      </c>
      <c r="I19" s="153">
        <v>1602000</v>
      </c>
      <c r="J19" s="153">
        <v>0</v>
      </c>
      <c r="K19" s="153">
        <v>698736</v>
      </c>
      <c r="L19" s="153">
        <v>2007500</v>
      </c>
      <c r="M19" s="153">
        <v>727500</v>
      </c>
    </row>
    <row r="20" spans="2:13" ht="27" customHeight="1" x14ac:dyDescent="0.35">
      <c r="B20" s="185" t="s">
        <v>96</v>
      </c>
      <c r="C20" s="153">
        <v>33907</v>
      </c>
      <c r="D20" s="153">
        <v>75086</v>
      </c>
      <c r="E20" s="153">
        <v>87351</v>
      </c>
      <c r="F20" s="153">
        <v>39542</v>
      </c>
      <c r="G20" s="153">
        <v>61668</v>
      </c>
      <c r="H20" s="153">
        <v>7086</v>
      </c>
      <c r="I20" s="153">
        <v>66837</v>
      </c>
      <c r="J20" s="153">
        <v>34803</v>
      </c>
      <c r="K20" s="153">
        <v>3586</v>
      </c>
      <c r="L20" s="153">
        <v>40589</v>
      </c>
      <c r="M20" s="153">
        <v>9696</v>
      </c>
    </row>
    <row r="21" spans="2:13" ht="27" customHeight="1" x14ac:dyDescent="0.35">
      <c r="B21" s="185" t="s">
        <v>97</v>
      </c>
      <c r="C21" s="153">
        <v>2893812</v>
      </c>
      <c r="D21" s="153">
        <v>1168431</v>
      </c>
      <c r="E21" s="153">
        <v>2542527</v>
      </c>
      <c r="F21" s="153">
        <v>8359555</v>
      </c>
      <c r="G21" s="153">
        <v>12818500</v>
      </c>
      <c r="H21" s="153">
        <v>1018509</v>
      </c>
      <c r="I21" s="153">
        <v>7285450</v>
      </c>
      <c r="J21" s="153">
        <v>3087031</v>
      </c>
      <c r="K21" s="153">
        <v>82913</v>
      </c>
      <c r="L21" s="153">
        <v>1645857</v>
      </c>
      <c r="M21" s="153">
        <v>3783248</v>
      </c>
    </row>
    <row r="22" spans="2:13" ht="27" customHeight="1" x14ac:dyDescent="0.35">
      <c r="B22" s="185" t="s">
        <v>98</v>
      </c>
      <c r="C22" s="153">
        <v>0</v>
      </c>
      <c r="D22" s="153">
        <v>0</v>
      </c>
      <c r="E22" s="153">
        <v>0</v>
      </c>
      <c r="F22" s="153">
        <v>0</v>
      </c>
      <c r="G22" s="153">
        <v>0</v>
      </c>
      <c r="H22" s="153">
        <v>0</v>
      </c>
      <c r="I22" s="153">
        <v>0</v>
      </c>
      <c r="J22" s="153">
        <v>0</v>
      </c>
      <c r="K22" s="153">
        <v>0</v>
      </c>
      <c r="L22" s="153">
        <v>0</v>
      </c>
      <c r="M22" s="153">
        <v>0</v>
      </c>
    </row>
    <row r="23" spans="2:13" ht="27" customHeight="1" x14ac:dyDescent="0.35">
      <c r="B23" s="185" t="s">
        <v>268</v>
      </c>
      <c r="C23" s="153">
        <v>0</v>
      </c>
      <c r="D23" s="153">
        <v>0</v>
      </c>
      <c r="E23" s="153">
        <v>0</v>
      </c>
      <c r="F23" s="153">
        <v>394990</v>
      </c>
      <c r="G23" s="153">
        <v>0</v>
      </c>
      <c r="H23" s="153">
        <v>4503</v>
      </c>
      <c r="I23" s="153">
        <v>0</v>
      </c>
      <c r="J23" s="153">
        <v>0</v>
      </c>
      <c r="K23" s="153">
        <v>0</v>
      </c>
      <c r="L23" s="153">
        <v>502500</v>
      </c>
      <c r="M23" s="153">
        <v>289611</v>
      </c>
    </row>
    <row r="24" spans="2:13" ht="27" customHeight="1" x14ac:dyDescent="0.35">
      <c r="B24" s="185" t="s">
        <v>100</v>
      </c>
      <c r="C24" s="153">
        <v>0</v>
      </c>
      <c r="D24" s="153">
        <v>0</v>
      </c>
      <c r="E24" s="153">
        <v>0</v>
      </c>
      <c r="F24" s="153">
        <v>8323</v>
      </c>
      <c r="G24" s="153">
        <v>0</v>
      </c>
      <c r="H24" s="153">
        <v>0</v>
      </c>
      <c r="I24" s="153">
        <v>5532</v>
      </c>
      <c r="J24" s="153">
        <v>0</v>
      </c>
      <c r="K24" s="153">
        <v>0</v>
      </c>
      <c r="L24" s="153">
        <v>0</v>
      </c>
      <c r="M24" s="153">
        <v>29094</v>
      </c>
    </row>
    <row r="25" spans="2:13" ht="27" customHeight="1" x14ac:dyDescent="0.35">
      <c r="B25" s="185" t="s">
        <v>101</v>
      </c>
      <c r="C25" s="153">
        <v>0</v>
      </c>
      <c r="D25" s="153">
        <v>0</v>
      </c>
      <c r="E25" s="153">
        <v>0</v>
      </c>
      <c r="F25" s="153">
        <v>0</v>
      </c>
      <c r="G25" s="153">
        <v>0</v>
      </c>
      <c r="H25" s="153">
        <v>0</v>
      </c>
      <c r="I25" s="153">
        <v>0</v>
      </c>
      <c r="J25" s="153">
        <v>0</v>
      </c>
      <c r="K25" s="153">
        <v>0</v>
      </c>
      <c r="L25" s="153">
        <v>0</v>
      </c>
      <c r="M25" s="153">
        <v>0</v>
      </c>
    </row>
    <row r="26" spans="2:13" ht="27" customHeight="1" x14ac:dyDescent="0.35">
      <c r="B26" s="185" t="s">
        <v>102</v>
      </c>
      <c r="C26" s="153">
        <v>0</v>
      </c>
      <c r="D26" s="153">
        <v>0</v>
      </c>
      <c r="E26" s="153">
        <v>0</v>
      </c>
      <c r="F26" s="153">
        <v>0</v>
      </c>
      <c r="G26" s="153">
        <v>0</v>
      </c>
      <c r="H26" s="153">
        <v>0</v>
      </c>
      <c r="I26" s="153">
        <v>0</v>
      </c>
      <c r="J26" s="153">
        <v>0</v>
      </c>
      <c r="K26" s="153">
        <v>0</v>
      </c>
      <c r="L26" s="153">
        <v>0</v>
      </c>
      <c r="M26" s="153">
        <v>0</v>
      </c>
    </row>
    <row r="27" spans="2:13" ht="27" customHeight="1" x14ac:dyDescent="0.35">
      <c r="B27" s="185" t="s">
        <v>103</v>
      </c>
      <c r="C27" s="153">
        <v>0</v>
      </c>
      <c r="D27" s="153">
        <v>1372</v>
      </c>
      <c r="E27" s="153">
        <v>0</v>
      </c>
      <c r="F27" s="153">
        <v>749502</v>
      </c>
      <c r="G27" s="153">
        <v>0</v>
      </c>
      <c r="H27" s="153">
        <v>0</v>
      </c>
      <c r="I27" s="153">
        <v>212804</v>
      </c>
      <c r="J27" s="153">
        <v>0</v>
      </c>
      <c r="K27" s="153">
        <v>0</v>
      </c>
      <c r="L27" s="153">
        <v>99653</v>
      </c>
      <c r="M27" s="153">
        <v>10797</v>
      </c>
    </row>
    <row r="28" spans="2:13" ht="27" customHeight="1" x14ac:dyDescent="0.35">
      <c r="B28" s="185" t="s">
        <v>198</v>
      </c>
      <c r="C28" s="153">
        <v>0</v>
      </c>
      <c r="D28" s="153">
        <v>0</v>
      </c>
      <c r="E28" s="153">
        <v>0</v>
      </c>
      <c r="F28" s="153">
        <v>92537</v>
      </c>
      <c r="G28" s="153">
        <v>0</v>
      </c>
      <c r="H28" s="153">
        <v>1438</v>
      </c>
      <c r="I28" s="153">
        <v>15337</v>
      </c>
      <c r="J28" s="153">
        <v>0</v>
      </c>
      <c r="K28" s="153">
        <v>0</v>
      </c>
      <c r="L28" s="153">
        <v>0</v>
      </c>
      <c r="M28" s="153">
        <v>177802</v>
      </c>
    </row>
    <row r="29" spans="2:13" ht="27" customHeight="1" x14ac:dyDescent="0.35">
      <c r="B29" s="185" t="s">
        <v>105</v>
      </c>
      <c r="C29" s="153">
        <v>0</v>
      </c>
      <c r="D29" s="153">
        <v>0</v>
      </c>
      <c r="E29" s="153">
        <v>0</v>
      </c>
      <c r="F29" s="153">
        <v>0</v>
      </c>
      <c r="G29" s="153">
        <v>0</v>
      </c>
      <c r="H29" s="153">
        <v>0</v>
      </c>
      <c r="I29" s="153">
        <v>0</v>
      </c>
      <c r="J29" s="153">
        <v>0</v>
      </c>
      <c r="K29" s="153">
        <v>0</v>
      </c>
      <c r="L29" s="153">
        <v>0</v>
      </c>
      <c r="M29" s="153">
        <v>0</v>
      </c>
    </row>
    <row r="30" spans="2:13" ht="27" customHeight="1" x14ac:dyDescent="0.35">
      <c r="B30" s="185" t="s">
        <v>106</v>
      </c>
      <c r="C30" s="153">
        <v>0</v>
      </c>
      <c r="D30" s="153">
        <v>0</v>
      </c>
      <c r="E30" s="153">
        <v>0</v>
      </c>
      <c r="F30" s="153">
        <v>0</v>
      </c>
      <c r="G30" s="153">
        <v>0</v>
      </c>
      <c r="H30" s="153">
        <v>0</v>
      </c>
      <c r="I30" s="153">
        <v>0</v>
      </c>
      <c r="J30" s="153">
        <v>0</v>
      </c>
      <c r="K30" s="153">
        <v>756</v>
      </c>
      <c r="L30" s="153">
        <v>0</v>
      </c>
      <c r="M30" s="153">
        <v>0</v>
      </c>
    </row>
    <row r="31" spans="2:13" ht="27" customHeight="1" x14ac:dyDescent="0.35">
      <c r="B31" s="185" t="s">
        <v>107</v>
      </c>
      <c r="C31" s="153">
        <v>0</v>
      </c>
      <c r="D31" s="153">
        <v>2371</v>
      </c>
      <c r="E31" s="153">
        <v>9374</v>
      </c>
      <c r="F31" s="153">
        <v>31520</v>
      </c>
      <c r="G31" s="153">
        <v>0</v>
      </c>
      <c r="H31" s="153">
        <v>0</v>
      </c>
      <c r="I31" s="153">
        <v>0</v>
      </c>
      <c r="J31" s="153">
        <v>878</v>
      </c>
      <c r="K31" s="153">
        <v>0</v>
      </c>
      <c r="L31" s="153">
        <v>747071</v>
      </c>
      <c r="M31" s="153">
        <v>7299</v>
      </c>
    </row>
    <row r="32" spans="2:13" ht="27" customHeight="1" x14ac:dyDescent="0.35">
      <c r="B32" s="185" t="s">
        <v>108</v>
      </c>
      <c r="C32" s="153">
        <v>0</v>
      </c>
      <c r="D32" s="153">
        <v>0</v>
      </c>
      <c r="E32" s="153">
        <v>0</v>
      </c>
      <c r="F32" s="153">
        <v>59959</v>
      </c>
      <c r="G32" s="153">
        <v>0</v>
      </c>
      <c r="H32" s="153">
        <v>13363</v>
      </c>
      <c r="I32" s="153">
        <v>24373</v>
      </c>
      <c r="J32" s="153">
        <v>361</v>
      </c>
      <c r="K32" s="153">
        <v>0</v>
      </c>
      <c r="L32" s="153">
        <v>0</v>
      </c>
      <c r="M32" s="153">
        <v>17737</v>
      </c>
    </row>
    <row r="33" spans="2:13" ht="27" customHeight="1" x14ac:dyDescent="0.35">
      <c r="B33" s="185" t="s">
        <v>109</v>
      </c>
      <c r="C33" s="153">
        <v>1549563</v>
      </c>
      <c r="D33" s="153">
        <v>45617</v>
      </c>
      <c r="E33" s="153">
        <v>0</v>
      </c>
      <c r="F33" s="153">
        <v>2212890</v>
      </c>
      <c r="G33" s="153">
        <v>216015</v>
      </c>
      <c r="H33" s="153">
        <v>51219</v>
      </c>
      <c r="I33" s="153">
        <v>2582553</v>
      </c>
      <c r="J33" s="153">
        <v>747270</v>
      </c>
      <c r="K33" s="153">
        <v>4309</v>
      </c>
      <c r="L33" s="153">
        <v>1190209</v>
      </c>
      <c r="M33" s="153">
        <v>2327159</v>
      </c>
    </row>
    <row r="34" spans="2:13" ht="27" customHeight="1" x14ac:dyDescent="0.35">
      <c r="B34" s="185" t="s">
        <v>110</v>
      </c>
      <c r="C34" s="153">
        <v>307710</v>
      </c>
      <c r="D34" s="153">
        <v>195052</v>
      </c>
      <c r="E34" s="153">
        <v>580517</v>
      </c>
      <c r="F34" s="153">
        <v>180678</v>
      </c>
      <c r="G34" s="153">
        <v>396043</v>
      </c>
      <c r="H34" s="153">
        <v>-140017</v>
      </c>
      <c r="I34" s="153">
        <v>255200</v>
      </c>
      <c r="J34" s="153">
        <v>4441</v>
      </c>
      <c r="K34" s="153">
        <v>2138</v>
      </c>
      <c r="L34" s="153">
        <v>116923</v>
      </c>
      <c r="M34" s="153">
        <v>132678</v>
      </c>
    </row>
    <row r="35" spans="2:13" ht="27" customHeight="1" x14ac:dyDescent="0.35">
      <c r="B35" s="185" t="s">
        <v>111</v>
      </c>
      <c r="C35" s="153">
        <v>463749</v>
      </c>
      <c r="D35" s="153">
        <v>714162</v>
      </c>
      <c r="E35" s="153">
        <v>474501</v>
      </c>
      <c r="F35" s="153">
        <v>1663930</v>
      </c>
      <c r="G35" s="153">
        <v>1692097</v>
      </c>
      <c r="H35" s="153">
        <v>548049</v>
      </c>
      <c r="I35" s="153">
        <v>2208382</v>
      </c>
      <c r="J35" s="153">
        <v>1338147</v>
      </c>
      <c r="K35" s="153">
        <v>875234</v>
      </c>
      <c r="L35" s="153">
        <v>502841</v>
      </c>
      <c r="M35" s="153">
        <v>674306</v>
      </c>
    </row>
    <row r="36" spans="2:13" ht="27" customHeight="1" x14ac:dyDescent="0.35">
      <c r="B36" s="185" t="s">
        <v>112</v>
      </c>
      <c r="C36" s="153">
        <v>84399</v>
      </c>
      <c r="D36" s="153">
        <v>43016</v>
      </c>
      <c r="E36" s="153">
        <v>138604</v>
      </c>
      <c r="F36" s="153">
        <v>86396</v>
      </c>
      <c r="G36" s="153">
        <v>11746</v>
      </c>
      <c r="H36" s="153">
        <v>408672</v>
      </c>
      <c r="I36" s="153">
        <v>661324</v>
      </c>
      <c r="J36" s="153">
        <v>0</v>
      </c>
      <c r="K36" s="153">
        <v>141107</v>
      </c>
      <c r="L36" s="153">
        <v>0</v>
      </c>
      <c r="M36" s="153">
        <v>1044249</v>
      </c>
    </row>
    <row r="37" spans="2:13" ht="27" customHeight="1" x14ac:dyDescent="0.35">
      <c r="B37" s="184" t="s">
        <v>113</v>
      </c>
      <c r="C37" s="153">
        <v>491003</v>
      </c>
      <c r="D37" s="153">
        <v>41299</v>
      </c>
      <c r="E37" s="153">
        <v>422694</v>
      </c>
      <c r="F37" s="153">
        <v>409980</v>
      </c>
      <c r="G37" s="153">
        <v>840624</v>
      </c>
      <c r="H37" s="153">
        <v>89535</v>
      </c>
      <c r="I37" s="153">
        <v>518456</v>
      </c>
      <c r="J37" s="153">
        <v>3133747</v>
      </c>
      <c r="K37" s="153">
        <v>78308</v>
      </c>
      <c r="L37" s="153">
        <v>1493084</v>
      </c>
      <c r="M37" s="153">
        <v>30254</v>
      </c>
    </row>
    <row r="38" spans="2:13" ht="27" customHeight="1" x14ac:dyDescent="0.35">
      <c r="B38" s="185" t="s">
        <v>114</v>
      </c>
      <c r="C38" s="153">
        <v>410109</v>
      </c>
      <c r="D38" s="153">
        <v>39945</v>
      </c>
      <c r="E38" s="153">
        <v>295059</v>
      </c>
      <c r="F38" s="153">
        <v>422303</v>
      </c>
      <c r="G38" s="153">
        <v>192987</v>
      </c>
      <c r="H38" s="153">
        <v>87409</v>
      </c>
      <c r="I38" s="153">
        <v>771934</v>
      </c>
      <c r="J38" s="153">
        <v>0</v>
      </c>
      <c r="K38" s="153">
        <v>26377</v>
      </c>
      <c r="L38" s="153">
        <v>142590</v>
      </c>
      <c r="M38" s="153">
        <v>538729</v>
      </c>
    </row>
    <row r="39" spans="2:13" ht="27" customHeight="1" thickBot="1" x14ac:dyDescent="0.4">
      <c r="B39" s="176" t="s">
        <v>115</v>
      </c>
      <c r="C39" s="197">
        <v>6234252</v>
      </c>
      <c r="D39" s="197">
        <v>3391123</v>
      </c>
      <c r="E39" s="197">
        <v>4550626</v>
      </c>
      <c r="F39" s="197">
        <v>15835340</v>
      </c>
      <c r="G39" s="197">
        <v>16229681</v>
      </c>
      <c r="H39" s="197">
        <v>2242266</v>
      </c>
      <c r="I39" s="197">
        <v>16439793</v>
      </c>
      <c r="J39" s="197">
        <v>8346678</v>
      </c>
      <c r="K39" s="197">
        <v>1913464</v>
      </c>
      <c r="L39" s="197">
        <v>8488817</v>
      </c>
      <c r="M39" s="197">
        <v>10174312</v>
      </c>
    </row>
    <row r="40" spans="2:13" ht="15" customHeight="1" thickTop="1" x14ac:dyDescent="0.35">
      <c r="B40" s="342" t="s">
        <v>197</v>
      </c>
      <c r="C40" s="342"/>
      <c r="D40" s="342"/>
      <c r="E40" s="342"/>
      <c r="F40" s="342"/>
      <c r="G40" s="342"/>
      <c r="H40" s="342"/>
      <c r="I40" s="342"/>
      <c r="J40" s="215"/>
      <c r="K40" s="354" t="s">
        <v>118</v>
      </c>
      <c r="L40" s="354"/>
      <c r="M40" s="165"/>
    </row>
    <row r="41" spans="2:13" x14ac:dyDescent="0.3">
      <c r="C41" s="15"/>
      <c r="D41" s="15"/>
      <c r="E41" s="15"/>
      <c r="F41" s="15"/>
      <c r="G41" s="15"/>
      <c r="H41" s="15"/>
      <c r="I41" s="15"/>
      <c r="J41" s="15"/>
      <c r="K41" s="15"/>
      <c r="L41" s="15"/>
    </row>
    <row r="42" spans="2:13" x14ac:dyDescent="0.3">
      <c r="C42" s="15"/>
      <c r="D42" s="15"/>
      <c r="E42" s="15"/>
      <c r="F42" s="15"/>
      <c r="G42" s="15"/>
      <c r="H42" s="15"/>
      <c r="I42" s="15"/>
      <c r="J42" s="15"/>
      <c r="K42" s="15"/>
      <c r="L42" s="15"/>
    </row>
    <row r="43" spans="2:13" x14ac:dyDescent="0.3">
      <c r="C43" s="15"/>
      <c r="D43" s="15"/>
      <c r="E43" s="15"/>
      <c r="F43" s="15"/>
      <c r="G43" s="15"/>
      <c r="H43" s="15"/>
      <c r="I43" s="15"/>
      <c r="J43" s="15"/>
      <c r="K43" s="15"/>
      <c r="L43" s="15"/>
    </row>
    <row r="45" spans="2:13" x14ac:dyDescent="0.3">
      <c r="C45" s="14"/>
    </row>
  </sheetData>
  <sheetProtection algorithmName="SHA-512" hashValue="eEfKY59+7HnUAJ0zPB9BAZe86A+AAPE4xzlnOCY61Q1/OEf8Yowkc6LMJ8IVOMqcpO04IMLrcitqFrv7YLbl6Q==" saltValue="NqeXuRE36QmwrrRF7QakDQ==" spinCount="100000" sheet="1" objects="1" scenarios="1"/>
  <mergeCells count="3">
    <mergeCell ref="B40:I40"/>
    <mergeCell ref="K40:L40"/>
    <mergeCell ref="B4:M4"/>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AE284-4ADF-4B61-9D24-051F8DB956ED}">
  <sheetPr codeName="Sheet33">
    <tabColor rgb="FF92D050"/>
    <pageSetUpPr fitToPage="1"/>
  </sheetPr>
  <dimension ref="B3:M44"/>
  <sheetViews>
    <sheetView showGridLines="0" zoomScale="80" zoomScaleNormal="80" workbookViewId="0">
      <selection activeCell="D1" sqref="D1"/>
    </sheetView>
  </sheetViews>
  <sheetFormatPr defaultColWidth="9.453125" defaultRowHeight="14" x14ac:dyDescent="0.3"/>
  <cols>
    <col min="1" max="1" width="16.453125" style="2" customWidth="1"/>
    <col min="2" max="2" width="39.7265625" style="2" bestFit="1" customWidth="1"/>
    <col min="3" max="12" width="21.54296875" style="2" customWidth="1"/>
    <col min="13" max="13" width="22.54296875" style="2" customWidth="1"/>
    <col min="14" max="14" width="12.6328125" style="2" customWidth="1"/>
    <col min="15" max="16384" width="9.453125" style="2"/>
  </cols>
  <sheetData>
    <row r="3" spans="2:13" ht="15.5" x14ac:dyDescent="0.35">
      <c r="B3" s="357" t="s">
        <v>116</v>
      </c>
      <c r="C3" s="357"/>
      <c r="D3" s="357"/>
      <c r="E3" s="357"/>
      <c r="F3" s="357"/>
      <c r="G3" s="357"/>
      <c r="H3" s="357"/>
      <c r="I3" s="357"/>
      <c r="J3" s="357"/>
      <c r="K3" s="357"/>
      <c r="L3" s="357"/>
      <c r="M3" s="357"/>
    </row>
    <row r="4" spans="2:13" ht="25.5" customHeight="1" x14ac:dyDescent="0.35">
      <c r="B4" s="340" t="s">
        <v>270</v>
      </c>
      <c r="C4" s="341"/>
      <c r="D4" s="341"/>
      <c r="E4" s="341"/>
      <c r="F4" s="341"/>
      <c r="G4" s="341"/>
      <c r="H4" s="341"/>
      <c r="I4" s="341"/>
      <c r="J4" s="341"/>
      <c r="K4" s="341"/>
      <c r="L4" s="341"/>
      <c r="M4" s="341"/>
    </row>
    <row r="5" spans="2:13" ht="57" customHeight="1" x14ac:dyDescent="0.3">
      <c r="B5" s="182" t="s">
        <v>0</v>
      </c>
      <c r="C5" s="183" t="s">
        <v>24</v>
      </c>
      <c r="D5" s="183" t="s">
        <v>25</v>
      </c>
      <c r="E5" s="183" t="s">
        <v>26</v>
      </c>
      <c r="F5" s="183" t="s">
        <v>27</v>
      </c>
      <c r="G5" s="183" t="s">
        <v>199</v>
      </c>
      <c r="H5" s="183" t="s">
        <v>28</v>
      </c>
      <c r="I5" s="183" t="s">
        <v>29</v>
      </c>
      <c r="J5" s="183" t="s">
        <v>30</v>
      </c>
      <c r="K5" s="183" t="s">
        <v>31</v>
      </c>
      <c r="L5" s="183" t="s">
        <v>288</v>
      </c>
      <c r="M5" s="183" t="s">
        <v>206</v>
      </c>
    </row>
    <row r="6" spans="2:13" ht="30" customHeight="1" x14ac:dyDescent="0.35">
      <c r="B6" s="184" t="s">
        <v>82</v>
      </c>
      <c r="C6" s="153">
        <v>600000</v>
      </c>
      <c r="D6" s="153">
        <v>810000</v>
      </c>
      <c r="E6" s="153">
        <v>1500000</v>
      </c>
      <c r="F6" s="153">
        <v>1006250</v>
      </c>
      <c r="G6" s="153">
        <v>1000000</v>
      </c>
      <c r="H6" s="153">
        <v>1000000</v>
      </c>
      <c r="I6" s="153">
        <v>1000000</v>
      </c>
      <c r="J6" s="153">
        <v>600000</v>
      </c>
      <c r="K6" s="153">
        <v>1925000</v>
      </c>
      <c r="L6" s="153">
        <v>2307103</v>
      </c>
      <c r="M6" s="153">
        <v>2763720</v>
      </c>
    </row>
    <row r="7" spans="2:13" ht="30" customHeight="1" x14ac:dyDescent="0.35">
      <c r="B7" s="185" t="s">
        <v>266</v>
      </c>
      <c r="C7" s="153">
        <v>0</v>
      </c>
      <c r="D7" s="153">
        <v>512139</v>
      </c>
      <c r="E7" s="153">
        <v>0</v>
      </c>
      <c r="F7" s="153">
        <v>0</v>
      </c>
      <c r="G7" s="153">
        <v>10871</v>
      </c>
      <c r="H7" s="153">
        <v>0</v>
      </c>
      <c r="I7" s="153">
        <v>0</v>
      </c>
      <c r="J7" s="153">
        <v>0</v>
      </c>
      <c r="K7" s="153">
        <v>0</v>
      </c>
      <c r="L7" s="153">
        <v>1399897</v>
      </c>
      <c r="M7" s="153">
        <v>0</v>
      </c>
    </row>
    <row r="8" spans="2:13" ht="30" customHeight="1" x14ac:dyDescent="0.35">
      <c r="B8" s="185" t="s">
        <v>84</v>
      </c>
      <c r="C8" s="153">
        <v>106516</v>
      </c>
      <c r="D8" s="153">
        <v>264453</v>
      </c>
      <c r="E8" s="153">
        <v>892337</v>
      </c>
      <c r="F8" s="153">
        <v>0</v>
      </c>
      <c r="G8" s="153">
        <v>0</v>
      </c>
      <c r="H8" s="153">
        <v>0</v>
      </c>
      <c r="I8" s="153">
        <v>-224832</v>
      </c>
      <c r="J8" s="153">
        <v>351047</v>
      </c>
      <c r="K8" s="153">
        <v>-233</v>
      </c>
      <c r="L8" s="153">
        <v>0</v>
      </c>
      <c r="M8" s="153">
        <v>0</v>
      </c>
    </row>
    <row r="9" spans="2:13" ht="30" customHeight="1" x14ac:dyDescent="0.35">
      <c r="B9" s="185" t="s">
        <v>85</v>
      </c>
      <c r="C9" s="153">
        <v>0</v>
      </c>
      <c r="D9" s="153">
        <v>0</v>
      </c>
      <c r="E9" s="153">
        <v>0</v>
      </c>
      <c r="F9" s="153">
        <v>0</v>
      </c>
      <c r="G9" s="153">
        <v>0</v>
      </c>
      <c r="H9" s="153">
        <v>0</v>
      </c>
      <c r="I9" s="153">
        <v>0</v>
      </c>
      <c r="J9" s="153">
        <v>0</v>
      </c>
      <c r="K9" s="153">
        <v>0</v>
      </c>
      <c r="L9" s="153">
        <v>0</v>
      </c>
      <c r="M9" s="153">
        <v>0</v>
      </c>
    </row>
    <row r="10" spans="2:13" ht="30" customHeight="1" x14ac:dyDescent="0.35">
      <c r="B10" s="185" t="s">
        <v>86</v>
      </c>
      <c r="C10" s="153">
        <v>398041</v>
      </c>
      <c r="D10" s="153">
        <v>92757</v>
      </c>
      <c r="E10" s="153">
        <v>4635899</v>
      </c>
      <c r="F10" s="153">
        <v>1029743</v>
      </c>
      <c r="G10" s="153">
        <v>749719</v>
      </c>
      <c r="H10" s="153">
        <v>3701065</v>
      </c>
      <c r="I10" s="153">
        <v>5940075</v>
      </c>
      <c r="J10" s="153">
        <v>255419</v>
      </c>
      <c r="K10" s="153">
        <v>-7781838</v>
      </c>
      <c r="L10" s="153">
        <v>-1223669</v>
      </c>
      <c r="M10" s="153">
        <v>1437272</v>
      </c>
    </row>
    <row r="11" spans="2:13" ht="30" customHeight="1" x14ac:dyDescent="0.35">
      <c r="B11" s="185" t="s">
        <v>87</v>
      </c>
      <c r="C11" s="153">
        <v>24158</v>
      </c>
      <c r="D11" s="153">
        <v>0</v>
      </c>
      <c r="E11" s="153">
        <v>436676</v>
      </c>
      <c r="F11" s="153">
        <v>23931</v>
      </c>
      <c r="G11" s="153">
        <v>0</v>
      </c>
      <c r="H11" s="153">
        <v>0</v>
      </c>
      <c r="I11" s="153">
        <v>0</v>
      </c>
      <c r="J11" s="153">
        <v>13500</v>
      </c>
      <c r="K11" s="153">
        <v>64000</v>
      </c>
      <c r="L11" s="153">
        <v>0</v>
      </c>
      <c r="M11" s="153">
        <v>-134739</v>
      </c>
    </row>
    <row r="12" spans="2:13" ht="30" customHeight="1" x14ac:dyDescent="0.35">
      <c r="B12" s="171" t="s">
        <v>267</v>
      </c>
      <c r="C12" s="171">
        <v>1128716</v>
      </c>
      <c r="D12" s="171">
        <v>1679349</v>
      </c>
      <c r="E12" s="171">
        <v>7464911</v>
      </c>
      <c r="F12" s="171">
        <v>2059924</v>
      </c>
      <c r="G12" s="171">
        <v>1760591</v>
      </c>
      <c r="H12" s="171">
        <v>4701065</v>
      </c>
      <c r="I12" s="171">
        <v>6715243</v>
      </c>
      <c r="J12" s="171">
        <v>1219966</v>
      </c>
      <c r="K12" s="171">
        <v>-5793072</v>
      </c>
      <c r="L12" s="171">
        <v>2483331</v>
      </c>
      <c r="M12" s="171">
        <v>4066253</v>
      </c>
    </row>
    <row r="13" spans="2:13" ht="30" customHeight="1" x14ac:dyDescent="0.35">
      <c r="B13" s="185" t="s">
        <v>89</v>
      </c>
      <c r="C13" s="153">
        <v>2838777</v>
      </c>
      <c r="D13" s="153">
        <v>2993820</v>
      </c>
      <c r="E13" s="153">
        <v>7219409</v>
      </c>
      <c r="F13" s="153">
        <v>3913176</v>
      </c>
      <c r="G13" s="153">
        <v>1899677</v>
      </c>
      <c r="H13" s="153">
        <v>4648235</v>
      </c>
      <c r="I13" s="153">
        <v>4765492</v>
      </c>
      <c r="J13" s="153">
        <v>1626441</v>
      </c>
      <c r="K13" s="153">
        <v>7994507</v>
      </c>
      <c r="L13" s="153">
        <v>4653310</v>
      </c>
      <c r="M13" s="153">
        <v>7153357</v>
      </c>
    </row>
    <row r="14" spans="2:13" ht="30" customHeight="1" x14ac:dyDescent="0.35">
      <c r="B14" s="185" t="s">
        <v>90</v>
      </c>
      <c r="C14" s="153">
        <v>0</v>
      </c>
      <c r="D14" s="153">
        <v>0</v>
      </c>
      <c r="E14" s="153">
        <v>0</v>
      </c>
      <c r="F14" s="153">
        <v>0</v>
      </c>
      <c r="G14" s="153">
        <v>0</v>
      </c>
      <c r="H14" s="153">
        <v>0</v>
      </c>
      <c r="I14" s="153">
        <v>0</v>
      </c>
      <c r="J14" s="153">
        <v>0</v>
      </c>
      <c r="K14" s="153">
        <v>0</v>
      </c>
      <c r="L14" s="153">
        <v>0</v>
      </c>
      <c r="M14" s="153">
        <v>0</v>
      </c>
    </row>
    <row r="15" spans="2:13" ht="30" customHeight="1" x14ac:dyDescent="0.35">
      <c r="B15" s="185" t="s">
        <v>91</v>
      </c>
      <c r="C15" s="153">
        <v>0</v>
      </c>
      <c r="D15" s="153">
        <v>0</v>
      </c>
      <c r="E15" s="153">
        <v>0</v>
      </c>
      <c r="F15" s="153">
        <v>0</v>
      </c>
      <c r="G15" s="153">
        <v>0</v>
      </c>
      <c r="H15" s="153">
        <v>0</v>
      </c>
      <c r="I15" s="153">
        <v>343667</v>
      </c>
      <c r="J15" s="153">
        <v>0</v>
      </c>
      <c r="K15" s="153">
        <v>14721</v>
      </c>
      <c r="L15" s="153">
        <v>0</v>
      </c>
      <c r="M15" s="153">
        <v>0</v>
      </c>
    </row>
    <row r="16" spans="2:13" ht="30" customHeight="1" x14ac:dyDescent="0.35">
      <c r="B16" s="185" t="s">
        <v>92</v>
      </c>
      <c r="C16" s="153">
        <v>95695</v>
      </c>
      <c r="D16" s="153">
        <v>1130735</v>
      </c>
      <c r="E16" s="153">
        <v>3209948</v>
      </c>
      <c r="F16" s="153">
        <v>1073776</v>
      </c>
      <c r="G16" s="153">
        <v>205269</v>
      </c>
      <c r="H16" s="153">
        <v>1027806</v>
      </c>
      <c r="I16" s="153">
        <v>1816783</v>
      </c>
      <c r="J16" s="153">
        <v>113850</v>
      </c>
      <c r="K16" s="153">
        <v>549483</v>
      </c>
      <c r="L16" s="153">
        <v>673550</v>
      </c>
      <c r="M16" s="153">
        <v>493478</v>
      </c>
    </row>
    <row r="17" spans="2:13" ht="30" customHeight="1" x14ac:dyDescent="0.35">
      <c r="B17" s="174" t="s">
        <v>93</v>
      </c>
      <c r="C17" s="174">
        <v>4063187</v>
      </c>
      <c r="D17" s="174">
        <v>5803904</v>
      </c>
      <c r="E17" s="174">
        <v>17894268</v>
      </c>
      <c r="F17" s="174">
        <v>7046876</v>
      </c>
      <c r="G17" s="174">
        <v>3865536</v>
      </c>
      <c r="H17" s="174">
        <v>10377106</v>
      </c>
      <c r="I17" s="174">
        <v>13641185</v>
      </c>
      <c r="J17" s="174">
        <v>2960256</v>
      </c>
      <c r="K17" s="174">
        <v>2765640</v>
      </c>
      <c r="L17" s="174">
        <v>7810190</v>
      </c>
      <c r="M17" s="174">
        <v>11713088</v>
      </c>
    </row>
    <row r="18" spans="2:13" ht="30" customHeight="1" x14ac:dyDescent="0.35">
      <c r="B18" s="186" t="s">
        <v>94</v>
      </c>
      <c r="C18" s="153">
        <v>214027</v>
      </c>
      <c r="D18" s="153">
        <v>441050</v>
      </c>
      <c r="E18" s="153">
        <v>1163249</v>
      </c>
      <c r="F18" s="153">
        <v>395000</v>
      </c>
      <c r="G18" s="153">
        <v>29356</v>
      </c>
      <c r="H18" s="153">
        <v>0</v>
      </c>
      <c r="I18" s="153">
        <v>0</v>
      </c>
      <c r="J18" s="153">
        <v>0</v>
      </c>
      <c r="K18" s="153">
        <v>0</v>
      </c>
      <c r="L18" s="153">
        <v>0</v>
      </c>
      <c r="M18" s="153">
        <v>0</v>
      </c>
    </row>
    <row r="19" spans="2:13" ht="30" customHeight="1" x14ac:dyDescent="0.35">
      <c r="B19" s="185" t="s">
        <v>95</v>
      </c>
      <c r="C19" s="153">
        <v>955616</v>
      </c>
      <c r="D19" s="153">
        <v>980000</v>
      </c>
      <c r="E19" s="153">
        <v>1585000</v>
      </c>
      <c r="F19" s="153">
        <v>1020000</v>
      </c>
      <c r="G19" s="153">
        <v>0</v>
      </c>
      <c r="H19" s="153">
        <v>0</v>
      </c>
      <c r="I19" s="153">
        <v>2802728</v>
      </c>
      <c r="J19" s="153">
        <v>486500</v>
      </c>
      <c r="K19" s="153">
        <v>1414173</v>
      </c>
      <c r="L19" s="153">
        <v>0</v>
      </c>
      <c r="M19" s="153">
        <v>0</v>
      </c>
    </row>
    <row r="20" spans="2:13" ht="30" customHeight="1" x14ac:dyDescent="0.35">
      <c r="B20" s="185" t="s">
        <v>96</v>
      </c>
      <c r="C20" s="153">
        <v>8875</v>
      </c>
      <c r="D20" s="153">
        <v>32187</v>
      </c>
      <c r="E20" s="153">
        <v>29932</v>
      </c>
      <c r="F20" s="153">
        <v>165460</v>
      </c>
      <c r="G20" s="153">
        <v>12028</v>
      </c>
      <c r="H20" s="153">
        <v>85145</v>
      </c>
      <c r="I20" s="153">
        <v>49372</v>
      </c>
      <c r="J20" s="153">
        <v>130793</v>
      </c>
      <c r="K20" s="153">
        <v>11556</v>
      </c>
      <c r="L20" s="153">
        <v>29998</v>
      </c>
      <c r="M20" s="153">
        <v>26662</v>
      </c>
    </row>
    <row r="21" spans="2:13" ht="30" customHeight="1" x14ac:dyDescent="0.35">
      <c r="B21" s="185" t="s">
        <v>97</v>
      </c>
      <c r="C21" s="153">
        <v>1690954</v>
      </c>
      <c r="D21" s="153">
        <v>1112504</v>
      </c>
      <c r="E21" s="153">
        <v>6192518</v>
      </c>
      <c r="F21" s="153">
        <v>1303610</v>
      </c>
      <c r="G21" s="153">
        <v>1183895</v>
      </c>
      <c r="H21" s="153">
        <v>4838078</v>
      </c>
      <c r="I21" s="153">
        <v>6200266</v>
      </c>
      <c r="J21" s="153">
        <v>519245</v>
      </c>
      <c r="K21" s="153">
        <v>169000</v>
      </c>
      <c r="L21" s="153">
        <v>3894963</v>
      </c>
      <c r="M21" s="153">
        <v>4080774</v>
      </c>
    </row>
    <row r="22" spans="2:13" ht="30" customHeight="1" x14ac:dyDescent="0.35">
      <c r="B22" s="185" t="s">
        <v>98</v>
      </c>
      <c r="C22" s="153">
        <v>0</v>
      </c>
      <c r="D22" s="153">
        <v>0</v>
      </c>
      <c r="E22" s="153">
        <v>0</v>
      </c>
      <c r="F22" s="153">
        <v>0</v>
      </c>
      <c r="G22" s="153">
        <v>0</v>
      </c>
      <c r="H22" s="153">
        <v>0</v>
      </c>
      <c r="I22" s="153">
        <v>74930</v>
      </c>
      <c r="J22" s="153">
        <v>0</v>
      </c>
      <c r="K22" s="153">
        <v>0</v>
      </c>
      <c r="L22" s="153">
        <v>0</v>
      </c>
      <c r="M22" s="153">
        <v>0</v>
      </c>
    </row>
    <row r="23" spans="2:13" ht="30" customHeight="1" x14ac:dyDescent="0.35">
      <c r="B23" s="185" t="s">
        <v>268</v>
      </c>
      <c r="C23" s="153">
        <v>0</v>
      </c>
      <c r="D23" s="153">
        <v>0</v>
      </c>
      <c r="E23" s="153">
        <v>1080779</v>
      </c>
      <c r="F23" s="153">
        <v>0</v>
      </c>
      <c r="G23" s="153">
        <v>0</v>
      </c>
      <c r="H23" s="153">
        <v>146557</v>
      </c>
      <c r="I23" s="153">
        <v>530030</v>
      </c>
      <c r="J23" s="153">
        <v>0</v>
      </c>
      <c r="K23" s="153">
        <v>0</v>
      </c>
      <c r="L23" s="153">
        <v>0</v>
      </c>
      <c r="M23" s="153">
        <v>1705035</v>
      </c>
    </row>
    <row r="24" spans="2:13" ht="30" customHeight="1" x14ac:dyDescent="0.35">
      <c r="B24" s="185" t="s">
        <v>100</v>
      </c>
      <c r="C24" s="153">
        <v>4630</v>
      </c>
      <c r="D24" s="153">
        <v>0</v>
      </c>
      <c r="E24" s="153">
        <v>0</v>
      </c>
      <c r="F24" s="153">
        <v>0</v>
      </c>
      <c r="G24" s="153">
        <v>0</v>
      </c>
      <c r="H24" s="153">
        <v>0</v>
      </c>
      <c r="I24" s="153">
        <v>60764</v>
      </c>
      <c r="J24" s="153">
        <v>0</v>
      </c>
      <c r="K24" s="153">
        <v>0</v>
      </c>
      <c r="L24" s="153">
        <v>0</v>
      </c>
      <c r="M24" s="153">
        <v>0</v>
      </c>
    </row>
    <row r="25" spans="2:13" ht="30" customHeight="1" x14ac:dyDescent="0.35">
      <c r="B25" s="185" t="s">
        <v>101</v>
      </c>
      <c r="C25" s="153">
        <v>0</v>
      </c>
      <c r="D25" s="153">
        <v>0</v>
      </c>
      <c r="E25" s="153">
        <v>0</v>
      </c>
      <c r="F25" s="153">
        <v>0</v>
      </c>
      <c r="G25" s="153">
        <v>0</v>
      </c>
      <c r="H25" s="153">
        <v>0</v>
      </c>
      <c r="I25" s="153">
        <v>0</v>
      </c>
      <c r="J25" s="153">
        <v>0</v>
      </c>
      <c r="K25" s="153">
        <v>0</v>
      </c>
      <c r="L25" s="153">
        <v>0</v>
      </c>
      <c r="M25" s="153">
        <v>0</v>
      </c>
    </row>
    <row r="26" spans="2:13" ht="30" customHeight="1" x14ac:dyDescent="0.35">
      <c r="B26" s="185" t="s">
        <v>102</v>
      </c>
      <c r="C26" s="153">
        <v>0</v>
      </c>
      <c r="D26" s="153">
        <v>0</v>
      </c>
      <c r="E26" s="153">
        <v>0</v>
      </c>
      <c r="F26" s="153">
        <v>0</v>
      </c>
      <c r="G26" s="153">
        <v>0</v>
      </c>
      <c r="H26" s="153">
        <v>0</v>
      </c>
      <c r="I26" s="153">
        <v>0</v>
      </c>
      <c r="J26" s="153">
        <v>0</v>
      </c>
      <c r="K26" s="153">
        <v>0</v>
      </c>
      <c r="L26" s="153">
        <v>0</v>
      </c>
      <c r="M26" s="153">
        <v>0</v>
      </c>
    </row>
    <row r="27" spans="2:13" ht="30" customHeight="1" x14ac:dyDescent="0.35">
      <c r="B27" s="185" t="s">
        <v>103</v>
      </c>
      <c r="C27" s="153">
        <v>0</v>
      </c>
      <c r="D27" s="153">
        <v>0</v>
      </c>
      <c r="E27" s="153">
        <v>351237</v>
      </c>
      <c r="F27" s="153">
        <v>56995</v>
      </c>
      <c r="G27" s="153">
        <v>0</v>
      </c>
      <c r="H27" s="153">
        <v>0</v>
      </c>
      <c r="I27" s="153">
        <v>555258</v>
      </c>
      <c r="J27" s="153">
        <v>45349</v>
      </c>
      <c r="K27" s="153">
        <v>1215</v>
      </c>
      <c r="L27" s="153">
        <v>0</v>
      </c>
      <c r="M27" s="153">
        <v>185529</v>
      </c>
    </row>
    <row r="28" spans="2:13" ht="30" customHeight="1" x14ac:dyDescent="0.35">
      <c r="B28" s="185" t="s">
        <v>198</v>
      </c>
      <c r="C28" s="153">
        <v>0</v>
      </c>
      <c r="D28" s="153">
        <v>0</v>
      </c>
      <c r="E28" s="153">
        <v>417777</v>
      </c>
      <c r="F28" s="153">
        <v>7798</v>
      </c>
      <c r="G28" s="153">
        <v>0</v>
      </c>
      <c r="H28" s="153">
        <v>0</v>
      </c>
      <c r="I28" s="153">
        <v>10513</v>
      </c>
      <c r="J28" s="153">
        <v>0</v>
      </c>
      <c r="K28" s="153">
        <v>4267</v>
      </c>
      <c r="L28" s="153">
        <v>0</v>
      </c>
      <c r="M28" s="153">
        <v>731870</v>
      </c>
    </row>
    <row r="29" spans="2:13" ht="30" customHeight="1" x14ac:dyDescent="0.35">
      <c r="B29" s="185" t="s">
        <v>105</v>
      </c>
      <c r="C29" s="153">
        <v>0</v>
      </c>
      <c r="D29" s="153">
        <v>0</v>
      </c>
      <c r="E29" s="153">
        <v>0</v>
      </c>
      <c r="F29" s="153">
        <v>0</v>
      </c>
      <c r="G29" s="153">
        <v>0</v>
      </c>
      <c r="H29" s="153">
        <v>0</v>
      </c>
      <c r="I29" s="153">
        <v>0</v>
      </c>
      <c r="J29" s="153">
        <v>0</v>
      </c>
      <c r="K29" s="153">
        <v>0</v>
      </c>
      <c r="L29" s="153">
        <v>0</v>
      </c>
      <c r="M29" s="153">
        <v>402</v>
      </c>
    </row>
    <row r="30" spans="2:13" ht="30" customHeight="1" x14ac:dyDescent="0.35">
      <c r="B30" s="185" t="s">
        <v>106</v>
      </c>
      <c r="C30" s="153">
        <v>0</v>
      </c>
      <c r="D30" s="153">
        <v>0</v>
      </c>
      <c r="E30" s="153">
        <v>0</v>
      </c>
      <c r="F30" s="153">
        <v>0</v>
      </c>
      <c r="G30" s="153">
        <v>0</v>
      </c>
      <c r="H30" s="153">
        <v>0</v>
      </c>
      <c r="I30" s="153">
        <v>0</v>
      </c>
      <c r="J30" s="153">
        <v>0</v>
      </c>
      <c r="K30" s="153">
        <v>0</v>
      </c>
      <c r="L30" s="153">
        <v>0</v>
      </c>
      <c r="M30" s="153">
        <v>0</v>
      </c>
    </row>
    <row r="31" spans="2:13" ht="30" customHeight="1" x14ac:dyDescent="0.35">
      <c r="B31" s="185" t="s">
        <v>107</v>
      </c>
      <c r="C31" s="153">
        <v>0</v>
      </c>
      <c r="D31" s="153">
        <v>51</v>
      </c>
      <c r="E31" s="153">
        <v>254341</v>
      </c>
      <c r="F31" s="153">
        <v>394</v>
      </c>
      <c r="G31" s="153">
        <v>5841</v>
      </c>
      <c r="H31" s="153">
        <v>42862</v>
      </c>
      <c r="I31" s="153">
        <v>39393</v>
      </c>
      <c r="J31" s="153">
        <v>13295</v>
      </c>
      <c r="K31" s="153">
        <v>0</v>
      </c>
      <c r="L31" s="153">
        <v>0</v>
      </c>
      <c r="M31" s="153">
        <v>0</v>
      </c>
    </row>
    <row r="32" spans="2:13" ht="30" customHeight="1" x14ac:dyDescent="0.35">
      <c r="B32" s="185" t="s">
        <v>108</v>
      </c>
      <c r="C32" s="153">
        <v>3595</v>
      </c>
      <c r="D32" s="153">
        <v>0</v>
      </c>
      <c r="E32" s="153">
        <v>0</v>
      </c>
      <c r="F32" s="153">
        <v>0</v>
      </c>
      <c r="G32" s="153">
        <v>0</v>
      </c>
      <c r="H32" s="153">
        <v>161853</v>
      </c>
      <c r="I32" s="153">
        <v>0</v>
      </c>
      <c r="J32" s="153">
        <v>0</v>
      </c>
      <c r="K32" s="153">
        <v>0</v>
      </c>
      <c r="L32" s="153">
        <v>0</v>
      </c>
      <c r="M32" s="153">
        <v>26012</v>
      </c>
    </row>
    <row r="33" spans="2:13" ht="30" customHeight="1" x14ac:dyDescent="0.35">
      <c r="B33" s="185" t="s">
        <v>109</v>
      </c>
      <c r="C33" s="153">
        <v>321197</v>
      </c>
      <c r="D33" s="153">
        <v>1833015</v>
      </c>
      <c r="E33" s="153">
        <v>1815603</v>
      </c>
      <c r="F33" s="153">
        <v>907297</v>
      </c>
      <c r="G33" s="153">
        <v>1071959</v>
      </c>
      <c r="H33" s="153">
        <v>3676899</v>
      </c>
      <c r="I33" s="153">
        <v>1088108</v>
      </c>
      <c r="J33" s="153">
        <v>402828</v>
      </c>
      <c r="K33" s="153">
        <v>16028</v>
      </c>
      <c r="L33" s="153">
        <v>685439</v>
      </c>
      <c r="M33" s="153">
        <v>454154</v>
      </c>
    </row>
    <row r="34" spans="2:13" ht="30" customHeight="1" x14ac:dyDescent="0.35">
      <c r="B34" s="185" t="s">
        <v>110</v>
      </c>
      <c r="C34" s="153">
        <v>85646</v>
      </c>
      <c r="D34" s="153">
        <v>111813</v>
      </c>
      <c r="E34" s="153">
        <v>182796</v>
      </c>
      <c r="F34" s="153">
        <v>155894</v>
      </c>
      <c r="G34" s="153">
        <v>23683</v>
      </c>
      <c r="H34" s="153">
        <v>141424</v>
      </c>
      <c r="I34" s="153">
        <v>53804</v>
      </c>
      <c r="J34" s="153">
        <v>145387</v>
      </c>
      <c r="K34" s="153">
        <v>7803</v>
      </c>
      <c r="L34" s="153">
        <v>431360</v>
      </c>
      <c r="M34" s="153">
        <v>1457491</v>
      </c>
    </row>
    <row r="35" spans="2:13" ht="30" customHeight="1" x14ac:dyDescent="0.35">
      <c r="B35" s="185" t="s">
        <v>111</v>
      </c>
      <c r="C35" s="153">
        <v>460088</v>
      </c>
      <c r="D35" s="153">
        <v>862980</v>
      </c>
      <c r="E35" s="153">
        <v>3387448</v>
      </c>
      <c r="F35" s="153">
        <v>2323292</v>
      </c>
      <c r="G35" s="153">
        <v>554609</v>
      </c>
      <c r="H35" s="153">
        <v>600472</v>
      </c>
      <c r="I35" s="153">
        <v>1366308</v>
      </c>
      <c r="J35" s="153">
        <v>939487</v>
      </c>
      <c r="K35" s="153">
        <v>185869</v>
      </c>
      <c r="L35" s="153">
        <v>1400469</v>
      </c>
      <c r="M35" s="153">
        <v>1444109</v>
      </c>
    </row>
    <row r="36" spans="2:13" ht="30" customHeight="1" x14ac:dyDescent="0.35">
      <c r="B36" s="185" t="s">
        <v>112</v>
      </c>
      <c r="C36" s="153">
        <v>0</v>
      </c>
      <c r="D36" s="153">
        <v>0</v>
      </c>
      <c r="E36" s="153">
        <v>110643</v>
      </c>
      <c r="F36" s="153">
        <v>0</v>
      </c>
      <c r="G36" s="153">
        <v>5238</v>
      </c>
      <c r="H36" s="153">
        <v>53427</v>
      </c>
      <c r="I36" s="153">
        <v>58685</v>
      </c>
      <c r="J36" s="153">
        <v>43307</v>
      </c>
      <c r="K36" s="153">
        <v>940529</v>
      </c>
      <c r="L36" s="153">
        <v>153266</v>
      </c>
      <c r="M36" s="153">
        <v>105784</v>
      </c>
    </row>
    <row r="37" spans="2:13" ht="30" customHeight="1" x14ac:dyDescent="0.35">
      <c r="B37" s="185" t="s">
        <v>113</v>
      </c>
      <c r="C37" s="153">
        <v>217650</v>
      </c>
      <c r="D37" s="153">
        <v>278037</v>
      </c>
      <c r="E37" s="153">
        <v>331863</v>
      </c>
      <c r="F37" s="153">
        <v>369900</v>
      </c>
      <c r="G37" s="153">
        <v>746061</v>
      </c>
      <c r="H37" s="153">
        <v>465243</v>
      </c>
      <c r="I37" s="153">
        <v>285273</v>
      </c>
      <c r="J37" s="153">
        <v>104002</v>
      </c>
      <c r="K37" s="153">
        <v>0</v>
      </c>
      <c r="L37" s="153">
        <v>1106148</v>
      </c>
      <c r="M37" s="153">
        <v>716433</v>
      </c>
    </row>
    <row r="38" spans="2:13" ht="30" customHeight="1" x14ac:dyDescent="0.35">
      <c r="B38" s="185" t="s">
        <v>114</v>
      </c>
      <c r="C38" s="153">
        <v>100910</v>
      </c>
      <c r="D38" s="153">
        <v>152268</v>
      </c>
      <c r="E38" s="153">
        <v>991082</v>
      </c>
      <c r="F38" s="153">
        <v>341236</v>
      </c>
      <c r="G38" s="153">
        <v>232866</v>
      </c>
      <c r="H38" s="153">
        <v>165147</v>
      </c>
      <c r="I38" s="153">
        <v>465753</v>
      </c>
      <c r="J38" s="153">
        <v>130064</v>
      </c>
      <c r="K38" s="153">
        <v>15201</v>
      </c>
      <c r="L38" s="153">
        <v>108547</v>
      </c>
      <c r="M38" s="153">
        <v>778832</v>
      </c>
    </row>
    <row r="39" spans="2:13" ht="30" customHeight="1" thickBot="1" x14ac:dyDescent="0.4">
      <c r="B39" s="176" t="s">
        <v>115</v>
      </c>
      <c r="C39" s="174">
        <v>4063187</v>
      </c>
      <c r="D39" s="174">
        <v>5803904</v>
      </c>
      <c r="E39" s="174">
        <v>17894268</v>
      </c>
      <c r="F39" s="174">
        <v>7046876</v>
      </c>
      <c r="G39" s="174">
        <v>3865536</v>
      </c>
      <c r="H39" s="174">
        <v>10377106</v>
      </c>
      <c r="I39" s="174">
        <v>13641185</v>
      </c>
      <c r="J39" s="174">
        <v>2960256</v>
      </c>
      <c r="K39" s="174">
        <v>2765640</v>
      </c>
      <c r="L39" s="174">
        <v>7810190</v>
      </c>
      <c r="M39" s="176">
        <v>11713088</v>
      </c>
    </row>
    <row r="40" spans="2:13" ht="16" thickTop="1" x14ac:dyDescent="0.35">
      <c r="B40" s="358" t="s">
        <v>197</v>
      </c>
      <c r="C40" s="358"/>
      <c r="D40" s="358"/>
      <c r="E40" s="358"/>
      <c r="F40" s="358"/>
      <c r="G40" s="358"/>
      <c r="H40" s="358"/>
      <c r="I40" s="358"/>
      <c r="J40" s="358"/>
      <c r="K40" s="358"/>
      <c r="L40" s="358"/>
      <c r="M40" s="262" t="s">
        <v>118</v>
      </c>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81"/>
      <c r="L42" s="15"/>
      <c r="M42" s="15"/>
    </row>
    <row r="43" spans="2:13" x14ac:dyDescent="0.3">
      <c r="C43" s="15"/>
      <c r="D43" s="15"/>
      <c r="E43" s="15"/>
      <c r="F43" s="15"/>
      <c r="G43" s="15"/>
      <c r="H43" s="15"/>
      <c r="I43" s="15"/>
      <c r="J43" s="15"/>
      <c r="K43" s="15"/>
      <c r="L43" s="15"/>
      <c r="M43" s="15"/>
    </row>
    <row r="44" spans="2:13" x14ac:dyDescent="0.3">
      <c r="C44" s="15"/>
      <c r="D44" s="15"/>
      <c r="E44" s="15"/>
      <c r="F44" s="15"/>
      <c r="G44" s="15"/>
      <c r="H44" s="15"/>
      <c r="I44" s="15"/>
      <c r="J44" s="15"/>
      <c r="K44" s="15"/>
      <c r="L44" s="15"/>
      <c r="M44" s="15"/>
    </row>
  </sheetData>
  <sheetProtection algorithmName="SHA-512" hashValue="7c1Afdyd2RxMIGyvSbpfvhOu2kD00EtMBuJcKUt5Va4UKc0Ft2V1hO+DYHmDzKgj/ePrxdD1JhWTLFWa2AkcnQ==" saltValue="9jxZUvmJP48W5VrA6kPguQ==" spinCount="100000" sheet="1" objects="1" scenarios="1"/>
  <mergeCells count="3">
    <mergeCell ref="B3:M3"/>
    <mergeCell ref="B4:M4"/>
    <mergeCell ref="B40:L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2C531-FEFA-43E1-B88C-741B301DAABC}">
  <sheetPr codeName="Sheet34">
    <tabColor rgb="FF92D050"/>
    <pageSetUpPr fitToPage="1"/>
  </sheetPr>
  <dimension ref="B1:M44"/>
  <sheetViews>
    <sheetView showGridLines="0" tabSelected="1" topLeftCell="A34" zoomScale="80" zoomScaleNormal="80" workbookViewId="0">
      <selection activeCell="F44" sqref="F43:F44"/>
    </sheetView>
  </sheetViews>
  <sheetFormatPr defaultColWidth="9.453125" defaultRowHeight="14" x14ac:dyDescent="0.3"/>
  <cols>
    <col min="1" max="1" width="16.54296875" style="2" customWidth="1"/>
    <col min="2" max="2" width="37.453125" style="2" customWidth="1"/>
    <col min="3" max="7" width="19.54296875" style="2" customWidth="1"/>
    <col min="8" max="8" width="20.453125" style="2" customWidth="1"/>
    <col min="9" max="13" width="19.54296875" style="2" customWidth="1"/>
    <col min="14" max="16384" width="9.453125" style="2"/>
  </cols>
  <sheetData>
    <row r="1" spans="2:13" ht="9" customHeight="1" x14ac:dyDescent="0.3"/>
    <row r="2" spans="2:13" ht="20.25" customHeight="1" x14ac:dyDescent="0.3"/>
    <row r="3" spans="2:13" ht="17.25" customHeight="1" x14ac:dyDescent="0.35">
      <c r="B3" s="357" t="s">
        <v>116</v>
      </c>
      <c r="C3" s="357"/>
      <c r="D3" s="357"/>
      <c r="E3" s="357"/>
      <c r="F3" s="357"/>
      <c r="G3" s="357"/>
      <c r="H3" s="357"/>
      <c r="I3" s="357"/>
      <c r="J3" s="357"/>
      <c r="K3" s="357"/>
      <c r="L3" s="357"/>
      <c r="M3" s="357"/>
    </row>
    <row r="4" spans="2:13" ht="23.25" customHeight="1" x14ac:dyDescent="0.35">
      <c r="B4" s="340" t="s">
        <v>271</v>
      </c>
      <c r="C4" s="341"/>
      <c r="D4" s="341"/>
      <c r="E4" s="341"/>
      <c r="F4" s="341"/>
      <c r="G4" s="341"/>
      <c r="H4" s="341"/>
      <c r="I4" s="341"/>
      <c r="J4" s="341"/>
      <c r="K4" s="341"/>
      <c r="L4" s="341"/>
      <c r="M4" s="341"/>
    </row>
    <row r="5" spans="2:13" ht="57" customHeight="1" x14ac:dyDescent="0.3">
      <c r="B5" s="182" t="s">
        <v>0</v>
      </c>
      <c r="C5" s="183" t="s">
        <v>32</v>
      </c>
      <c r="D5" s="183" t="s">
        <v>33</v>
      </c>
      <c r="E5" s="183" t="s">
        <v>46</v>
      </c>
      <c r="F5" s="183" t="s">
        <v>34</v>
      </c>
      <c r="G5" s="183" t="s">
        <v>35</v>
      </c>
      <c r="H5" s="183" t="s">
        <v>167</v>
      </c>
      <c r="I5" s="183" t="s">
        <v>36</v>
      </c>
      <c r="J5" s="183" t="s">
        <v>217</v>
      </c>
      <c r="K5" s="183" t="s">
        <v>123</v>
      </c>
      <c r="L5" s="183" t="s">
        <v>132</v>
      </c>
      <c r="M5" s="183" t="s">
        <v>185</v>
      </c>
    </row>
    <row r="6" spans="2:13" ht="30.75" customHeight="1" x14ac:dyDescent="0.35">
      <c r="B6" s="185" t="s">
        <v>82</v>
      </c>
      <c r="C6" s="153">
        <v>600000</v>
      </c>
      <c r="D6" s="153">
        <v>810721</v>
      </c>
      <c r="E6" s="153">
        <v>6499491</v>
      </c>
      <c r="F6" s="153">
        <v>605000</v>
      </c>
      <c r="G6" s="153">
        <v>1500000</v>
      </c>
      <c r="H6" s="153">
        <v>300000</v>
      </c>
      <c r="I6" s="153">
        <v>745831</v>
      </c>
      <c r="J6" s="153">
        <v>1000000</v>
      </c>
      <c r="K6" s="153">
        <v>688554</v>
      </c>
      <c r="L6" s="153">
        <v>700000</v>
      </c>
      <c r="M6" s="153">
        <v>1028998</v>
      </c>
    </row>
    <row r="7" spans="2:13" ht="30.75" customHeight="1" x14ac:dyDescent="0.35">
      <c r="B7" s="185" t="s">
        <v>266</v>
      </c>
      <c r="C7" s="153">
        <v>1198</v>
      </c>
      <c r="D7" s="153">
        <v>0</v>
      </c>
      <c r="E7" s="153">
        <v>0</v>
      </c>
      <c r="F7" s="153">
        <v>0</v>
      </c>
      <c r="G7" s="153">
        <v>0</v>
      </c>
      <c r="H7" s="153">
        <v>0</v>
      </c>
      <c r="I7" s="153">
        <v>100379</v>
      </c>
      <c r="J7" s="153">
        <v>0</v>
      </c>
      <c r="K7" s="153">
        <v>5712</v>
      </c>
      <c r="L7" s="153">
        <v>0</v>
      </c>
      <c r="M7" s="153">
        <v>100361</v>
      </c>
    </row>
    <row r="8" spans="2:13" ht="30.75" customHeight="1" x14ac:dyDescent="0.35">
      <c r="B8" s="185" t="s">
        <v>84</v>
      </c>
      <c r="C8" s="153">
        <v>538347</v>
      </c>
      <c r="D8" s="153">
        <v>-3643</v>
      </c>
      <c r="E8" s="153">
        <v>33697</v>
      </c>
      <c r="F8" s="153">
        <v>0</v>
      </c>
      <c r="G8" s="153">
        <v>244295</v>
      </c>
      <c r="H8" s="153">
        <v>-24177</v>
      </c>
      <c r="I8" s="153">
        <v>-60140</v>
      </c>
      <c r="J8" s="153">
        <v>0</v>
      </c>
      <c r="K8" s="153">
        <v>13040</v>
      </c>
      <c r="L8" s="153">
        <v>0</v>
      </c>
      <c r="M8" s="153">
        <v>0</v>
      </c>
    </row>
    <row r="9" spans="2:13" ht="30.75" customHeight="1" x14ac:dyDescent="0.35">
      <c r="B9" s="184" t="s">
        <v>85</v>
      </c>
      <c r="C9" s="153">
        <v>0</v>
      </c>
      <c r="D9" s="153">
        <v>0</v>
      </c>
      <c r="E9" s="153">
        <v>0</v>
      </c>
      <c r="F9" s="153">
        <v>0</v>
      </c>
      <c r="G9" s="153">
        <v>0</v>
      </c>
      <c r="H9" s="153">
        <v>0</v>
      </c>
      <c r="I9" s="153">
        <v>0</v>
      </c>
      <c r="J9" s="153">
        <v>0</v>
      </c>
      <c r="K9" s="153">
        <v>0</v>
      </c>
      <c r="L9" s="153">
        <v>0</v>
      </c>
      <c r="M9" s="153">
        <v>0</v>
      </c>
    </row>
    <row r="10" spans="2:13" ht="30.75" customHeight="1" x14ac:dyDescent="0.35">
      <c r="B10" s="185" t="s">
        <v>86</v>
      </c>
      <c r="C10" s="153">
        <v>2531669</v>
      </c>
      <c r="D10" s="153">
        <v>-2382125</v>
      </c>
      <c r="E10" s="153">
        <v>24873763</v>
      </c>
      <c r="F10" s="153">
        <v>953975</v>
      </c>
      <c r="G10" s="153">
        <v>2757244</v>
      </c>
      <c r="H10" s="153">
        <v>363495</v>
      </c>
      <c r="I10" s="153">
        <v>-777910</v>
      </c>
      <c r="J10" s="153">
        <v>5076478</v>
      </c>
      <c r="K10" s="153">
        <v>88951</v>
      </c>
      <c r="L10" s="153">
        <v>58445</v>
      </c>
      <c r="M10" s="153">
        <v>-1107007</v>
      </c>
    </row>
    <row r="11" spans="2:13" ht="30.75" customHeight="1" x14ac:dyDescent="0.35">
      <c r="B11" s="185" t="s">
        <v>87</v>
      </c>
      <c r="C11" s="153">
        <v>498487</v>
      </c>
      <c r="D11" s="153">
        <v>1534217</v>
      </c>
      <c r="E11" s="153">
        <v>841256</v>
      </c>
      <c r="F11" s="153">
        <v>0</v>
      </c>
      <c r="G11" s="153">
        <v>0</v>
      </c>
      <c r="H11" s="153">
        <v>0</v>
      </c>
      <c r="I11" s="153">
        <v>0</v>
      </c>
      <c r="J11" s="153">
        <v>0</v>
      </c>
      <c r="K11" s="153">
        <v>-524</v>
      </c>
      <c r="L11" s="153">
        <v>0</v>
      </c>
      <c r="M11" s="153">
        <v>0</v>
      </c>
    </row>
    <row r="12" spans="2:13" ht="30.75" customHeight="1" x14ac:dyDescent="0.35">
      <c r="B12" s="171" t="s">
        <v>267</v>
      </c>
      <c r="C12" s="171">
        <v>4169701</v>
      </c>
      <c r="D12" s="171">
        <v>-40830</v>
      </c>
      <c r="E12" s="171">
        <v>32248206</v>
      </c>
      <c r="F12" s="171">
        <v>1558975</v>
      </c>
      <c r="G12" s="171">
        <v>4501539</v>
      </c>
      <c r="H12" s="171">
        <v>639318</v>
      </c>
      <c r="I12" s="171">
        <v>8160</v>
      </c>
      <c r="J12" s="171">
        <v>6076478</v>
      </c>
      <c r="K12" s="171">
        <v>795733</v>
      </c>
      <c r="L12" s="171">
        <v>758445</v>
      </c>
      <c r="M12" s="171">
        <v>22353</v>
      </c>
    </row>
    <row r="13" spans="2:13" ht="30.75" customHeight="1" x14ac:dyDescent="0.35">
      <c r="B13" s="185" t="s">
        <v>89</v>
      </c>
      <c r="C13" s="153">
        <v>4120432</v>
      </c>
      <c r="D13" s="153">
        <v>2838990</v>
      </c>
      <c r="E13" s="153">
        <v>16185823</v>
      </c>
      <c r="F13" s="153">
        <v>4808866</v>
      </c>
      <c r="G13" s="153">
        <v>4524938</v>
      </c>
      <c r="H13" s="153">
        <v>1859661</v>
      </c>
      <c r="I13" s="153">
        <v>2576224</v>
      </c>
      <c r="J13" s="153">
        <v>10755776</v>
      </c>
      <c r="K13" s="153">
        <v>1829627</v>
      </c>
      <c r="L13" s="153">
        <v>1674153</v>
      </c>
      <c r="M13" s="153">
        <v>2513425</v>
      </c>
    </row>
    <row r="14" spans="2:13" ht="30.75" customHeight="1" x14ac:dyDescent="0.35">
      <c r="B14" s="185" t="s">
        <v>90</v>
      </c>
      <c r="C14" s="153">
        <v>0</v>
      </c>
      <c r="D14" s="153">
        <v>0</v>
      </c>
      <c r="E14" s="153">
        <v>0</v>
      </c>
      <c r="F14" s="153">
        <v>0</v>
      </c>
      <c r="G14" s="153">
        <v>0</v>
      </c>
      <c r="H14" s="153">
        <v>0</v>
      </c>
      <c r="I14" s="153">
        <v>0</v>
      </c>
      <c r="J14" s="153">
        <v>0</v>
      </c>
      <c r="K14" s="153">
        <v>0</v>
      </c>
      <c r="L14" s="153">
        <v>0</v>
      </c>
      <c r="M14" s="153">
        <v>0</v>
      </c>
    </row>
    <row r="15" spans="2:13" ht="30.75" customHeight="1" x14ac:dyDescent="0.35">
      <c r="B15" s="185" t="s">
        <v>91</v>
      </c>
      <c r="C15" s="153">
        <v>17391</v>
      </c>
      <c r="D15" s="153">
        <v>0</v>
      </c>
      <c r="E15" s="153">
        <v>0</v>
      </c>
      <c r="F15" s="153">
        <v>0</v>
      </c>
      <c r="G15" s="153">
        <v>0</v>
      </c>
      <c r="H15" s="153">
        <v>1471676</v>
      </c>
      <c r="I15" s="153">
        <v>447218</v>
      </c>
      <c r="J15" s="153">
        <v>0</v>
      </c>
      <c r="K15" s="153">
        <v>0</v>
      </c>
      <c r="L15" s="153">
        <v>0</v>
      </c>
      <c r="M15" s="153">
        <v>1085700</v>
      </c>
    </row>
    <row r="16" spans="2:13" ht="30.75" customHeight="1" x14ac:dyDescent="0.35">
      <c r="B16" s="185" t="s">
        <v>92</v>
      </c>
      <c r="C16" s="153">
        <v>751164</v>
      </c>
      <c r="D16" s="153">
        <v>1299791</v>
      </c>
      <c r="E16" s="153">
        <v>5802982</v>
      </c>
      <c r="F16" s="153">
        <v>256840</v>
      </c>
      <c r="G16" s="153">
        <v>1516053</v>
      </c>
      <c r="H16" s="153">
        <v>586537</v>
      </c>
      <c r="I16" s="153">
        <v>638868</v>
      </c>
      <c r="J16" s="153">
        <v>2410206</v>
      </c>
      <c r="K16" s="153">
        <v>234405</v>
      </c>
      <c r="L16" s="153">
        <v>221000</v>
      </c>
      <c r="M16" s="153">
        <v>584235</v>
      </c>
    </row>
    <row r="17" spans="2:13" ht="30.75" customHeight="1" x14ac:dyDescent="0.35">
      <c r="B17" s="174" t="s">
        <v>93</v>
      </c>
      <c r="C17" s="174">
        <v>9058688</v>
      </c>
      <c r="D17" s="174">
        <v>4097951</v>
      </c>
      <c r="E17" s="174">
        <v>54237011</v>
      </c>
      <c r="F17" s="174">
        <v>6624681</v>
      </c>
      <c r="G17" s="174">
        <v>10542530</v>
      </c>
      <c r="H17" s="174">
        <v>4557192</v>
      </c>
      <c r="I17" s="174">
        <v>3670471</v>
      </c>
      <c r="J17" s="174">
        <v>19242460</v>
      </c>
      <c r="K17" s="174">
        <v>2859765</v>
      </c>
      <c r="L17" s="174">
        <v>2653598</v>
      </c>
      <c r="M17" s="174">
        <v>4205713</v>
      </c>
    </row>
    <row r="18" spans="2:13" ht="30.75" customHeight="1" x14ac:dyDescent="0.35">
      <c r="B18" s="186" t="s">
        <v>94</v>
      </c>
      <c r="C18" s="153">
        <v>796907</v>
      </c>
      <c r="D18" s="153">
        <v>103389</v>
      </c>
      <c r="E18" s="153">
        <v>0</v>
      </c>
      <c r="F18" s="153">
        <v>0</v>
      </c>
      <c r="G18" s="153">
        <v>258215</v>
      </c>
      <c r="H18" s="153">
        <v>0</v>
      </c>
      <c r="I18" s="153">
        <v>0</v>
      </c>
      <c r="J18" s="153">
        <v>0</v>
      </c>
      <c r="K18" s="153">
        <v>97997</v>
      </c>
      <c r="L18" s="153">
        <v>0</v>
      </c>
      <c r="M18" s="153">
        <v>0</v>
      </c>
    </row>
    <row r="19" spans="2:13" ht="30.75" customHeight="1" x14ac:dyDescent="0.35">
      <c r="B19" s="185" t="s">
        <v>95</v>
      </c>
      <c r="C19" s="153">
        <v>1287740</v>
      </c>
      <c r="D19" s="153">
        <v>1027000</v>
      </c>
      <c r="E19" s="153">
        <v>10701749</v>
      </c>
      <c r="F19" s="153">
        <v>663100</v>
      </c>
      <c r="G19" s="153">
        <v>564655</v>
      </c>
      <c r="H19" s="153">
        <v>0</v>
      </c>
      <c r="I19" s="153">
        <v>435000</v>
      </c>
      <c r="J19" s="153">
        <v>2924000</v>
      </c>
      <c r="K19" s="153">
        <v>792801</v>
      </c>
      <c r="L19" s="153">
        <v>442642</v>
      </c>
      <c r="M19" s="153">
        <v>44000</v>
      </c>
    </row>
    <row r="20" spans="2:13" ht="30.75" customHeight="1" x14ac:dyDescent="0.35">
      <c r="B20" s="185" t="s">
        <v>96</v>
      </c>
      <c r="C20" s="153">
        <v>54936</v>
      </c>
      <c r="D20" s="153">
        <v>12770</v>
      </c>
      <c r="E20" s="153">
        <v>56635</v>
      </c>
      <c r="F20" s="153">
        <v>35352</v>
      </c>
      <c r="G20" s="153">
        <v>95142</v>
      </c>
      <c r="H20" s="153">
        <v>42435</v>
      </c>
      <c r="I20" s="153">
        <v>27788</v>
      </c>
      <c r="J20" s="153">
        <v>97390</v>
      </c>
      <c r="K20" s="153">
        <v>29159</v>
      </c>
      <c r="L20" s="153">
        <v>9789</v>
      </c>
      <c r="M20" s="153">
        <v>44529</v>
      </c>
    </row>
    <row r="21" spans="2:13" ht="30.75" customHeight="1" x14ac:dyDescent="0.35">
      <c r="B21" s="185" t="s">
        <v>97</v>
      </c>
      <c r="C21" s="153">
        <v>3931862</v>
      </c>
      <c r="D21" s="153">
        <v>152020</v>
      </c>
      <c r="E21" s="153">
        <v>12169292</v>
      </c>
      <c r="F21" s="153">
        <v>1956275</v>
      </c>
      <c r="G21" s="153">
        <v>3967159</v>
      </c>
      <c r="H21" s="153">
        <v>1233635</v>
      </c>
      <c r="I21" s="153">
        <v>1011746</v>
      </c>
      <c r="J21" s="153">
        <v>9102217</v>
      </c>
      <c r="K21" s="153">
        <v>224292</v>
      </c>
      <c r="L21" s="153">
        <v>719685</v>
      </c>
      <c r="M21" s="153">
        <v>2781779</v>
      </c>
    </row>
    <row r="22" spans="2:13" ht="30.75" customHeight="1" x14ac:dyDescent="0.35">
      <c r="B22" s="185" t="s">
        <v>98</v>
      </c>
      <c r="C22" s="153">
        <v>0</v>
      </c>
      <c r="D22" s="153">
        <v>0</v>
      </c>
      <c r="E22" s="153">
        <v>0</v>
      </c>
      <c r="F22" s="153">
        <v>4157</v>
      </c>
      <c r="G22" s="153">
        <v>0</v>
      </c>
      <c r="H22" s="153">
        <v>0</v>
      </c>
      <c r="I22" s="153">
        <v>0</v>
      </c>
      <c r="J22" s="153">
        <v>0</v>
      </c>
      <c r="K22" s="153">
        <v>0</v>
      </c>
      <c r="L22" s="153">
        <v>261406</v>
      </c>
      <c r="M22" s="153">
        <v>0</v>
      </c>
    </row>
    <row r="23" spans="2:13" ht="30.75" customHeight="1" x14ac:dyDescent="0.35">
      <c r="B23" s="185" t="s">
        <v>268</v>
      </c>
      <c r="C23" s="153">
        <v>105612</v>
      </c>
      <c r="D23" s="153">
        <v>139000</v>
      </c>
      <c r="E23" s="153">
        <v>10584441</v>
      </c>
      <c r="F23" s="153">
        <v>0</v>
      </c>
      <c r="G23" s="153">
        <v>1503132</v>
      </c>
      <c r="H23" s="153">
        <v>80993</v>
      </c>
      <c r="I23" s="153">
        <v>0</v>
      </c>
      <c r="J23" s="153">
        <v>0</v>
      </c>
      <c r="K23" s="153">
        <v>0</v>
      </c>
      <c r="L23" s="153">
        <v>0</v>
      </c>
      <c r="M23" s="153">
        <v>0</v>
      </c>
    </row>
    <row r="24" spans="2:13" ht="30.75" customHeight="1" x14ac:dyDescent="0.35">
      <c r="B24" s="185" t="s">
        <v>100</v>
      </c>
      <c r="C24" s="153">
        <v>0</v>
      </c>
      <c r="D24" s="153">
        <v>0</v>
      </c>
      <c r="E24" s="153">
        <v>46794</v>
      </c>
      <c r="F24" s="153">
        <v>0</v>
      </c>
      <c r="G24" s="153">
        <v>30416</v>
      </c>
      <c r="H24" s="153">
        <v>0</v>
      </c>
      <c r="I24" s="153">
        <v>25000</v>
      </c>
      <c r="J24" s="153">
        <v>51546</v>
      </c>
      <c r="K24" s="153">
        <v>0</v>
      </c>
      <c r="L24" s="153">
        <v>0</v>
      </c>
      <c r="M24" s="153">
        <v>0</v>
      </c>
    </row>
    <row r="25" spans="2:13" ht="30.75" customHeight="1" x14ac:dyDescent="0.35">
      <c r="B25" s="185" t="s">
        <v>101</v>
      </c>
      <c r="C25" s="153">
        <v>0</v>
      </c>
      <c r="D25" s="153">
        <v>0</v>
      </c>
      <c r="E25" s="153">
        <v>0</v>
      </c>
      <c r="F25" s="153">
        <v>0</v>
      </c>
      <c r="G25" s="153">
        <v>0</v>
      </c>
      <c r="H25" s="153">
        <v>0</v>
      </c>
      <c r="I25" s="153">
        <v>0</v>
      </c>
      <c r="J25" s="153">
        <v>0</v>
      </c>
      <c r="K25" s="153">
        <v>0</v>
      </c>
      <c r="L25" s="153">
        <v>0</v>
      </c>
      <c r="M25" s="153">
        <v>0</v>
      </c>
    </row>
    <row r="26" spans="2:13" ht="30.75" customHeight="1" x14ac:dyDescent="0.35">
      <c r="B26" s="185" t="s">
        <v>102</v>
      </c>
      <c r="C26" s="153">
        <v>0</v>
      </c>
      <c r="D26" s="153">
        <v>0</v>
      </c>
      <c r="E26" s="153">
        <v>0</v>
      </c>
      <c r="F26" s="153">
        <v>0</v>
      </c>
      <c r="G26" s="153">
        <v>0</v>
      </c>
      <c r="H26" s="153">
        <v>0</v>
      </c>
      <c r="I26" s="153">
        <v>0</v>
      </c>
      <c r="J26" s="153">
        <v>0</v>
      </c>
      <c r="K26" s="153">
        <v>0</v>
      </c>
      <c r="L26" s="153">
        <v>0</v>
      </c>
      <c r="M26" s="153">
        <v>0</v>
      </c>
    </row>
    <row r="27" spans="2:13" ht="30.75" customHeight="1" x14ac:dyDescent="0.35">
      <c r="B27" s="185" t="s">
        <v>103</v>
      </c>
      <c r="C27" s="153">
        <v>26064</v>
      </c>
      <c r="D27" s="153">
        <v>7434</v>
      </c>
      <c r="E27" s="153">
        <v>905892</v>
      </c>
      <c r="F27" s="153">
        <v>5558</v>
      </c>
      <c r="G27" s="153">
        <v>82902</v>
      </c>
      <c r="H27" s="153">
        <v>48631</v>
      </c>
      <c r="I27" s="153">
        <v>61544</v>
      </c>
      <c r="J27" s="153">
        <v>639135</v>
      </c>
      <c r="K27" s="153">
        <v>944</v>
      </c>
      <c r="L27" s="153">
        <v>0</v>
      </c>
      <c r="M27" s="153">
        <v>1</v>
      </c>
    </row>
    <row r="28" spans="2:13" ht="30.75" customHeight="1" x14ac:dyDescent="0.35">
      <c r="B28" s="185" t="s">
        <v>198</v>
      </c>
      <c r="C28" s="153">
        <v>816005</v>
      </c>
      <c r="D28" s="153">
        <v>498656</v>
      </c>
      <c r="E28" s="153">
        <v>548770</v>
      </c>
      <c r="F28" s="153">
        <v>529428</v>
      </c>
      <c r="G28" s="153">
        <v>154237</v>
      </c>
      <c r="H28" s="153">
        <v>0</v>
      </c>
      <c r="I28" s="153">
        <v>0</v>
      </c>
      <c r="J28" s="153">
        <v>85433</v>
      </c>
      <c r="K28" s="153">
        <v>0</v>
      </c>
      <c r="L28" s="153">
        <v>0</v>
      </c>
      <c r="M28" s="153">
        <v>0</v>
      </c>
    </row>
    <row r="29" spans="2:13" ht="30.75" customHeight="1" x14ac:dyDescent="0.35">
      <c r="B29" s="185" t="s">
        <v>105</v>
      </c>
      <c r="C29" s="153">
        <v>0</v>
      </c>
      <c r="D29" s="153">
        <v>0</v>
      </c>
      <c r="E29" s="153">
        <v>66</v>
      </c>
      <c r="F29" s="153">
        <v>0</v>
      </c>
      <c r="G29" s="153">
        <v>0</v>
      </c>
      <c r="H29" s="153">
        <v>0</v>
      </c>
      <c r="I29" s="153">
        <v>0</v>
      </c>
      <c r="J29" s="153">
        <v>0</v>
      </c>
      <c r="K29" s="153">
        <v>0</v>
      </c>
      <c r="L29" s="153">
        <v>0</v>
      </c>
      <c r="M29" s="153">
        <v>0</v>
      </c>
    </row>
    <row r="30" spans="2:13" ht="30.75" customHeight="1" x14ac:dyDescent="0.35">
      <c r="B30" s="185" t="s">
        <v>106</v>
      </c>
      <c r="C30" s="153">
        <v>0</v>
      </c>
      <c r="D30" s="153">
        <v>0</v>
      </c>
      <c r="E30" s="153">
        <v>0</v>
      </c>
      <c r="F30" s="153">
        <v>0</v>
      </c>
      <c r="G30" s="153">
        <v>0</v>
      </c>
      <c r="H30" s="153">
        <v>0</v>
      </c>
      <c r="I30" s="153">
        <v>0</v>
      </c>
      <c r="J30" s="153">
        <v>0</v>
      </c>
      <c r="K30" s="153">
        <v>0</v>
      </c>
      <c r="L30" s="153">
        <v>0</v>
      </c>
      <c r="M30" s="153">
        <v>0</v>
      </c>
    </row>
    <row r="31" spans="2:13" ht="30.75" customHeight="1" x14ac:dyDescent="0.35">
      <c r="B31" s="185" t="s">
        <v>107</v>
      </c>
      <c r="C31" s="153">
        <v>19127</v>
      </c>
      <c r="D31" s="153">
        <v>0</v>
      </c>
      <c r="E31" s="153">
        <v>0</v>
      </c>
      <c r="F31" s="153">
        <v>0</v>
      </c>
      <c r="G31" s="153">
        <v>21236</v>
      </c>
      <c r="H31" s="153">
        <v>174846</v>
      </c>
      <c r="I31" s="153">
        <v>0</v>
      </c>
      <c r="J31" s="153">
        <v>0</v>
      </c>
      <c r="K31" s="153">
        <v>0</v>
      </c>
      <c r="L31" s="153">
        <v>0</v>
      </c>
      <c r="M31" s="153">
        <v>194</v>
      </c>
    </row>
    <row r="32" spans="2:13" ht="30.75" customHeight="1" x14ac:dyDescent="0.35">
      <c r="B32" s="185" t="s">
        <v>108</v>
      </c>
      <c r="C32" s="153">
        <v>0</v>
      </c>
      <c r="D32" s="153">
        <v>0</v>
      </c>
      <c r="E32" s="153">
        <v>759732</v>
      </c>
      <c r="F32" s="153">
        <v>0</v>
      </c>
      <c r="G32" s="153">
        <v>0</v>
      </c>
      <c r="H32" s="153">
        <v>0</v>
      </c>
      <c r="I32" s="153">
        <v>0</v>
      </c>
      <c r="J32" s="153">
        <v>156088</v>
      </c>
      <c r="K32" s="153">
        <v>0</v>
      </c>
      <c r="L32" s="153">
        <v>0</v>
      </c>
      <c r="M32" s="153">
        <v>0</v>
      </c>
    </row>
    <row r="33" spans="2:13" ht="30.75" customHeight="1" x14ac:dyDescent="0.35">
      <c r="B33" s="185" t="s">
        <v>109</v>
      </c>
      <c r="C33" s="153">
        <v>215020</v>
      </c>
      <c r="D33" s="153">
        <v>49466</v>
      </c>
      <c r="E33" s="153">
        <v>6054931</v>
      </c>
      <c r="F33" s="153">
        <v>527302</v>
      </c>
      <c r="G33" s="153">
        <v>1459135</v>
      </c>
      <c r="H33" s="153">
        <v>504458</v>
      </c>
      <c r="I33" s="153">
        <v>640473</v>
      </c>
      <c r="J33" s="153">
        <v>869495</v>
      </c>
      <c r="K33" s="153">
        <v>201462</v>
      </c>
      <c r="L33" s="153">
        <v>345015</v>
      </c>
      <c r="M33" s="153">
        <v>180658</v>
      </c>
    </row>
    <row r="34" spans="2:13" ht="30.75" customHeight="1" x14ac:dyDescent="0.35">
      <c r="B34" s="185" t="s">
        <v>110</v>
      </c>
      <c r="C34" s="153">
        <v>16518</v>
      </c>
      <c r="D34" s="153">
        <v>31772</v>
      </c>
      <c r="E34" s="153">
        <v>500641</v>
      </c>
      <c r="F34" s="153">
        <v>423028</v>
      </c>
      <c r="G34" s="153">
        <v>915115</v>
      </c>
      <c r="H34" s="153">
        <v>332315</v>
      </c>
      <c r="I34" s="153">
        <v>50075</v>
      </c>
      <c r="J34" s="153">
        <v>711933</v>
      </c>
      <c r="K34" s="153">
        <v>20482</v>
      </c>
      <c r="L34" s="153">
        <v>5840</v>
      </c>
      <c r="M34" s="153">
        <v>207927</v>
      </c>
    </row>
    <row r="35" spans="2:13" ht="30.75" customHeight="1" x14ac:dyDescent="0.35">
      <c r="B35" s="185" t="s">
        <v>111</v>
      </c>
      <c r="C35" s="153">
        <v>420998</v>
      </c>
      <c r="D35" s="153">
        <v>845205</v>
      </c>
      <c r="E35" s="153">
        <v>2463509</v>
      </c>
      <c r="F35" s="153">
        <v>1054317</v>
      </c>
      <c r="G35" s="153">
        <v>1391380</v>
      </c>
      <c r="H35" s="153">
        <v>1320545</v>
      </c>
      <c r="I35" s="153">
        <v>871869</v>
      </c>
      <c r="J35" s="153">
        <v>2552260</v>
      </c>
      <c r="K35" s="153">
        <v>1003027</v>
      </c>
      <c r="L35" s="153">
        <v>581225</v>
      </c>
      <c r="M35" s="153">
        <v>317799</v>
      </c>
    </row>
    <row r="36" spans="2:13" ht="30.75" customHeight="1" x14ac:dyDescent="0.35">
      <c r="B36" s="185" t="s">
        <v>112</v>
      </c>
      <c r="C36" s="153">
        <v>0</v>
      </c>
      <c r="D36" s="153">
        <v>-21381</v>
      </c>
      <c r="E36" s="153">
        <v>258361</v>
      </c>
      <c r="F36" s="153">
        <v>980959</v>
      </c>
      <c r="G36" s="153">
        <v>0</v>
      </c>
      <c r="H36" s="153">
        <v>44252</v>
      </c>
      <c r="I36" s="153">
        <v>57090</v>
      </c>
      <c r="J36" s="153">
        <v>369101</v>
      </c>
      <c r="K36" s="153">
        <v>215495</v>
      </c>
      <c r="L36" s="153">
        <v>164648</v>
      </c>
      <c r="M36" s="153">
        <v>0</v>
      </c>
    </row>
    <row r="37" spans="2:13" ht="30.75" customHeight="1" x14ac:dyDescent="0.35">
      <c r="B37" s="185" t="s">
        <v>113</v>
      </c>
      <c r="C37" s="153">
        <v>1291101</v>
      </c>
      <c r="D37" s="153">
        <v>1139579</v>
      </c>
      <c r="E37" s="153">
        <v>7870446</v>
      </c>
      <c r="F37" s="153">
        <v>141168</v>
      </c>
      <c r="G37" s="153">
        <v>83430</v>
      </c>
      <c r="H37" s="153">
        <v>224365</v>
      </c>
      <c r="I37" s="153">
        <v>298118</v>
      </c>
      <c r="J37" s="153">
        <v>1057594</v>
      </c>
      <c r="K37" s="153">
        <v>149724</v>
      </c>
      <c r="L37" s="153">
        <v>109727</v>
      </c>
      <c r="M37" s="153">
        <v>431944</v>
      </c>
    </row>
    <row r="38" spans="2:13" ht="30.75" customHeight="1" x14ac:dyDescent="0.35">
      <c r="B38" s="185" t="s">
        <v>114</v>
      </c>
      <c r="C38" s="153">
        <v>76798</v>
      </c>
      <c r="D38" s="153">
        <v>113043</v>
      </c>
      <c r="E38" s="153">
        <v>1315753</v>
      </c>
      <c r="F38" s="153">
        <v>304034</v>
      </c>
      <c r="G38" s="153">
        <v>16376</v>
      </c>
      <c r="H38" s="153">
        <v>550717</v>
      </c>
      <c r="I38" s="153">
        <v>191768</v>
      </c>
      <c r="J38" s="153">
        <v>626267</v>
      </c>
      <c r="K38" s="153">
        <v>124382</v>
      </c>
      <c r="L38" s="153">
        <v>13620</v>
      </c>
      <c r="M38" s="153">
        <v>196881</v>
      </c>
    </row>
    <row r="39" spans="2:13" ht="30.75" customHeight="1" thickBot="1" x14ac:dyDescent="0.4">
      <c r="B39" s="176" t="s">
        <v>115</v>
      </c>
      <c r="C39" s="174">
        <v>9058688</v>
      </c>
      <c r="D39" s="174">
        <v>4097951</v>
      </c>
      <c r="E39" s="174">
        <v>54237011</v>
      </c>
      <c r="F39" s="174">
        <v>6624681</v>
      </c>
      <c r="G39" s="174">
        <v>10542530</v>
      </c>
      <c r="H39" s="174">
        <v>4557192</v>
      </c>
      <c r="I39" s="174">
        <v>3670471</v>
      </c>
      <c r="J39" s="174">
        <v>19242460</v>
      </c>
      <c r="K39" s="174">
        <v>2859765</v>
      </c>
      <c r="L39" s="174">
        <v>2653598</v>
      </c>
      <c r="M39" s="174">
        <v>4205713</v>
      </c>
    </row>
    <row r="40" spans="2:13" ht="16" thickTop="1" x14ac:dyDescent="0.35">
      <c r="B40" s="342" t="s">
        <v>197</v>
      </c>
      <c r="C40" s="342"/>
      <c r="D40" s="342"/>
      <c r="E40" s="342"/>
      <c r="F40" s="342"/>
      <c r="G40" s="342"/>
      <c r="H40" s="342"/>
      <c r="I40" s="342"/>
      <c r="J40" s="342"/>
      <c r="K40" s="218"/>
      <c r="L40" s="359" t="s">
        <v>118</v>
      </c>
      <c r="M40" s="359"/>
    </row>
    <row r="41" spans="2:13" x14ac:dyDescent="0.3">
      <c r="C41" s="15"/>
      <c r="D41" s="15"/>
      <c r="E41" s="15"/>
      <c r="F41" s="15"/>
      <c r="G41" s="15"/>
      <c r="H41" s="15"/>
      <c r="I41" s="15"/>
      <c r="J41" s="15"/>
      <c r="K41" s="15"/>
      <c r="L41" s="15"/>
      <c r="M41" s="15"/>
    </row>
    <row r="42" spans="2:13" x14ac:dyDescent="0.3">
      <c r="C42" s="15"/>
      <c r="D42" s="15"/>
      <c r="E42" s="15"/>
      <c r="F42" s="15"/>
      <c r="G42" s="15"/>
      <c r="H42" s="15"/>
      <c r="I42" s="81"/>
      <c r="J42" s="15"/>
      <c r="K42" s="15"/>
      <c r="L42" s="15"/>
      <c r="M42" s="15"/>
    </row>
    <row r="44" spans="2:13" x14ac:dyDescent="0.3">
      <c r="C44" s="15"/>
      <c r="D44" s="15"/>
      <c r="E44" s="15"/>
      <c r="F44" s="15"/>
      <c r="G44" s="15"/>
      <c r="H44" s="15"/>
      <c r="I44" s="15"/>
      <c r="J44" s="15"/>
      <c r="K44" s="15"/>
      <c r="L44" s="15"/>
      <c r="M44" s="15"/>
    </row>
  </sheetData>
  <sheetProtection algorithmName="SHA-512" hashValue="tMK8Yq3pp9j7Ikgg36vSwJUsme2NCRwd1MSVkdANMloDSnOqM4+IJ/CP171CWVvvDcKlPmIk9jktawG2IMUdAg==" saltValue="yBGnT7tbQJfkfVWuZAnB3Q==" spinCount="100000" sheet="1" objects="1" scenarios="1"/>
  <mergeCells count="4">
    <mergeCell ref="B3:M3"/>
    <mergeCell ref="B4:M4"/>
    <mergeCell ref="B40:J40"/>
    <mergeCell ref="L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37E3-3C9D-4FEB-8364-BBA2D99FC373}">
  <sheetPr codeName="Sheet35">
    <tabColor rgb="FF92D050"/>
    <pageSetUpPr fitToPage="1"/>
  </sheetPr>
  <dimension ref="B3:S48"/>
  <sheetViews>
    <sheetView showGridLines="0" topLeftCell="A36" zoomScale="80" zoomScaleNormal="80" workbookViewId="0">
      <selection activeCell="D47" sqref="D47:E48"/>
    </sheetView>
  </sheetViews>
  <sheetFormatPr defaultColWidth="9.453125" defaultRowHeight="14.5" x14ac:dyDescent="0.35"/>
  <cols>
    <col min="1" max="1" width="18.453125" style="2" customWidth="1"/>
    <col min="2" max="2" width="37.453125" style="2" customWidth="1"/>
    <col min="3" max="11" width="21.453125" style="2" customWidth="1"/>
    <col min="12" max="12" width="23.453125" style="2" customWidth="1"/>
    <col min="13" max="13" width="17.81640625" hidden="1" customWidth="1"/>
    <col min="14" max="14" width="14.7265625" style="2" hidden="1" customWidth="1"/>
    <col min="15" max="15" width="16.08984375" style="2" hidden="1" customWidth="1"/>
    <col min="16" max="16" width="37.1796875" style="2" hidden="1" customWidth="1"/>
    <col min="17" max="17" width="27.453125" style="2" hidden="1" customWidth="1"/>
    <col min="18" max="18" width="9.453125" style="2" hidden="1" customWidth="1"/>
    <col min="19" max="19" width="5.6328125" style="2" customWidth="1"/>
    <col min="20" max="20" width="9.453125" style="2" customWidth="1"/>
    <col min="21" max="16384" width="9.453125" style="2"/>
  </cols>
  <sheetData>
    <row r="3" spans="2:19" x14ac:dyDescent="0.35">
      <c r="B3" s="360" t="s">
        <v>116</v>
      </c>
      <c r="C3" s="360"/>
      <c r="D3" s="360"/>
      <c r="E3" s="360"/>
      <c r="F3" s="360"/>
      <c r="G3" s="360"/>
      <c r="H3" s="360"/>
      <c r="I3" s="360"/>
      <c r="J3" s="360"/>
      <c r="K3" s="360"/>
      <c r="L3" s="360"/>
    </row>
    <row r="4" spans="2:19" ht="21.75" customHeight="1" x14ac:dyDescent="0.35">
      <c r="B4" s="300" t="s">
        <v>272</v>
      </c>
      <c r="C4" s="300"/>
      <c r="D4" s="300"/>
      <c r="E4" s="300"/>
      <c r="F4" s="300"/>
      <c r="G4" s="300"/>
      <c r="H4" s="300"/>
      <c r="I4" s="300"/>
      <c r="J4" s="300"/>
      <c r="K4" s="300"/>
      <c r="L4" s="300"/>
    </row>
    <row r="5" spans="2:19" ht="57" customHeight="1" x14ac:dyDescent="0.35">
      <c r="B5" s="130" t="s">
        <v>0</v>
      </c>
      <c r="C5" s="129" t="s">
        <v>220</v>
      </c>
      <c r="D5" s="129" t="s">
        <v>248</v>
      </c>
      <c r="E5" s="129" t="s">
        <v>37</v>
      </c>
      <c r="F5" s="129" t="s">
        <v>38</v>
      </c>
      <c r="G5" s="129" t="s">
        <v>39</v>
      </c>
      <c r="H5" s="129" t="s">
        <v>40</v>
      </c>
      <c r="I5" s="129" t="s">
        <v>41</v>
      </c>
      <c r="J5" s="129" t="s">
        <v>200</v>
      </c>
      <c r="K5" s="129" t="s">
        <v>42</v>
      </c>
      <c r="L5" s="129" t="s">
        <v>43</v>
      </c>
      <c r="N5" s="82" t="s">
        <v>140</v>
      </c>
      <c r="O5" s="82" t="s">
        <v>139</v>
      </c>
    </row>
    <row r="6" spans="2:19" ht="32.25" customHeight="1" x14ac:dyDescent="0.35">
      <c r="B6" s="185" t="s">
        <v>82</v>
      </c>
      <c r="C6" s="153">
        <v>600000</v>
      </c>
      <c r="D6" s="153">
        <v>50000</v>
      </c>
      <c r="E6" s="153">
        <v>566304</v>
      </c>
      <c r="F6" s="153">
        <v>600000</v>
      </c>
      <c r="G6" s="153">
        <v>600000</v>
      </c>
      <c r="H6" s="153">
        <v>497024</v>
      </c>
      <c r="I6" s="153">
        <v>0</v>
      </c>
      <c r="J6" s="153">
        <v>1102550</v>
      </c>
      <c r="K6" s="153">
        <v>887500</v>
      </c>
      <c r="L6" s="153">
        <v>44953392</v>
      </c>
      <c r="N6" s="58">
        <f>'APPENDIX 22 i'!J6+'APPENDIX 22 i'!M6+'APPENDIX 22 ii'!G6+'APPENDIX 22 iii'!E6+'APPENDIX  22 iv'!J6</f>
        <v>10602041</v>
      </c>
      <c r="O6" s="16">
        <f>L6-N6</f>
        <v>34351351</v>
      </c>
      <c r="P6" s="84"/>
      <c r="R6" s="220"/>
      <c r="S6" s="3"/>
    </row>
    <row r="7" spans="2:19" ht="32.25" customHeight="1" x14ac:dyDescent="0.35">
      <c r="B7" s="185" t="s">
        <v>266</v>
      </c>
      <c r="C7" s="153">
        <v>0</v>
      </c>
      <c r="D7" s="153">
        <v>0</v>
      </c>
      <c r="E7" s="153">
        <v>146101</v>
      </c>
      <c r="F7" s="153">
        <v>0</v>
      </c>
      <c r="G7" s="153">
        <v>0</v>
      </c>
      <c r="H7" s="153">
        <v>0</v>
      </c>
      <c r="I7" s="153">
        <v>0</v>
      </c>
      <c r="J7" s="153">
        <v>0</v>
      </c>
      <c r="K7" s="153">
        <v>0</v>
      </c>
      <c r="L7" s="153">
        <v>3320221</v>
      </c>
      <c r="N7" s="58">
        <f>'APPENDIX 22 i'!J7+'APPENDIX 22 i'!M7+'APPENDIX 22 ii'!G7+'APPENDIX 22 iii'!E7+'APPENDIX  22 iv'!J7</f>
        <v>10871</v>
      </c>
      <c r="O7" s="16">
        <f t="shared" ref="O7:O39" si="0">L7-N7</f>
        <v>3309350</v>
      </c>
      <c r="P7" s="84"/>
      <c r="Q7" s="3"/>
      <c r="R7" s="220"/>
      <c r="S7" s="3"/>
    </row>
    <row r="8" spans="2:19" ht="32.25" customHeight="1" x14ac:dyDescent="0.35">
      <c r="B8" s="185" t="s">
        <v>84</v>
      </c>
      <c r="C8" s="153">
        <v>0</v>
      </c>
      <c r="D8" s="153">
        <v>0</v>
      </c>
      <c r="E8" s="153">
        <v>25539</v>
      </c>
      <c r="F8" s="153">
        <v>186134</v>
      </c>
      <c r="G8" s="153">
        <v>0</v>
      </c>
      <c r="H8" s="153">
        <v>0</v>
      </c>
      <c r="I8" s="153">
        <v>0</v>
      </c>
      <c r="J8" s="153">
        <v>0</v>
      </c>
      <c r="K8" s="153">
        <v>0</v>
      </c>
      <c r="L8" s="153">
        <v>2292795</v>
      </c>
      <c r="N8" s="58">
        <f>'APPENDIX 22 i'!J8+'APPENDIX 22 i'!M8+'APPENDIX 22 ii'!G8+'APPENDIX 22 iii'!E8+'APPENDIX  22 iv'!J8</f>
        <v>241043</v>
      </c>
      <c r="O8" s="16">
        <f t="shared" si="0"/>
        <v>2051752</v>
      </c>
      <c r="P8" s="84"/>
      <c r="R8" s="220"/>
      <c r="S8" s="3"/>
    </row>
    <row r="9" spans="2:19" ht="32.25" customHeight="1" x14ac:dyDescent="0.35">
      <c r="B9" s="185" t="s">
        <v>85</v>
      </c>
      <c r="C9" s="153">
        <v>0</v>
      </c>
      <c r="D9" s="153">
        <v>0</v>
      </c>
      <c r="E9" s="153">
        <v>0</v>
      </c>
      <c r="F9" s="153">
        <v>0</v>
      </c>
      <c r="G9" s="153">
        <v>32882</v>
      </c>
      <c r="H9" s="153">
        <v>0</v>
      </c>
      <c r="I9" s="153">
        <v>0</v>
      </c>
      <c r="J9" s="153">
        <v>0</v>
      </c>
      <c r="K9" s="153">
        <v>0</v>
      </c>
      <c r="L9" s="153">
        <v>32882</v>
      </c>
      <c r="N9" s="58">
        <f>'APPENDIX 22 i'!J9+'APPENDIX 22 i'!M9+'APPENDIX 22 ii'!G9+'APPENDIX 22 iii'!E9+'APPENDIX  22 iv'!J9</f>
        <v>0</v>
      </c>
      <c r="O9" s="16">
        <f t="shared" si="0"/>
        <v>32882</v>
      </c>
      <c r="P9" s="84"/>
      <c r="R9" s="220"/>
      <c r="S9" s="3"/>
    </row>
    <row r="10" spans="2:19" ht="32.25" customHeight="1" x14ac:dyDescent="0.35">
      <c r="B10" s="185" t="s">
        <v>86</v>
      </c>
      <c r="C10" s="153">
        <v>-77730</v>
      </c>
      <c r="D10" s="153">
        <v>-13979</v>
      </c>
      <c r="E10" s="153">
        <v>-286214</v>
      </c>
      <c r="F10" s="153">
        <v>1523271</v>
      </c>
      <c r="G10" s="153">
        <v>-769293</v>
      </c>
      <c r="H10" s="153">
        <v>-2658940</v>
      </c>
      <c r="I10" s="153">
        <v>0</v>
      </c>
      <c r="J10" s="153">
        <v>1450600</v>
      </c>
      <c r="K10" s="153">
        <v>31122</v>
      </c>
      <c r="L10" s="153">
        <v>57973708</v>
      </c>
      <c r="N10" s="58">
        <f>'APPENDIX 22 i'!J10+'APPENDIX 22 i'!M10+'APPENDIX 22 ii'!G10+'APPENDIX 22 iii'!E10+'APPENDIX  22 iv'!J10</f>
        <v>33193902</v>
      </c>
      <c r="O10" s="16">
        <f t="shared" si="0"/>
        <v>24779806</v>
      </c>
      <c r="P10" s="84"/>
      <c r="R10" s="220"/>
      <c r="S10" s="3"/>
    </row>
    <row r="11" spans="2:19" ht="32.25" customHeight="1" x14ac:dyDescent="0.35">
      <c r="B11" s="185" t="s">
        <v>87</v>
      </c>
      <c r="C11" s="153">
        <v>0</v>
      </c>
      <c r="D11" s="153">
        <v>0</v>
      </c>
      <c r="E11" s="153">
        <v>0</v>
      </c>
      <c r="F11" s="153">
        <v>-98082</v>
      </c>
      <c r="G11" s="153">
        <v>-16120</v>
      </c>
      <c r="H11" s="153">
        <v>0</v>
      </c>
      <c r="I11" s="153">
        <v>0</v>
      </c>
      <c r="J11" s="153">
        <v>0</v>
      </c>
      <c r="K11" s="153">
        <v>220000</v>
      </c>
      <c r="L11" s="153">
        <v>3195558</v>
      </c>
      <c r="N11" s="58">
        <f>'APPENDIX 22 i'!J11+'APPENDIX 22 i'!M11+'APPENDIX 22 ii'!G11+'APPENDIX 22 iii'!E11+'APPENDIX  22 iv'!J11</f>
        <v>822435</v>
      </c>
      <c r="O11" s="16">
        <f t="shared" si="0"/>
        <v>2373123</v>
      </c>
      <c r="P11" s="84"/>
      <c r="R11" s="220"/>
      <c r="S11" s="3"/>
    </row>
    <row r="12" spans="2:19" ht="32.25" customHeight="1" x14ac:dyDescent="0.35">
      <c r="B12" s="171" t="s">
        <v>267</v>
      </c>
      <c r="C12" s="171">
        <v>522270</v>
      </c>
      <c r="D12" s="171">
        <v>36021</v>
      </c>
      <c r="E12" s="171">
        <v>451731</v>
      </c>
      <c r="F12" s="171">
        <v>2211323</v>
      </c>
      <c r="G12" s="171">
        <v>-152531</v>
      </c>
      <c r="H12" s="171">
        <v>-2161916</v>
      </c>
      <c r="I12" s="171">
        <v>0</v>
      </c>
      <c r="J12" s="171">
        <v>2553150</v>
      </c>
      <c r="K12" s="171">
        <v>1138622</v>
      </c>
      <c r="L12" s="171">
        <v>111768558</v>
      </c>
      <c r="N12" s="58">
        <f>'APPENDIX 22 i'!J12+'APPENDIX 22 i'!M12+'APPENDIX 22 ii'!G12+'APPENDIX 22 iii'!E12+'APPENDIX  22 iv'!J12</f>
        <v>44870293</v>
      </c>
      <c r="O12" s="16">
        <f t="shared" si="0"/>
        <v>66898265</v>
      </c>
      <c r="P12" s="84"/>
      <c r="R12" s="220"/>
      <c r="S12" s="3"/>
    </row>
    <row r="13" spans="2:19" ht="32.25" customHeight="1" x14ac:dyDescent="0.35">
      <c r="B13" s="185" t="s">
        <v>89</v>
      </c>
      <c r="C13" s="153">
        <v>231741</v>
      </c>
      <c r="D13" s="153">
        <v>19018</v>
      </c>
      <c r="E13" s="153">
        <v>903414</v>
      </c>
      <c r="F13" s="153">
        <v>1103805</v>
      </c>
      <c r="G13" s="153">
        <v>1675639</v>
      </c>
      <c r="H13" s="153">
        <v>3125846</v>
      </c>
      <c r="I13" s="153">
        <v>0</v>
      </c>
      <c r="J13" s="153">
        <v>2596137</v>
      </c>
      <c r="K13" s="153">
        <v>2262859</v>
      </c>
      <c r="L13" s="153">
        <v>168254287</v>
      </c>
      <c r="N13" s="58">
        <f>'APPENDIX 22 i'!J13+'APPENDIX 22 i'!M13+'APPENDIX 22 ii'!G13+'APPENDIX 22 iii'!E13+'APPENDIX  22 iv'!J13</f>
        <v>28672332</v>
      </c>
      <c r="O13" s="16">
        <f t="shared" si="0"/>
        <v>139581955</v>
      </c>
      <c r="P13" s="84"/>
      <c r="R13" s="220"/>
      <c r="S13" s="3"/>
    </row>
    <row r="14" spans="2:19" ht="32.25" customHeight="1" x14ac:dyDescent="0.35">
      <c r="B14" s="185" t="s">
        <v>90</v>
      </c>
      <c r="C14" s="153">
        <v>0</v>
      </c>
      <c r="D14" s="153">
        <v>0</v>
      </c>
      <c r="E14" s="153">
        <v>0</v>
      </c>
      <c r="F14" s="153">
        <v>0</v>
      </c>
      <c r="G14" s="153">
        <v>0</v>
      </c>
      <c r="H14" s="153">
        <v>0</v>
      </c>
      <c r="I14" s="153">
        <v>0</v>
      </c>
      <c r="J14" s="153">
        <v>0</v>
      </c>
      <c r="K14" s="153">
        <v>0</v>
      </c>
      <c r="L14" s="153">
        <v>0</v>
      </c>
      <c r="N14" s="58">
        <f>'APPENDIX 22 i'!J14+'APPENDIX 22 i'!M14+'APPENDIX 22 ii'!G14+'APPENDIX 22 iii'!E14+'APPENDIX  22 iv'!J14</f>
        <v>0</v>
      </c>
      <c r="O14" s="16">
        <f t="shared" si="0"/>
        <v>0</v>
      </c>
      <c r="P14" s="84"/>
      <c r="R14" s="221"/>
      <c r="S14" s="3"/>
    </row>
    <row r="15" spans="2:19" ht="32.25" customHeight="1" x14ac:dyDescent="0.35">
      <c r="B15" s="185" t="s">
        <v>91</v>
      </c>
      <c r="C15" s="153">
        <v>0</v>
      </c>
      <c r="D15" s="153">
        <v>0</v>
      </c>
      <c r="E15" s="153">
        <v>25599</v>
      </c>
      <c r="F15" s="153">
        <v>71806</v>
      </c>
      <c r="G15" s="153">
        <v>180539</v>
      </c>
      <c r="H15" s="153">
        <v>496076</v>
      </c>
      <c r="I15" s="153">
        <v>0</v>
      </c>
      <c r="J15" s="153">
        <v>0</v>
      </c>
      <c r="K15" s="153">
        <v>0</v>
      </c>
      <c r="L15" s="153">
        <v>4261020</v>
      </c>
      <c r="N15" s="58">
        <f>'APPENDIX 22 i'!J15+'APPENDIX 22 i'!M15+'APPENDIX 22 ii'!G15+'APPENDIX 22 iii'!E15+'APPENDIX  22 iv'!J15</f>
        <v>37074</v>
      </c>
      <c r="O15" s="16">
        <f t="shared" si="0"/>
        <v>4223946</v>
      </c>
      <c r="P15" s="84"/>
      <c r="R15" s="220"/>
      <c r="S15" s="3"/>
    </row>
    <row r="16" spans="2:19" ht="32.25" customHeight="1" x14ac:dyDescent="0.35">
      <c r="B16" s="185" t="s">
        <v>92</v>
      </c>
      <c r="C16" s="153">
        <v>672603</v>
      </c>
      <c r="D16" s="153">
        <v>18659</v>
      </c>
      <c r="E16" s="153">
        <v>148058</v>
      </c>
      <c r="F16" s="153">
        <v>347702</v>
      </c>
      <c r="G16" s="153">
        <v>1025477</v>
      </c>
      <c r="H16" s="153">
        <v>779482</v>
      </c>
      <c r="I16" s="153">
        <v>0</v>
      </c>
      <c r="J16" s="153">
        <v>555355</v>
      </c>
      <c r="K16" s="153">
        <v>252830</v>
      </c>
      <c r="L16" s="153">
        <v>40345100</v>
      </c>
      <c r="N16" s="58">
        <f>'APPENDIX 22 i'!J16+'APPENDIX 22 i'!M16+'APPENDIX 22 ii'!G16+'APPENDIX 22 iii'!E16+'APPENDIX  22 iv'!J16</f>
        <v>8748482</v>
      </c>
      <c r="O16" s="16">
        <f t="shared" si="0"/>
        <v>31596618</v>
      </c>
      <c r="P16" s="84"/>
      <c r="R16" s="220"/>
      <c r="S16" s="3"/>
    </row>
    <row r="17" spans="2:19" ht="32.25" customHeight="1" x14ac:dyDescent="0.35">
      <c r="B17" s="174" t="s">
        <v>93</v>
      </c>
      <c r="C17" s="174">
        <v>1426615</v>
      </c>
      <c r="D17" s="174">
        <v>73698</v>
      </c>
      <c r="E17" s="174">
        <v>1528802</v>
      </c>
      <c r="F17" s="174">
        <v>3734636</v>
      </c>
      <c r="G17" s="174">
        <v>2729125</v>
      </c>
      <c r="H17" s="174">
        <v>2239487</v>
      </c>
      <c r="I17" s="174">
        <v>0</v>
      </c>
      <c r="J17" s="174">
        <v>5704641</v>
      </c>
      <c r="K17" s="174">
        <v>3654311</v>
      </c>
      <c r="L17" s="174">
        <v>324628963</v>
      </c>
      <c r="M17" s="263"/>
      <c r="N17" s="58">
        <f>'APPENDIX 22 i'!J17+'APPENDIX 22 i'!M17+'APPENDIX 22 ii'!G17+'APPENDIX 22 iii'!E17+'APPENDIX  22 iv'!J17</f>
        <v>82328178</v>
      </c>
      <c r="O17" s="16">
        <f t="shared" si="0"/>
        <v>242300785</v>
      </c>
      <c r="P17" s="84"/>
      <c r="R17" s="220"/>
      <c r="S17" s="3"/>
    </row>
    <row r="18" spans="2:19" ht="32.25" customHeight="1" x14ac:dyDescent="0.35">
      <c r="B18" s="186" t="s">
        <v>94</v>
      </c>
      <c r="C18" s="153">
        <v>0</v>
      </c>
      <c r="D18" s="153">
        <v>0</v>
      </c>
      <c r="E18" s="153">
        <v>0</v>
      </c>
      <c r="F18" s="153">
        <v>314604</v>
      </c>
      <c r="G18" s="153">
        <v>215400</v>
      </c>
      <c r="H18" s="153">
        <v>0</v>
      </c>
      <c r="I18" s="153">
        <v>0</v>
      </c>
      <c r="J18" s="153">
        <v>0</v>
      </c>
      <c r="K18" s="153">
        <v>0</v>
      </c>
      <c r="L18" s="153">
        <v>5522758</v>
      </c>
      <c r="N18" s="58">
        <f>'APPENDIX 22 i'!J18+'APPENDIX 22 i'!M18+'APPENDIX 22 ii'!G18+'APPENDIX 22 iii'!E18+'APPENDIX  22 iv'!J18</f>
        <v>403506</v>
      </c>
      <c r="O18" s="16">
        <f t="shared" si="0"/>
        <v>5119252</v>
      </c>
      <c r="P18" s="84" t="s">
        <v>94</v>
      </c>
      <c r="R18" s="220"/>
      <c r="S18" s="3"/>
    </row>
    <row r="19" spans="2:19" ht="32.25" customHeight="1" x14ac:dyDescent="0.35">
      <c r="B19" s="185" t="s">
        <v>95</v>
      </c>
      <c r="C19" s="153">
        <v>0</v>
      </c>
      <c r="D19" s="153">
        <v>0</v>
      </c>
      <c r="E19" s="153">
        <v>30000</v>
      </c>
      <c r="F19" s="153">
        <v>0</v>
      </c>
      <c r="G19" s="153">
        <v>434000</v>
      </c>
      <c r="H19" s="153">
        <v>753279</v>
      </c>
      <c r="I19" s="153">
        <v>0</v>
      </c>
      <c r="J19" s="153">
        <v>0</v>
      </c>
      <c r="K19" s="153">
        <v>998439</v>
      </c>
      <c r="L19" s="153">
        <v>36828863</v>
      </c>
      <c r="N19" s="58">
        <f>'APPENDIX 22 i'!J19+'APPENDIX 22 i'!M19+'APPENDIX 22 ii'!G19+'APPENDIX 22 iii'!E19+'APPENDIX  22 iv'!J19</f>
        <v>11429249</v>
      </c>
      <c r="O19" s="16">
        <f t="shared" si="0"/>
        <v>25399614</v>
      </c>
      <c r="P19" s="84" t="s">
        <v>95</v>
      </c>
      <c r="R19" s="220"/>
      <c r="S19" s="3"/>
    </row>
    <row r="20" spans="2:19" ht="32.25" customHeight="1" x14ac:dyDescent="0.35">
      <c r="B20" s="185" t="s">
        <v>96</v>
      </c>
      <c r="C20" s="153">
        <v>3370</v>
      </c>
      <c r="D20" s="153">
        <v>1303</v>
      </c>
      <c r="E20" s="153">
        <v>25152</v>
      </c>
      <c r="F20" s="153">
        <v>29990</v>
      </c>
      <c r="G20" s="153">
        <v>30581</v>
      </c>
      <c r="H20" s="153">
        <v>38640</v>
      </c>
      <c r="I20" s="153">
        <v>0</v>
      </c>
      <c r="J20" s="153">
        <v>35955</v>
      </c>
      <c r="K20" s="153">
        <v>51206</v>
      </c>
      <c r="L20" s="153">
        <v>1764281</v>
      </c>
      <c r="N20" s="58">
        <f>'APPENDIX 22 i'!J20+'APPENDIX 22 i'!M20+'APPENDIX 22 ii'!G20+'APPENDIX 22 iii'!E20+'APPENDIX  22 iv'!J20</f>
        <v>149117</v>
      </c>
      <c r="O20" s="16">
        <f t="shared" si="0"/>
        <v>1615164</v>
      </c>
      <c r="P20" s="84" t="s">
        <v>96</v>
      </c>
      <c r="R20" s="220"/>
      <c r="S20" s="3"/>
    </row>
    <row r="21" spans="2:19" ht="32.25" customHeight="1" x14ac:dyDescent="0.35">
      <c r="B21" s="185" t="s">
        <v>97</v>
      </c>
      <c r="C21" s="153">
        <v>35114</v>
      </c>
      <c r="D21" s="153">
        <v>49925</v>
      </c>
      <c r="E21" s="153">
        <v>57182</v>
      </c>
      <c r="F21" s="153">
        <v>2514349</v>
      </c>
      <c r="G21" s="153">
        <v>356218</v>
      </c>
      <c r="H21" s="153">
        <v>75943</v>
      </c>
      <c r="I21" s="153">
        <v>0</v>
      </c>
      <c r="J21" s="153">
        <v>889199</v>
      </c>
      <c r="K21" s="153">
        <v>162550</v>
      </c>
      <c r="L21" s="153">
        <v>117262082</v>
      </c>
      <c r="N21" s="58">
        <f>'APPENDIX 22 i'!J21+'APPENDIX 22 i'!M21+'APPENDIX 22 ii'!G21+'APPENDIX 22 iii'!E21+'APPENDIX  22 iv'!J21</f>
        <v>21112665</v>
      </c>
      <c r="O21" s="16">
        <f t="shared" si="0"/>
        <v>96149417</v>
      </c>
      <c r="P21" s="84" t="s">
        <v>97</v>
      </c>
      <c r="R21" s="220"/>
      <c r="S21" s="3"/>
    </row>
    <row r="22" spans="2:19" ht="32.25" customHeight="1" x14ac:dyDescent="0.35">
      <c r="B22" s="185" t="s">
        <v>98</v>
      </c>
      <c r="C22" s="153">
        <v>0</v>
      </c>
      <c r="D22" s="153">
        <v>0</v>
      </c>
      <c r="E22" s="153">
        <v>93215</v>
      </c>
      <c r="F22" s="153">
        <v>0</v>
      </c>
      <c r="G22" s="153">
        <v>0</v>
      </c>
      <c r="H22" s="153">
        <v>0</v>
      </c>
      <c r="I22" s="153">
        <v>0</v>
      </c>
      <c r="J22" s="153">
        <v>0</v>
      </c>
      <c r="K22" s="153">
        <v>18332</v>
      </c>
      <c r="L22" s="153">
        <v>452040</v>
      </c>
      <c r="N22" s="58">
        <f>'APPENDIX 22 i'!J22+'APPENDIX 22 i'!M22+'APPENDIX 22 ii'!G22+'APPENDIX 22 iii'!E22+'APPENDIX  22 iv'!J22</f>
        <v>0</v>
      </c>
      <c r="O22" s="16">
        <f t="shared" si="0"/>
        <v>452040</v>
      </c>
      <c r="P22" s="84" t="s">
        <v>98</v>
      </c>
      <c r="R22" s="220"/>
      <c r="S22" s="3"/>
    </row>
    <row r="23" spans="2:19" ht="32.25" customHeight="1" x14ac:dyDescent="0.35">
      <c r="B23" s="185" t="s">
        <v>268</v>
      </c>
      <c r="C23" s="153">
        <v>0</v>
      </c>
      <c r="D23" s="153">
        <v>0</v>
      </c>
      <c r="E23" s="153">
        <v>0</v>
      </c>
      <c r="F23" s="153">
        <v>0</v>
      </c>
      <c r="G23" s="153">
        <v>0</v>
      </c>
      <c r="H23" s="153">
        <v>0</v>
      </c>
      <c r="I23" s="153">
        <v>0</v>
      </c>
      <c r="J23" s="153">
        <v>0</v>
      </c>
      <c r="K23" s="153">
        <v>245251</v>
      </c>
      <c r="L23" s="153">
        <v>17312434</v>
      </c>
      <c r="N23" s="58">
        <f>'APPENDIX 22 i'!J23+'APPENDIX 22 i'!M23+'APPENDIX 22 ii'!G23+'APPENDIX 22 iii'!E23+'APPENDIX  22 iv'!J23</f>
        <v>10874052</v>
      </c>
      <c r="O23" s="16">
        <f t="shared" si="0"/>
        <v>6438382</v>
      </c>
      <c r="P23" s="84" t="s">
        <v>99</v>
      </c>
      <c r="R23" s="220"/>
      <c r="S23" s="3"/>
    </row>
    <row r="24" spans="2:19" ht="32.25" customHeight="1" x14ac:dyDescent="0.35">
      <c r="B24" s="185" t="s">
        <v>100</v>
      </c>
      <c r="C24" s="153">
        <v>0</v>
      </c>
      <c r="D24" s="153">
        <v>0</v>
      </c>
      <c r="E24" s="153">
        <v>0</v>
      </c>
      <c r="F24" s="153">
        <v>0</v>
      </c>
      <c r="G24" s="153">
        <v>0</v>
      </c>
      <c r="H24" s="153">
        <v>0</v>
      </c>
      <c r="I24" s="153">
        <v>0</v>
      </c>
      <c r="J24" s="153">
        <v>0</v>
      </c>
      <c r="K24" s="153">
        <v>0</v>
      </c>
      <c r="L24" s="153">
        <v>262099</v>
      </c>
      <c r="N24" s="58">
        <f>'APPENDIX 22 i'!J24+'APPENDIX 22 i'!M24+'APPENDIX 22 ii'!G24+'APPENDIX 22 iii'!E24+'APPENDIX  22 iv'!J24</f>
        <v>75888</v>
      </c>
      <c r="O24" s="16">
        <f t="shared" si="0"/>
        <v>186211</v>
      </c>
      <c r="P24" s="84" t="s">
        <v>100</v>
      </c>
      <c r="R24" s="220"/>
      <c r="S24" s="3"/>
    </row>
    <row r="25" spans="2:19" ht="32.25" customHeight="1" x14ac:dyDescent="0.35">
      <c r="B25" s="185" t="s">
        <v>101</v>
      </c>
      <c r="C25" s="153">
        <v>0</v>
      </c>
      <c r="D25" s="153">
        <v>0</v>
      </c>
      <c r="E25" s="153">
        <v>0</v>
      </c>
      <c r="F25" s="153">
        <v>0</v>
      </c>
      <c r="G25" s="153">
        <v>0</v>
      </c>
      <c r="H25" s="153">
        <v>0</v>
      </c>
      <c r="I25" s="153">
        <v>0</v>
      </c>
      <c r="J25" s="153">
        <v>0</v>
      </c>
      <c r="K25" s="153">
        <v>0</v>
      </c>
      <c r="L25" s="153">
        <v>0</v>
      </c>
      <c r="N25" s="58">
        <f>'APPENDIX 22 i'!J25+'APPENDIX 22 i'!M25+'APPENDIX 22 ii'!G25+'APPENDIX 22 iii'!E25+'APPENDIX  22 iv'!J25</f>
        <v>0</v>
      </c>
      <c r="O25" s="16">
        <f t="shared" si="0"/>
        <v>0</v>
      </c>
      <c r="P25" s="84" t="s">
        <v>101</v>
      </c>
      <c r="R25" s="221"/>
      <c r="S25" s="3"/>
    </row>
    <row r="26" spans="2:19" ht="32.25" customHeight="1" x14ac:dyDescent="0.35">
      <c r="B26" s="185" t="s">
        <v>102</v>
      </c>
      <c r="C26" s="153">
        <v>0</v>
      </c>
      <c r="D26" s="153">
        <v>0</v>
      </c>
      <c r="E26" s="153">
        <v>0</v>
      </c>
      <c r="F26" s="153">
        <v>0</v>
      </c>
      <c r="G26" s="153">
        <v>0</v>
      </c>
      <c r="H26" s="153">
        <v>0</v>
      </c>
      <c r="I26" s="153">
        <v>0</v>
      </c>
      <c r="J26" s="153">
        <v>0</v>
      </c>
      <c r="K26" s="153">
        <v>0</v>
      </c>
      <c r="L26" s="153">
        <v>0</v>
      </c>
      <c r="N26" s="58">
        <f>'APPENDIX 22 i'!J26+'APPENDIX 22 i'!M26+'APPENDIX 22 ii'!G26+'APPENDIX 22 iii'!E26+'APPENDIX  22 iv'!J26</f>
        <v>0</v>
      </c>
      <c r="O26" s="16">
        <f t="shared" si="0"/>
        <v>0</v>
      </c>
      <c r="P26" s="84" t="s">
        <v>102</v>
      </c>
      <c r="R26" s="221"/>
      <c r="S26" s="3"/>
    </row>
    <row r="27" spans="2:19" ht="32.25" customHeight="1" x14ac:dyDescent="0.35">
      <c r="B27" s="185" t="s">
        <v>103</v>
      </c>
      <c r="C27" s="153">
        <v>0</v>
      </c>
      <c r="D27" s="153">
        <v>0</v>
      </c>
      <c r="E27" s="153">
        <v>0</v>
      </c>
      <c r="F27" s="153">
        <v>134313</v>
      </c>
      <c r="G27" s="153">
        <v>6506</v>
      </c>
      <c r="H27" s="153">
        <v>0</v>
      </c>
      <c r="I27" s="153">
        <v>0</v>
      </c>
      <c r="J27" s="153">
        <v>0</v>
      </c>
      <c r="K27" s="153">
        <v>0</v>
      </c>
      <c r="L27" s="153">
        <v>4188635</v>
      </c>
      <c r="N27" s="58">
        <f>'APPENDIX 22 i'!J27+'APPENDIX 22 i'!M27+'APPENDIX 22 ii'!G27+'APPENDIX 22 iii'!E27+'APPENDIX  22 iv'!J27</f>
        <v>916689</v>
      </c>
      <c r="O27" s="16">
        <f t="shared" si="0"/>
        <v>3271946</v>
      </c>
      <c r="P27" s="84" t="s">
        <v>103</v>
      </c>
      <c r="R27" s="220"/>
      <c r="S27" s="3"/>
    </row>
    <row r="28" spans="2:19" ht="32.25" customHeight="1" x14ac:dyDescent="0.35">
      <c r="B28" s="185" t="s">
        <v>198</v>
      </c>
      <c r="C28" s="153">
        <v>50000</v>
      </c>
      <c r="D28" s="153">
        <v>0</v>
      </c>
      <c r="E28" s="153">
        <v>0</v>
      </c>
      <c r="F28" s="153">
        <v>6415</v>
      </c>
      <c r="G28" s="153">
        <v>0</v>
      </c>
      <c r="H28" s="153">
        <v>0</v>
      </c>
      <c r="I28" s="153">
        <v>0</v>
      </c>
      <c r="J28" s="153">
        <v>0</v>
      </c>
      <c r="K28" s="153">
        <v>0</v>
      </c>
      <c r="L28" s="153">
        <v>4148283</v>
      </c>
      <c r="N28" s="58">
        <f>'APPENDIX 22 i'!J28+'APPENDIX 22 i'!M28+'APPENDIX 22 ii'!G28+'APPENDIX 22 iii'!E28+'APPENDIX  22 iv'!J28</f>
        <v>726572</v>
      </c>
      <c r="O28" s="16">
        <f t="shared" si="0"/>
        <v>3421711</v>
      </c>
      <c r="P28" s="84" t="s">
        <v>198</v>
      </c>
      <c r="R28" s="220"/>
      <c r="S28" s="3"/>
    </row>
    <row r="29" spans="2:19" ht="32.25" customHeight="1" x14ac:dyDescent="0.35">
      <c r="B29" s="185" t="s">
        <v>105</v>
      </c>
      <c r="C29" s="153">
        <v>0</v>
      </c>
      <c r="D29" s="153">
        <v>0</v>
      </c>
      <c r="E29" s="153">
        <v>0</v>
      </c>
      <c r="F29" s="153">
        <v>0</v>
      </c>
      <c r="G29" s="153">
        <v>0</v>
      </c>
      <c r="H29" s="153">
        <v>0</v>
      </c>
      <c r="I29" s="153">
        <v>0</v>
      </c>
      <c r="J29" s="153">
        <v>0</v>
      </c>
      <c r="K29" s="153">
        <v>0</v>
      </c>
      <c r="L29" s="153">
        <v>468</v>
      </c>
      <c r="N29" s="58">
        <f>'APPENDIX 22 i'!J29+'APPENDIX 22 i'!M29+'APPENDIX 22 ii'!G29+'APPENDIX 22 iii'!E29+'APPENDIX  22 iv'!J29</f>
        <v>66</v>
      </c>
      <c r="O29" s="16">
        <f t="shared" si="0"/>
        <v>402</v>
      </c>
      <c r="P29" s="84" t="s">
        <v>105</v>
      </c>
      <c r="R29" s="221"/>
      <c r="S29" s="3"/>
    </row>
    <row r="30" spans="2:19" ht="32.25" customHeight="1" x14ac:dyDescent="0.35">
      <c r="B30" s="185" t="s">
        <v>106</v>
      </c>
      <c r="C30" s="153">
        <v>0</v>
      </c>
      <c r="D30" s="153">
        <v>0</v>
      </c>
      <c r="E30" s="153">
        <v>0</v>
      </c>
      <c r="F30" s="153">
        <v>0</v>
      </c>
      <c r="G30" s="153">
        <v>0</v>
      </c>
      <c r="H30" s="153">
        <v>59</v>
      </c>
      <c r="I30" s="153">
        <v>0</v>
      </c>
      <c r="J30" s="153">
        <v>0</v>
      </c>
      <c r="K30" s="153">
        <v>0</v>
      </c>
      <c r="L30" s="153">
        <v>815</v>
      </c>
      <c r="N30" s="58">
        <f>'APPENDIX 22 i'!J30+'APPENDIX 22 i'!M30+'APPENDIX 22 ii'!G30+'APPENDIX 22 iii'!E30+'APPENDIX  22 iv'!J30</f>
        <v>0</v>
      </c>
      <c r="O30" s="16">
        <f t="shared" si="0"/>
        <v>815</v>
      </c>
      <c r="P30" s="84" t="s">
        <v>106</v>
      </c>
      <c r="R30" s="221"/>
      <c r="S30" s="3"/>
    </row>
    <row r="31" spans="2:19" ht="32.25" customHeight="1" x14ac:dyDescent="0.35">
      <c r="B31" s="185" t="s">
        <v>107</v>
      </c>
      <c r="C31" s="153">
        <v>0</v>
      </c>
      <c r="D31" s="153">
        <v>0</v>
      </c>
      <c r="E31" s="153">
        <v>0</v>
      </c>
      <c r="F31" s="153">
        <v>1780</v>
      </c>
      <c r="G31" s="153">
        <v>21952</v>
      </c>
      <c r="H31" s="153">
        <v>0</v>
      </c>
      <c r="I31" s="153">
        <v>0</v>
      </c>
      <c r="J31" s="153">
        <v>6515</v>
      </c>
      <c r="K31" s="153">
        <v>14944</v>
      </c>
      <c r="L31" s="153">
        <v>1415284</v>
      </c>
      <c r="N31" s="58">
        <f>'APPENDIX 22 i'!J31+'APPENDIX 22 i'!M31+'APPENDIX 22 ii'!G31+'APPENDIX 22 iii'!E31+'APPENDIX  22 iv'!J31</f>
        <v>20533</v>
      </c>
      <c r="O31" s="16">
        <f t="shared" si="0"/>
        <v>1394751</v>
      </c>
      <c r="P31" s="84" t="s">
        <v>107</v>
      </c>
      <c r="R31" s="220"/>
      <c r="S31" s="3"/>
    </row>
    <row r="32" spans="2:19" ht="32.25" customHeight="1" x14ac:dyDescent="0.35">
      <c r="B32" s="185" t="s">
        <v>108</v>
      </c>
      <c r="C32" s="153">
        <v>0</v>
      </c>
      <c r="D32" s="153">
        <v>0</v>
      </c>
      <c r="E32" s="153">
        <v>0</v>
      </c>
      <c r="F32" s="153">
        <v>20407</v>
      </c>
      <c r="G32" s="153">
        <v>0</v>
      </c>
      <c r="H32" s="153">
        <v>0</v>
      </c>
      <c r="I32" s="153">
        <v>0</v>
      </c>
      <c r="J32" s="153">
        <v>0</v>
      </c>
      <c r="K32" s="153">
        <v>0</v>
      </c>
      <c r="L32" s="153">
        <v>1243480</v>
      </c>
      <c r="N32" s="58">
        <f>'APPENDIX 22 i'!J32+'APPENDIX 22 i'!M32+'APPENDIX 22 ii'!G32+'APPENDIX 22 iii'!E32+'APPENDIX  22 iv'!J32</f>
        <v>777830</v>
      </c>
      <c r="O32" s="16">
        <f t="shared" si="0"/>
        <v>465650</v>
      </c>
      <c r="P32" s="84" t="s">
        <v>108</v>
      </c>
      <c r="R32" s="220"/>
      <c r="S32" s="3"/>
    </row>
    <row r="33" spans="2:19" ht="32.25" customHeight="1" x14ac:dyDescent="0.35">
      <c r="B33" s="185" t="s">
        <v>109</v>
      </c>
      <c r="C33" s="153">
        <v>373358</v>
      </c>
      <c r="D33" s="153">
        <v>0</v>
      </c>
      <c r="E33" s="153">
        <v>404821</v>
      </c>
      <c r="F33" s="153">
        <v>222315</v>
      </c>
      <c r="G33" s="153">
        <v>4141</v>
      </c>
      <c r="H33" s="153">
        <v>0</v>
      </c>
      <c r="I33" s="153">
        <v>0</v>
      </c>
      <c r="J33" s="153">
        <v>2505622</v>
      </c>
      <c r="K33" s="153">
        <v>184850</v>
      </c>
      <c r="L33" s="153">
        <v>37941853</v>
      </c>
      <c r="N33" s="58">
        <f>'APPENDIX 22 i'!J33+'APPENDIX 22 i'!M33+'APPENDIX 22 ii'!G33+'APPENDIX 22 iii'!E33+'APPENDIX  22 iv'!J33</f>
        <v>12706941</v>
      </c>
      <c r="O33" s="16">
        <f t="shared" si="0"/>
        <v>25234912</v>
      </c>
      <c r="P33" s="84" t="s">
        <v>109</v>
      </c>
      <c r="R33" s="220"/>
      <c r="S33" s="3"/>
    </row>
    <row r="34" spans="2:19" ht="32.25" customHeight="1" x14ac:dyDescent="0.35">
      <c r="B34" s="185" t="s">
        <v>110</v>
      </c>
      <c r="C34" s="153">
        <v>682</v>
      </c>
      <c r="D34" s="153">
        <v>5831</v>
      </c>
      <c r="E34" s="153">
        <v>96289</v>
      </c>
      <c r="F34" s="153">
        <v>28707</v>
      </c>
      <c r="G34" s="153">
        <v>115054</v>
      </c>
      <c r="H34" s="153">
        <v>-26777</v>
      </c>
      <c r="I34" s="153">
        <v>0</v>
      </c>
      <c r="J34" s="153">
        <v>173478</v>
      </c>
      <c r="K34" s="153">
        <v>66122</v>
      </c>
      <c r="L34" s="153">
        <v>8503496</v>
      </c>
      <c r="N34" s="58">
        <f>'APPENDIX 22 i'!J34+'APPENDIX 22 i'!M34+'APPENDIX 22 ii'!G34+'APPENDIX 22 iii'!E34+'APPENDIX  22 iv'!J34</f>
        <v>834921</v>
      </c>
      <c r="O34" s="16">
        <f t="shared" si="0"/>
        <v>7668575</v>
      </c>
      <c r="P34" s="84" t="s">
        <v>110</v>
      </c>
      <c r="R34" s="220"/>
      <c r="S34" s="3"/>
    </row>
    <row r="35" spans="2:19" ht="32.25" customHeight="1" x14ac:dyDescent="0.35">
      <c r="B35" s="185" t="s">
        <v>111</v>
      </c>
      <c r="C35" s="153">
        <v>523572</v>
      </c>
      <c r="D35" s="153">
        <v>6759</v>
      </c>
      <c r="E35" s="153">
        <v>518751</v>
      </c>
      <c r="F35" s="153">
        <v>248174</v>
      </c>
      <c r="G35" s="153">
        <v>516635</v>
      </c>
      <c r="H35" s="153">
        <v>310453</v>
      </c>
      <c r="I35" s="153">
        <v>0</v>
      </c>
      <c r="J35" s="153">
        <v>1511138</v>
      </c>
      <c r="K35" s="153">
        <v>1668742</v>
      </c>
      <c r="L35" s="153">
        <v>42806887</v>
      </c>
      <c r="N35" s="58">
        <f>'APPENDIX 22 i'!J35+'APPENDIX 22 i'!M35+'APPENDIX 22 ii'!G35+'APPENDIX 22 iii'!E35+'APPENDIX  22 iv'!J35</f>
        <v>6541709</v>
      </c>
      <c r="O35" s="16">
        <f t="shared" si="0"/>
        <v>36265178</v>
      </c>
      <c r="P35" s="84" t="s">
        <v>111</v>
      </c>
      <c r="R35" s="220"/>
      <c r="S35" s="3"/>
    </row>
    <row r="36" spans="2:19" ht="32.25" customHeight="1" x14ac:dyDescent="0.35">
      <c r="B36" s="185" t="s">
        <v>112</v>
      </c>
      <c r="C36" s="153">
        <v>125748</v>
      </c>
      <c r="D36" s="153">
        <v>0</v>
      </c>
      <c r="E36" s="153">
        <v>26500</v>
      </c>
      <c r="F36" s="153">
        <v>0</v>
      </c>
      <c r="G36" s="153">
        <v>429993</v>
      </c>
      <c r="H36" s="153">
        <v>195238</v>
      </c>
      <c r="I36" s="153">
        <v>0</v>
      </c>
      <c r="J36" s="153">
        <v>0</v>
      </c>
      <c r="K36" s="153">
        <v>115426</v>
      </c>
      <c r="L36" s="153">
        <v>7051822</v>
      </c>
      <c r="N36" s="58">
        <f>'APPENDIX 22 i'!J36+'APPENDIX 22 i'!M36+'APPENDIX 22 ii'!G36+'APPENDIX 22 iii'!E36+'APPENDIX  22 iv'!J36</f>
        <v>1307848</v>
      </c>
      <c r="O36" s="16">
        <f t="shared" si="0"/>
        <v>5743974</v>
      </c>
      <c r="P36" s="84" t="s">
        <v>112</v>
      </c>
      <c r="R36" s="220"/>
      <c r="S36" s="3"/>
    </row>
    <row r="37" spans="2:19" ht="32.25" customHeight="1" x14ac:dyDescent="0.35">
      <c r="B37" s="185" t="s">
        <v>113</v>
      </c>
      <c r="C37" s="153">
        <v>313261</v>
      </c>
      <c r="D37" s="153">
        <v>490</v>
      </c>
      <c r="E37" s="153">
        <v>194190</v>
      </c>
      <c r="F37" s="153">
        <v>115774</v>
      </c>
      <c r="G37" s="153">
        <v>510328</v>
      </c>
      <c r="H37" s="153">
        <v>812554</v>
      </c>
      <c r="I37" s="153">
        <v>0</v>
      </c>
      <c r="J37" s="153">
        <v>160512</v>
      </c>
      <c r="K37" s="153">
        <v>75162</v>
      </c>
      <c r="L37" s="153">
        <v>27149061</v>
      </c>
      <c r="N37" s="58">
        <f>'APPENDIX 22 i'!J37+'APPENDIX 22 i'!M37+'APPENDIX 22 ii'!G37+'APPENDIX 22 iii'!E37+'APPENDIX  22 iv'!J37</f>
        <v>11941020</v>
      </c>
      <c r="O37" s="16">
        <f t="shared" si="0"/>
        <v>15208041</v>
      </c>
      <c r="P37" s="84" t="s">
        <v>113</v>
      </c>
      <c r="R37" s="220"/>
      <c r="S37" s="3"/>
    </row>
    <row r="38" spans="2:19" ht="32.25" customHeight="1" x14ac:dyDescent="0.35">
      <c r="B38" s="185" t="s">
        <v>114</v>
      </c>
      <c r="C38" s="153">
        <v>1512</v>
      </c>
      <c r="D38" s="153">
        <v>9390</v>
      </c>
      <c r="E38" s="153">
        <v>82702</v>
      </c>
      <c r="F38" s="153">
        <v>97808</v>
      </c>
      <c r="G38" s="153">
        <v>88317</v>
      </c>
      <c r="H38" s="153">
        <v>80098</v>
      </c>
      <c r="I38" s="153">
        <v>0</v>
      </c>
      <c r="J38" s="153">
        <v>422222</v>
      </c>
      <c r="K38" s="153">
        <v>53286</v>
      </c>
      <c r="L38" s="153">
        <v>10774322</v>
      </c>
      <c r="N38" s="58">
        <f>'APPENDIX 22 i'!J38+'APPENDIX 22 i'!M38+'APPENDIX 22 ii'!G38+'APPENDIX 22 iii'!E38+'APPENDIX  22 iv'!J38</f>
        <v>2509570</v>
      </c>
      <c r="O38" s="16">
        <f t="shared" si="0"/>
        <v>8264752</v>
      </c>
      <c r="P38" s="84" t="s">
        <v>114</v>
      </c>
      <c r="R38" s="220"/>
      <c r="S38" s="3"/>
    </row>
    <row r="39" spans="2:19" ht="25.5" customHeight="1" thickBot="1" x14ac:dyDescent="0.4">
      <c r="B39" s="176" t="s">
        <v>115</v>
      </c>
      <c r="C39" s="176">
        <v>1426615</v>
      </c>
      <c r="D39" s="176">
        <v>73698</v>
      </c>
      <c r="E39" s="176">
        <v>1528802</v>
      </c>
      <c r="F39" s="176">
        <v>3734636</v>
      </c>
      <c r="G39" s="176">
        <v>2729125</v>
      </c>
      <c r="H39" s="176">
        <v>2239487</v>
      </c>
      <c r="I39" s="176">
        <v>0</v>
      </c>
      <c r="J39" s="176">
        <v>5704641</v>
      </c>
      <c r="K39" s="176">
        <v>3654311</v>
      </c>
      <c r="L39" s="176">
        <v>324628963</v>
      </c>
      <c r="N39" s="58">
        <f>'APPENDIX 22 i'!J39+'APPENDIX 22 i'!M39+'APPENDIX 22 ii'!G39+'APPENDIX 22 iii'!E39+'APPENDIX  22 iv'!J39</f>
        <v>82328178</v>
      </c>
      <c r="O39" s="16">
        <f t="shared" si="0"/>
        <v>242300785</v>
      </c>
      <c r="P39" s="84" t="s">
        <v>115</v>
      </c>
      <c r="R39" s="220"/>
      <c r="S39" s="3"/>
    </row>
    <row r="40" spans="2:19" ht="16" thickTop="1" x14ac:dyDescent="0.35">
      <c r="B40" s="361" t="s">
        <v>197</v>
      </c>
      <c r="C40" s="357"/>
      <c r="D40" s="357"/>
      <c r="E40" s="357"/>
      <c r="F40" s="357"/>
      <c r="G40" s="357"/>
      <c r="H40" s="357"/>
      <c r="I40" s="357"/>
      <c r="J40" s="219"/>
      <c r="K40" s="362"/>
      <c r="L40" s="363"/>
    </row>
    <row r="41" spans="2:19" ht="14" x14ac:dyDescent="0.3">
      <c r="C41" s="15"/>
      <c r="D41" s="15"/>
      <c r="E41" s="15"/>
      <c r="F41" s="15"/>
      <c r="G41" s="15"/>
      <c r="H41" s="15"/>
      <c r="I41" s="15"/>
      <c r="J41" s="15"/>
      <c r="K41" s="15"/>
      <c r="L41" s="15"/>
      <c r="M41" s="15"/>
      <c r="N41" s="15"/>
      <c r="O41" s="15"/>
    </row>
    <row r="42" spans="2:19" x14ac:dyDescent="0.35">
      <c r="C42" s="15"/>
      <c r="D42" s="15"/>
      <c r="E42" s="15"/>
      <c r="F42" s="15"/>
      <c r="G42" s="15"/>
      <c r="H42" s="15"/>
      <c r="I42" s="81"/>
      <c r="J42" s="15"/>
      <c r="K42" s="15"/>
      <c r="L42" s="15"/>
    </row>
    <row r="43" spans="2:19" x14ac:dyDescent="0.35">
      <c r="C43" s="15"/>
      <c r="D43" s="15"/>
      <c r="E43" s="15"/>
      <c r="F43" s="15"/>
      <c r="G43" s="15"/>
      <c r="H43" s="15"/>
      <c r="I43" s="15"/>
      <c r="J43" s="15"/>
      <c r="K43" s="15"/>
      <c r="L43" s="15"/>
    </row>
    <row r="44" spans="2:19" x14ac:dyDescent="0.35">
      <c r="C44" s="15"/>
      <c r="D44" s="15"/>
      <c r="E44" s="15"/>
      <c r="F44" s="15"/>
      <c r="G44" s="15"/>
      <c r="H44" s="15"/>
      <c r="I44" s="15"/>
      <c r="J44" s="15"/>
      <c r="K44" s="15"/>
      <c r="L44" s="15"/>
    </row>
    <row r="48" spans="2:19" x14ac:dyDescent="0.35">
      <c r="L48" s="14"/>
    </row>
  </sheetData>
  <sheetProtection algorithmName="SHA-512" hashValue="SloCt5ADxmpXfr4/DeKKTt8b4HWqf+hXbM5EnB3RH7HnVqK8jlKdiVZ9NJ7TDuCTDd4IV/ylzVPMaKkQbxKGug==" saltValue="jVH9JgU0ItzYjww93uqJNQ==" spinCount="100000" sheet="1" objects="1" scenarios="1"/>
  <mergeCells count="4">
    <mergeCell ref="B3:L3"/>
    <mergeCell ref="B4:L4"/>
    <mergeCell ref="B40:I40"/>
    <mergeCell ref="K40:L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3:Q56"/>
  <sheetViews>
    <sheetView showGridLines="0" topLeftCell="A45" zoomScale="80" zoomScaleNormal="80" zoomScaleSheetLayoutView="70" workbookViewId="0">
      <selection activeCell="C58" sqref="C58"/>
    </sheetView>
  </sheetViews>
  <sheetFormatPr defaultColWidth="9.453125" defaultRowHeight="19.5" customHeight="1" x14ac:dyDescent="0.3"/>
  <cols>
    <col min="1" max="1" width="15.54296875" style="2" customWidth="1"/>
    <col min="2" max="2" width="46.26953125" style="2" customWidth="1"/>
    <col min="3" max="3" width="22.54296875" style="2" customWidth="1"/>
    <col min="4" max="4" width="15.453125" style="2" customWidth="1"/>
    <col min="5" max="5" width="13.453125" style="2" customWidth="1"/>
    <col min="6" max="6" width="16.54296875" style="2" customWidth="1"/>
    <col min="7" max="7" width="20.453125" style="2" customWidth="1"/>
    <col min="8" max="8" width="16.54296875" style="2" customWidth="1"/>
    <col min="9" max="9" width="16" style="2" customWidth="1"/>
    <col min="10" max="10" width="22.54296875" style="2" customWidth="1"/>
    <col min="11" max="11" width="16.54296875" style="2" customWidth="1"/>
    <col min="12" max="12" width="17.54296875" style="2" customWidth="1"/>
    <col min="13" max="13" width="17.453125" style="2" customWidth="1"/>
    <col min="14" max="14" width="18.453125" style="2" customWidth="1"/>
    <col min="15" max="15" width="14" style="2" customWidth="1"/>
    <col min="16" max="16" width="15.453125" style="2" customWidth="1"/>
    <col min="17" max="17" width="20.453125" style="2" customWidth="1"/>
    <col min="18" max="16384" width="9.453125" style="2"/>
  </cols>
  <sheetData>
    <row r="3" spans="2:17" ht="20.25" customHeight="1" x14ac:dyDescent="0.3">
      <c r="B3" s="285" t="s">
        <v>249</v>
      </c>
      <c r="C3" s="286"/>
      <c r="D3" s="286"/>
      <c r="E3" s="286"/>
      <c r="F3" s="286"/>
      <c r="G3" s="286"/>
      <c r="H3" s="286"/>
      <c r="I3" s="286"/>
      <c r="J3" s="286"/>
      <c r="K3" s="286"/>
      <c r="L3" s="286"/>
      <c r="M3" s="286"/>
      <c r="N3" s="286"/>
      <c r="O3" s="286"/>
      <c r="P3" s="286"/>
      <c r="Q3" s="287"/>
    </row>
    <row r="4" spans="2:17" s="10" customFormat="1" ht="42" x14ac:dyDescent="0.3">
      <c r="B4" s="48" t="s">
        <v>0</v>
      </c>
      <c r="C4" s="259" t="s">
        <v>1</v>
      </c>
      <c r="D4" s="259" t="s">
        <v>2</v>
      </c>
      <c r="E4" s="259" t="s">
        <v>3</v>
      </c>
      <c r="F4" s="259" t="s">
        <v>4</v>
      </c>
      <c r="G4" s="259" t="s">
        <v>5</v>
      </c>
      <c r="H4" s="259" t="s">
        <v>6</v>
      </c>
      <c r="I4" s="259" t="s">
        <v>7</v>
      </c>
      <c r="J4" s="259" t="s">
        <v>8</v>
      </c>
      <c r="K4" s="50" t="s">
        <v>9</v>
      </c>
      <c r="L4" s="50" t="s">
        <v>10</v>
      </c>
      <c r="M4" s="50" t="s">
        <v>11</v>
      </c>
      <c r="N4" s="50" t="s">
        <v>12</v>
      </c>
      <c r="O4" s="50" t="s">
        <v>13</v>
      </c>
      <c r="P4" s="50" t="s">
        <v>14</v>
      </c>
      <c r="Q4" s="50" t="s">
        <v>133</v>
      </c>
    </row>
    <row r="5" spans="2:17" ht="24.75" customHeight="1" x14ac:dyDescent="0.3">
      <c r="B5" s="292" t="s">
        <v>16</v>
      </c>
      <c r="C5" s="293"/>
      <c r="D5" s="293"/>
      <c r="E5" s="293"/>
      <c r="F5" s="293"/>
      <c r="G5" s="293"/>
      <c r="H5" s="293"/>
      <c r="I5" s="293"/>
      <c r="J5" s="293"/>
      <c r="K5" s="293"/>
      <c r="L5" s="293"/>
      <c r="M5" s="293"/>
      <c r="N5" s="293"/>
      <c r="O5" s="293"/>
      <c r="P5" s="293"/>
      <c r="Q5" s="294"/>
    </row>
    <row r="6" spans="2:17" ht="24.75" customHeight="1" x14ac:dyDescent="0.3">
      <c r="B6" s="7" t="s">
        <v>17</v>
      </c>
      <c r="C6" s="8">
        <v>185367</v>
      </c>
      <c r="D6" s="8">
        <v>0</v>
      </c>
      <c r="E6" s="8">
        <v>0</v>
      </c>
      <c r="F6" s="8">
        <v>185367</v>
      </c>
      <c r="G6" s="8">
        <v>0</v>
      </c>
      <c r="H6" s="8">
        <v>0</v>
      </c>
      <c r="I6" s="8">
        <v>0</v>
      </c>
      <c r="J6" s="8">
        <v>185367</v>
      </c>
      <c r="K6" s="8">
        <v>0</v>
      </c>
      <c r="L6" s="8">
        <v>185367</v>
      </c>
      <c r="M6" s="8">
        <v>339948</v>
      </c>
      <c r="N6" s="8">
        <v>0</v>
      </c>
      <c r="O6" s="8">
        <v>0</v>
      </c>
      <c r="P6" s="8">
        <v>0</v>
      </c>
      <c r="Q6" s="9">
        <v>525315</v>
      </c>
    </row>
    <row r="7" spans="2:17" ht="24.75" customHeight="1" x14ac:dyDescent="0.3">
      <c r="B7" s="7" t="s">
        <v>18</v>
      </c>
      <c r="C7" s="8">
        <v>173424</v>
      </c>
      <c r="D7" s="8">
        <v>0</v>
      </c>
      <c r="E7" s="8">
        <v>0</v>
      </c>
      <c r="F7" s="8">
        <v>173424</v>
      </c>
      <c r="G7" s="8">
        <v>0</v>
      </c>
      <c r="H7" s="8">
        <v>0</v>
      </c>
      <c r="I7" s="8">
        <v>0</v>
      </c>
      <c r="J7" s="8">
        <v>173424</v>
      </c>
      <c r="K7" s="8">
        <v>0</v>
      </c>
      <c r="L7" s="8">
        <v>173424</v>
      </c>
      <c r="M7" s="8">
        <v>-23531</v>
      </c>
      <c r="N7" s="8">
        <v>0</v>
      </c>
      <c r="O7" s="8">
        <v>0</v>
      </c>
      <c r="P7" s="8">
        <v>0</v>
      </c>
      <c r="Q7" s="9">
        <v>149893</v>
      </c>
    </row>
    <row r="8" spans="2:17" ht="24.75" customHeight="1" x14ac:dyDescent="0.3">
      <c r="B8" s="7" t="s">
        <v>19</v>
      </c>
      <c r="C8" s="8">
        <v>0</v>
      </c>
      <c r="D8" s="8">
        <v>182338</v>
      </c>
      <c r="E8" s="8">
        <v>-44314</v>
      </c>
      <c r="F8" s="8">
        <v>138024</v>
      </c>
      <c r="G8" s="8">
        <v>876</v>
      </c>
      <c r="H8" s="8">
        <v>0</v>
      </c>
      <c r="I8" s="8">
        <v>876</v>
      </c>
      <c r="J8" s="8">
        <v>137148</v>
      </c>
      <c r="K8" s="8">
        <v>41144</v>
      </c>
      <c r="L8" s="8">
        <v>96004</v>
      </c>
      <c r="M8" s="8">
        <v>1446372</v>
      </c>
      <c r="N8" s="8">
        <v>0</v>
      </c>
      <c r="O8" s="8">
        <v>0</v>
      </c>
      <c r="P8" s="8">
        <v>0</v>
      </c>
      <c r="Q8" s="9">
        <v>1542375</v>
      </c>
    </row>
    <row r="9" spans="2:17" ht="24.75" customHeight="1" x14ac:dyDescent="0.3">
      <c r="B9" s="7" t="s">
        <v>20</v>
      </c>
      <c r="C9" s="8">
        <v>0</v>
      </c>
      <c r="D9" s="8">
        <v>665880</v>
      </c>
      <c r="E9" s="8">
        <v>0</v>
      </c>
      <c r="F9" s="8">
        <v>665880</v>
      </c>
      <c r="G9" s="8">
        <v>291367</v>
      </c>
      <c r="H9" s="8">
        <v>-9118</v>
      </c>
      <c r="I9" s="8">
        <v>256134</v>
      </c>
      <c r="J9" s="8">
        <v>409746</v>
      </c>
      <c r="K9" s="8">
        <v>39021</v>
      </c>
      <c r="L9" s="8">
        <v>370725</v>
      </c>
      <c r="M9" s="8">
        <v>3633899</v>
      </c>
      <c r="N9" s="8">
        <v>0</v>
      </c>
      <c r="O9" s="8">
        <v>0</v>
      </c>
      <c r="P9" s="8">
        <v>500000</v>
      </c>
      <c r="Q9" s="9">
        <v>3504624</v>
      </c>
    </row>
    <row r="10" spans="2:17" ht="24.75" customHeight="1" x14ac:dyDescent="0.3">
      <c r="B10" s="7" t="s">
        <v>121</v>
      </c>
      <c r="C10" s="8">
        <v>1069032</v>
      </c>
      <c r="D10" s="8">
        <v>0</v>
      </c>
      <c r="E10" s="8">
        <v>313741</v>
      </c>
      <c r="F10" s="8">
        <v>1382773</v>
      </c>
      <c r="G10" s="8">
        <v>0</v>
      </c>
      <c r="H10" s="8">
        <v>0</v>
      </c>
      <c r="I10" s="8">
        <v>0</v>
      </c>
      <c r="J10" s="8">
        <v>1382773</v>
      </c>
      <c r="K10" s="8">
        <v>206895</v>
      </c>
      <c r="L10" s="8">
        <v>1175877</v>
      </c>
      <c r="M10" s="8">
        <v>612079</v>
      </c>
      <c r="N10" s="8">
        <v>0</v>
      </c>
      <c r="O10" s="8">
        <v>0</v>
      </c>
      <c r="P10" s="8">
        <v>0</v>
      </c>
      <c r="Q10" s="9">
        <v>1787956</v>
      </c>
    </row>
    <row r="11" spans="2:17" ht="24.75" customHeight="1" x14ac:dyDescent="0.3">
      <c r="B11" s="7" t="s">
        <v>222</v>
      </c>
      <c r="C11" s="8">
        <v>0</v>
      </c>
      <c r="D11" s="8">
        <v>46281</v>
      </c>
      <c r="E11" s="8">
        <v>0</v>
      </c>
      <c r="F11" s="8">
        <v>46281</v>
      </c>
      <c r="G11" s="8">
        <v>25909</v>
      </c>
      <c r="H11" s="8">
        <v>0</v>
      </c>
      <c r="I11" s="8">
        <v>25909</v>
      </c>
      <c r="J11" s="8">
        <v>20372</v>
      </c>
      <c r="K11" s="8">
        <v>20664</v>
      </c>
      <c r="L11" s="8">
        <v>-292</v>
      </c>
      <c r="M11" s="8">
        <v>47110</v>
      </c>
      <c r="N11" s="8">
        <v>0</v>
      </c>
      <c r="O11" s="8">
        <v>0</v>
      </c>
      <c r="P11" s="8">
        <v>0</v>
      </c>
      <c r="Q11" s="9">
        <v>46818</v>
      </c>
    </row>
    <row r="12" spans="2:17" ht="24.75" customHeight="1" x14ac:dyDescent="0.3">
      <c r="B12" s="7" t="s">
        <v>21</v>
      </c>
      <c r="C12" s="8">
        <v>832279</v>
      </c>
      <c r="D12" s="8">
        <v>0</v>
      </c>
      <c r="E12" s="8">
        <v>0</v>
      </c>
      <c r="F12" s="8">
        <v>832279</v>
      </c>
      <c r="G12" s="8">
        <v>0</v>
      </c>
      <c r="H12" s="8">
        <v>0</v>
      </c>
      <c r="I12" s="8">
        <v>0</v>
      </c>
      <c r="J12" s="8">
        <v>832279</v>
      </c>
      <c r="K12" s="8">
        <v>0</v>
      </c>
      <c r="L12" s="8">
        <v>832279</v>
      </c>
      <c r="M12" s="8">
        <v>2321205</v>
      </c>
      <c r="N12" s="8">
        <v>0</v>
      </c>
      <c r="O12" s="8">
        <v>0</v>
      </c>
      <c r="P12" s="8">
        <v>150000</v>
      </c>
      <c r="Q12" s="9">
        <v>3003484</v>
      </c>
    </row>
    <row r="13" spans="2:17" ht="24.75" customHeight="1" x14ac:dyDescent="0.3">
      <c r="B13" s="7" t="s">
        <v>22</v>
      </c>
      <c r="C13" s="8">
        <v>53658</v>
      </c>
      <c r="D13" s="8">
        <v>0</v>
      </c>
      <c r="E13" s="8">
        <v>0</v>
      </c>
      <c r="F13" s="8">
        <v>53658</v>
      </c>
      <c r="G13" s="8">
        <v>0</v>
      </c>
      <c r="H13" s="8">
        <v>0</v>
      </c>
      <c r="I13" s="8">
        <v>0</v>
      </c>
      <c r="J13" s="8">
        <v>53658</v>
      </c>
      <c r="K13" s="8">
        <v>0</v>
      </c>
      <c r="L13" s="8">
        <v>53658</v>
      </c>
      <c r="M13" s="8">
        <v>262712</v>
      </c>
      <c r="N13" s="8">
        <v>0</v>
      </c>
      <c r="O13" s="8">
        <v>0</v>
      </c>
      <c r="P13" s="8">
        <v>0</v>
      </c>
      <c r="Q13" s="9">
        <v>316370</v>
      </c>
    </row>
    <row r="14" spans="2:17" ht="24.75" customHeight="1" x14ac:dyDescent="0.3">
      <c r="B14" s="7" t="s">
        <v>23</v>
      </c>
      <c r="C14" s="8">
        <v>0</v>
      </c>
      <c r="D14" s="8">
        <v>0</v>
      </c>
      <c r="E14" s="8">
        <v>91144</v>
      </c>
      <c r="F14" s="8">
        <v>91144</v>
      </c>
      <c r="G14" s="8">
        <v>355050</v>
      </c>
      <c r="H14" s="8">
        <v>20966</v>
      </c>
      <c r="I14" s="8">
        <v>386753</v>
      </c>
      <c r="J14" s="8">
        <v>-295609</v>
      </c>
      <c r="K14" s="8">
        <v>0</v>
      </c>
      <c r="L14" s="8">
        <v>-295609</v>
      </c>
      <c r="M14" s="8">
        <v>402364</v>
      </c>
      <c r="N14" s="8">
        <v>0</v>
      </c>
      <c r="O14" s="8">
        <v>0</v>
      </c>
      <c r="P14" s="8">
        <v>0</v>
      </c>
      <c r="Q14" s="9">
        <v>106755</v>
      </c>
    </row>
    <row r="15" spans="2:17" ht="24.75" customHeight="1" x14ac:dyDescent="0.3">
      <c r="B15" s="7" t="s">
        <v>24</v>
      </c>
      <c r="C15" s="8">
        <v>0</v>
      </c>
      <c r="D15" s="8">
        <v>176612</v>
      </c>
      <c r="E15" s="8">
        <v>0</v>
      </c>
      <c r="F15" s="8">
        <v>176612</v>
      </c>
      <c r="G15" s="8">
        <v>52046</v>
      </c>
      <c r="H15" s="8">
        <v>52566</v>
      </c>
      <c r="I15" s="8">
        <v>143669</v>
      </c>
      <c r="J15" s="8">
        <v>32943</v>
      </c>
      <c r="K15" s="8">
        <v>8853</v>
      </c>
      <c r="L15" s="8">
        <v>24090</v>
      </c>
      <c r="M15" s="8">
        <v>398110</v>
      </c>
      <c r="N15" s="8">
        <v>0</v>
      </c>
      <c r="O15" s="8">
        <v>0</v>
      </c>
      <c r="P15" s="8">
        <v>0</v>
      </c>
      <c r="Q15" s="9">
        <v>422200</v>
      </c>
    </row>
    <row r="16" spans="2:17" ht="24.75" customHeight="1" x14ac:dyDescent="0.3">
      <c r="B16" s="7" t="s">
        <v>25</v>
      </c>
      <c r="C16" s="8">
        <v>0</v>
      </c>
      <c r="D16" s="8">
        <v>268766</v>
      </c>
      <c r="E16" s="8">
        <v>0</v>
      </c>
      <c r="F16" s="8">
        <v>268766</v>
      </c>
      <c r="G16" s="8">
        <v>183187</v>
      </c>
      <c r="H16" s="8">
        <v>0</v>
      </c>
      <c r="I16" s="8">
        <v>183187</v>
      </c>
      <c r="J16" s="8">
        <v>85579</v>
      </c>
      <c r="K16" s="8">
        <v>32040</v>
      </c>
      <c r="L16" s="8">
        <v>53538</v>
      </c>
      <c r="M16" s="8">
        <v>39219</v>
      </c>
      <c r="N16" s="8">
        <v>0</v>
      </c>
      <c r="O16" s="8">
        <v>0</v>
      </c>
      <c r="P16" s="8">
        <v>0</v>
      </c>
      <c r="Q16" s="9">
        <v>92757</v>
      </c>
    </row>
    <row r="17" spans="1:17" ht="24.75" customHeight="1" x14ac:dyDescent="0.3">
      <c r="B17" s="7" t="s">
        <v>26</v>
      </c>
      <c r="C17" s="8">
        <v>1190129</v>
      </c>
      <c r="D17" s="8">
        <v>0</v>
      </c>
      <c r="E17" s="8">
        <v>0</v>
      </c>
      <c r="F17" s="8">
        <v>1190129</v>
      </c>
      <c r="G17" s="8">
        <v>0</v>
      </c>
      <c r="H17" s="8">
        <v>4590</v>
      </c>
      <c r="I17" s="8">
        <v>4590</v>
      </c>
      <c r="J17" s="8">
        <v>1185539</v>
      </c>
      <c r="K17" s="8">
        <v>297447</v>
      </c>
      <c r="L17" s="8">
        <v>888092</v>
      </c>
      <c r="M17" s="8">
        <v>4347807</v>
      </c>
      <c r="N17" s="8">
        <v>0</v>
      </c>
      <c r="O17" s="8">
        <v>0</v>
      </c>
      <c r="P17" s="8">
        <v>600000</v>
      </c>
      <c r="Q17" s="9">
        <v>4635899</v>
      </c>
    </row>
    <row r="18" spans="1:17" ht="24.75" customHeight="1" x14ac:dyDescent="0.3">
      <c r="B18" s="7" t="s">
        <v>27</v>
      </c>
      <c r="C18" s="8">
        <v>43471</v>
      </c>
      <c r="D18" s="8">
        <v>-19260</v>
      </c>
      <c r="E18" s="8">
        <v>6232</v>
      </c>
      <c r="F18" s="8">
        <v>30443</v>
      </c>
      <c r="G18" s="8">
        <v>0</v>
      </c>
      <c r="H18" s="8">
        <v>0</v>
      </c>
      <c r="I18" s="8">
        <v>0</v>
      </c>
      <c r="J18" s="8">
        <v>30443</v>
      </c>
      <c r="K18" s="8">
        <v>0</v>
      </c>
      <c r="L18" s="8">
        <v>30443</v>
      </c>
      <c r="M18" s="8">
        <v>999300</v>
      </c>
      <c r="N18" s="8">
        <v>0</v>
      </c>
      <c r="O18" s="8">
        <v>0</v>
      </c>
      <c r="P18" s="8">
        <v>0</v>
      </c>
      <c r="Q18" s="9">
        <v>1029743</v>
      </c>
    </row>
    <row r="19" spans="1:17" ht="24.75" customHeight="1" x14ac:dyDescent="0.3">
      <c r="B19" s="7" t="s">
        <v>28</v>
      </c>
      <c r="C19" s="8">
        <v>545198</v>
      </c>
      <c r="D19" s="8">
        <v>0</v>
      </c>
      <c r="E19" s="8">
        <v>1302</v>
      </c>
      <c r="F19" s="8">
        <v>546500</v>
      </c>
      <c r="G19" s="8">
        <v>0</v>
      </c>
      <c r="H19" s="8">
        <v>0</v>
      </c>
      <c r="I19" s="8">
        <v>0</v>
      </c>
      <c r="J19" s="8">
        <v>546500</v>
      </c>
      <c r="K19" s="8">
        <v>171583</v>
      </c>
      <c r="L19" s="8">
        <v>374917</v>
      </c>
      <c r="M19" s="8">
        <v>3326148</v>
      </c>
      <c r="N19" s="8">
        <v>0</v>
      </c>
      <c r="O19" s="8">
        <v>0</v>
      </c>
      <c r="P19" s="8">
        <v>0</v>
      </c>
      <c r="Q19" s="9">
        <v>3701065</v>
      </c>
    </row>
    <row r="20" spans="1:17" ht="24.75" customHeight="1" x14ac:dyDescent="0.3">
      <c r="B20" s="7" t="s">
        <v>29</v>
      </c>
      <c r="C20" s="8">
        <v>231457</v>
      </c>
      <c r="D20" s="8">
        <v>759678</v>
      </c>
      <c r="E20" s="8">
        <v>0</v>
      </c>
      <c r="F20" s="8">
        <v>991134</v>
      </c>
      <c r="G20" s="8">
        <v>0</v>
      </c>
      <c r="H20" s="8">
        <v>125703</v>
      </c>
      <c r="I20" s="8">
        <v>159453</v>
      </c>
      <c r="J20" s="8">
        <v>831681</v>
      </c>
      <c r="K20" s="8">
        <v>270296</v>
      </c>
      <c r="L20" s="8">
        <v>561385</v>
      </c>
      <c r="M20" s="8">
        <v>5461172</v>
      </c>
      <c r="N20" s="8">
        <v>0</v>
      </c>
      <c r="O20" s="8">
        <v>82482</v>
      </c>
      <c r="P20" s="8">
        <v>0</v>
      </c>
      <c r="Q20" s="9">
        <v>5940075</v>
      </c>
    </row>
    <row r="21" spans="1:17" ht="24.75" customHeight="1" x14ac:dyDescent="0.3">
      <c r="B21" s="7" t="s">
        <v>30</v>
      </c>
      <c r="C21" s="8">
        <v>46732</v>
      </c>
      <c r="D21" s="8">
        <v>45517</v>
      </c>
      <c r="E21" s="8">
        <v>25778</v>
      </c>
      <c r="F21" s="8">
        <v>118026</v>
      </c>
      <c r="G21" s="8">
        <v>0</v>
      </c>
      <c r="H21" s="8">
        <v>5441</v>
      </c>
      <c r="I21" s="8">
        <v>20633</v>
      </c>
      <c r="J21" s="8">
        <v>97393</v>
      </c>
      <c r="K21" s="8">
        <v>29218</v>
      </c>
      <c r="L21" s="8">
        <v>68175</v>
      </c>
      <c r="M21" s="8">
        <v>72265</v>
      </c>
      <c r="N21" s="8">
        <v>0</v>
      </c>
      <c r="O21" s="8">
        <v>0</v>
      </c>
      <c r="P21" s="8">
        <v>13500</v>
      </c>
      <c r="Q21" s="9">
        <v>126940</v>
      </c>
    </row>
    <row r="22" spans="1:17" ht="24.75" customHeight="1" x14ac:dyDescent="0.3">
      <c r="B22" s="7" t="s">
        <v>31</v>
      </c>
      <c r="C22" s="8">
        <v>0</v>
      </c>
      <c r="D22" s="8">
        <v>13441</v>
      </c>
      <c r="E22" s="8">
        <v>43</v>
      </c>
      <c r="F22" s="8">
        <v>13484</v>
      </c>
      <c r="G22" s="8">
        <v>126843</v>
      </c>
      <c r="H22" s="8">
        <v>0</v>
      </c>
      <c r="I22" s="8">
        <v>126843</v>
      </c>
      <c r="J22" s="8">
        <v>-113359</v>
      </c>
      <c r="K22" s="8">
        <v>0</v>
      </c>
      <c r="L22" s="8">
        <v>-113359</v>
      </c>
      <c r="M22" s="8">
        <v>-7668479</v>
      </c>
      <c r="N22" s="8">
        <v>0</v>
      </c>
      <c r="O22" s="8">
        <v>0</v>
      </c>
      <c r="P22" s="8">
        <v>0</v>
      </c>
      <c r="Q22" s="9">
        <v>-7781838</v>
      </c>
    </row>
    <row r="23" spans="1:17" ht="24.75" customHeight="1" x14ac:dyDescent="0.3">
      <c r="B23" s="7" t="s">
        <v>288</v>
      </c>
      <c r="C23" s="8">
        <v>0</v>
      </c>
      <c r="D23" s="8">
        <v>0</v>
      </c>
      <c r="E23" s="8">
        <v>0</v>
      </c>
      <c r="F23" s="8">
        <v>0</v>
      </c>
      <c r="G23" s="8">
        <v>107519</v>
      </c>
      <c r="H23" s="8">
        <v>0</v>
      </c>
      <c r="I23" s="8">
        <v>107519</v>
      </c>
      <c r="J23" s="8">
        <v>-107519</v>
      </c>
      <c r="K23" s="8">
        <v>0</v>
      </c>
      <c r="L23" s="8">
        <v>-107519</v>
      </c>
      <c r="M23" s="8">
        <v>-1116150</v>
      </c>
      <c r="N23" s="8">
        <v>0</v>
      </c>
      <c r="O23" s="8">
        <v>0</v>
      </c>
      <c r="P23" s="8">
        <v>0</v>
      </c>
      <c r="Q23" s="9">
        <v>-1223669</v>
      </c>
    </row>
    <row r="24" spans="1:17" ht="24.75" customHeight="1" x14ac:dyDescent="0.3">
      <c r="B24" s="7" t="s">
        <v>206</v>
      </c>
      <c r="C24" s="8">
        <v>0</v>
      </c>
      <c r="D24" s="8">
        <v>0</v>
      </c>
      <c r="E24" s="8">
        <v>0</v>
      </c>
      <c r="F24" s="8">
        <v>0</v>
      </c>
      <c r="G24" s="8">
        <v>64905</v>
      </c>
      <c r="H24" s="8">
        <v>0</v>
      </c>
      <c r="I24" s="8">
        <v>64905</v>
      </c>
      <c r="J24" s="8">
        <v>-64905</v>
      </c>
      <c r="K24" s="8">
        <v>-12034</v>
      </c>
      <c r="L24" s="8">
        <v>-52871</v>
      </c>
      <c r="M24" s="8">
        <v>1528377</v>
      </c>
      <c r="N24" s="8">
        <v>0</v>
      </c>
      <c r="O24" s="8">
        <v>0</v>
      </c>
      <c r="P24" s="8">
        <v>172973</v>
      </c>
      <c r="Q24" s="9">
        <v>1302533</v>
      </c>
    </row>
    <row r="25" spans="1:17" ht="24.75" customHeight="1" x14ac:dyDescent="0.3">
      <c r="B25" s="7" t="s">
        <v>32</v>
      </c>
      <c r="C25" s="8">
        <v>151700</v>
      </c>
      <c r="D25" s="8">
        <v>0</v>
      </c>
      <c r="E25" s="8">
        <v>17226</v>
      </c>
      <c r="F25" s="8">
        <v>168925</v>
      </c>
      <c r="G25" s="8">
        <v>0</v>
      </c>
      <c r="H25" s="8">
        <v>5537</v>
      </c>
      <c r="I25" s="8">
        <v>21226</v>
      </c>
      <c r="J25" s="8">
        <v>147700</v>
      </c>
      <c r="K25" s="8">
        <v>44310</v>
      </c>
      <c r="L25" s="8">
        <v>103390</v>
      </c>
      <c r="M25" s="8">
        <v>2428279</v>
      </c>
      <c r="N25" s="8">
        <v>0</v>
      </c>
      <c r="O25" s="8">
        <v>0</v>
      </c>
      <c r="P25" s="8">
        <v>0</v>
      </c>
      <c r="Q25" s="9">
        <v>2531669</v>
      </c>
    </row>
    <row r="26" spans="1:17" ht="24.75" customHeight="1" x14ac:dyDescent="0.3">
      <c r="B26" s="7" t="s">
        <v>33</v>
      </c>
      <c r="C26" s="8">
        <v>0</v>
      </c>
      <c r="D26" s="8">
        <v>17142</v>
      </c>
      <c r="E26" s="8">
        <v>535</v>
      </c>
      <c r="F26" s="8">
        <v>17677</v>
      </c>
      <c r="G26" s="8">
        <v>546321</v>
      </c>
      <c r="H26" s="8">
        <v>72773</v>
      </c>
      <c r="I26" s="8">
        <v>619094</v>
      </c>
      <c r="J26" s="8">
        <v>-601417</v>
      </c>
      <c r="K26" s="8">
        <v>-180425</v>
      </c>
      <c r="L26" s="8">
        <v>-420992</v>
      </c>
      <c r="M26" s="8">
        <v>-1961133</v>
      </c>
      <c r="N26" s="8">
        <v>0</v>
      </c>
      <c r="O26" s="8">
        <v>0</v>
      </c>
      <c r="P26" s="8">
        <v>0</v>
      </c>
      <c r="Q26" s="9">
        <v>-2382125</v>
      </c>
    </row>
    <row r="27" spans="1:17" ht="24.75" customHeight="1" x14ac:dyDescent="0.3">
      <c r="A27" s="2" t="s">
        <v>201</v>
      </c>
      <c r="B27" s="7" t="s">
        <v>34</v>
      </c>
      <c r="C27" s="8">
        <v>285863</v>
      </c>
      <c r="D27" s="8">
        <v>0</v>
      </c>
      <c r="E27" s="8">
        <v>0</v>
      </c>
      <c r="F27" s="8">
        <v>285863</v>
      </c>
      <c r="G27" s="8">
        <v>0</v>
      </c>
      <c r="H27" s="8">
        <v>0</v>
      </c>
      <c r="I27" s="8">
        <v>0</v>
      </c>
      <c r="J27" s="8">
        <v>285863</v>
      </c>
      <c r="K27" s="8">
        <v>0</v>
      </c>
      <c r="L27" s="8">
        <v>285863</v>
      </c>
      <c r="M27" s="8">
        <v>668112</v>
      </c>
      <c r="N27" s="8">
        <v>0</v>
      </c>
      <c r="O27" s="8">
        <v>0</v>
      </c>
      <c r="P27" s="8">
        <v>0</v>
      </c>
      <c r="Q27" s="9">
        <v>953975</v>
      </c>
    </row>
    <row r="28" spans="1:17" ht="24.75" customHeight="1" x14ac:dyDescent="0.3">
      <c r="B28" s="7" t="s">
        <v>35</v>
      </c>
      <c r="C28" s="8">
        <v>283064</v>
      </c>
      <c r="D28" s="8">
        <v>530273</v>
      </c>
      <c r="E28" s="8">
        <v>89035</v>
      </c>
      <c r="F28" s="8">
        <v>902372</v>
      </c>
      <c r="G28" s="8">
        <v>0</v>
      </c>
      <c r="H28" s="8">
        <v>668</v>
      </c>
      <c r="I28" s="8">
        <v>31254</v>
      </c>
      <c r="J28" s="8">
        <v>871119</v>
      </c>
      <c r="K28" s="8">
        <v>261336</v>
      </c>
      <c r="L28" s="8">
        <v>609783</v>
      </c>
      <c r="M28" s="8">
        <v>2497461</v>
      </c>
      <c r="N28" s="8">
        <v>0</v>
      </c>
      <c r="O28" s="8">
        <v>0</v>
      </c>
      <c r="P28" s="8">
        <v>350000</v>
      </c>
      <c r="Q28" s="9">
        <v>2757244</v>
      </c>
    </row>
    <row r="29" spans="1:17" ht="27" customHeight="1" x14ac:dyDescent="0.3">
      <c r="B29" s="7" t="s">
        <v>167</v>
      </c>
      <c r="C29" s="8">
        <v>386482</v>
      </c>
      <c r="D29" s="8">
        <v>0</v>
      </c>
      <c r="E29" s="8">
        <v>0</v>
      </c>
      <c r="F29" s="8">
        <v>386482</v>
      </c>
      <c r="G29" s="8">
        <v>0</v>
      </c>
      <c r="H29" s="8">
        <v>0</v>
      </c>
      <c r="I29" s="8">
        <v>0</v>
      </c>
      <c r="J29" s="8">
        <v>386482</v>
      </c>
      <c r="K29" s="8">
        <v>0</v>
      </c>
      <c r="L29" s="8">
        <v>386482</v>
      </c>
      <c r="M29" s="8">
        <v>-22987</v>
      </c>
      <c r="N29" s="8">
        <v>0</v>
      </c>
      <c r="O29" s="8">
        <v>0</v>
      </c>
      <c r="P29" s="8">
        <v>0</v>
      </c>
      <c r="Q29" s="9">
        <v>363495</v>
      </c>
    </row>
    <row r="30" spans="1:17" ht="27" customHeight="1" x14ac:dyDescent="0.3">
      <c r="B30" s="7" t="s">
        <v>36</v>
      </c>
      <c r="C30" s="8">
        <v>0</v>
      </c>
      <c r="D30" s="8">
        <v>0</v>
      </c>
      <c r="E30" s="8">
        <v>1478</v>
      </c>
      <c r="F30" s="8">
        <v>1478</v>
      </c>
      <c r="G30" s="8">
        <v>689303</v>
      </c>
      <c r="H30" s="8">
        <v>100487</v>
      </c>
      <c r="I30" s="8">
        <v>791790</v>
      </c>
      <c r="J30" s="8">
        <v>-790312</v>
      </c>
      <c r="K30" s="8">
        <v>6011</v>
      </c>
      <c r="L30" s="8">
        <v>-796322</v>
      </c>
      <c r="M30" s="8">
        <v>18412</v>
      </c>
      <c r="N30" s="8">
        <v>0</v>
      </c>
      <c r="O30" s="8">
        <v>0</v>
      </c>
      <c r="P30" s="8">
        <v>0</v>
      </c>
      <c r="Q30" s="9">
        <v>-777910</v>
      </c>
    </row>
    <row r="31" spans="1:17" ht="27" customHeight="1" x14ac:dyDescent="0.3">
      <c r="B31" s="7" t="s">
        <v>217</v>
      </c>
      <c r="C31" s="8">
        <v>0</v>
      </c>
      <c r="D31" s="8">
        <v>821401</v>
      </c>
      <c r="E31" s="8">
        <v>139885</v>
      </c>
      <c r="F31" s="8">
        <v>961286</v>
      </c>
      <c r="G31" s="8">
        <v>18056</v>
      </c>
      <c r="H31" s="8">
        <v>0</v>
      </c>
      <c r="I31" s="8">
        <v>18056</v>
      </c>
      <c r="J31" s="8">
        <v>943230</v>
      </c>
      <c r="K31" s="8">
        <v>299697</v>
      </c>
      <c r="L31" s="8">
        <v>643533</v>
      </c>
      <c r="M31" s="8">
        <v>5032945</v>
      </c>
      <c r="N31" s="8">
        <v>0</v>
      </c>
      <c r="O31" s="8">
        <v>0</v>
      </c>
      <c r="P31" s="8">
        <v>600000</v>
      </c>
      <c r="Q31" s="9">
        <v>5076478</v>
      </c>
    </row>
    <row r="32" spans="1:17" ht="27" customHeight="1" x14ac:dyDescent="0.3">
      <c r="B32" s="7" t="s">
        <v>123</v>
      </c>
      <c r="C32" s="8">
        <v>11554</v>
      </c>
      <c r="D32" s="8">
        <v>0</v>
      </c>
      <c r="E32" s="8">
        <v>0</v>
      </c>
      <c r="F32" s="8">
        <v>11554</v>
      </c>
      <c r="G32" s="8">
        <v>0</v>
      </c>
      <c r="H32" s="8">
        <v>0</v>
      </c>
      <c r="I32" s="8">
        <v>0</v>
      </c>
      <c r="J32" s="8">
        <v>11554</v>
      </c>
      <c r="K32" s="8">
        <v>0</v>
      </c>
      <c r="L32" s="8">
        <v>11554</v>
      </c>
      <c r="M32" s="8">
        <v>77398</v>
      </c>
      <c r="N32" s="8">
        <v>0</v>
      </c>
      <c r="O32" s="8">
        <v>0</v>
      </c>
      <c r="P32" s="8">
        <v>0</v>
      </c>
      <c r="Q32" s="9">
        <v>88951</v>
      </c>
    </row>
    <row r="33" spans="2:17" ht="24.75" customHeight="1" x14ac:dyDescent="0.3">
      <c r="B33" s="5" t="s">
        <v>132</v>
      </c>
      <c r="C33" s="8">
        <v>-64809</v>
      </c>
      <c r="D33" s="8">
        <v>95786</v>
      </c>
      <c r="E33" s="8">
        <v>0</v>
      </c>
      <c r="F33" s="8">
        <v>30977</v>
      </c>
      <c r="G33" s="8">
        <v>0</v>
      </c>
      <c r="H33" s="8">
        <v>0</v>
      </c>
      <c r="I33" s="8">
        <v>0</v>
      </c>
      <c r="J33" s="8">
        <v>30977</v>
      </c>
      <c r="K33" s="8">
        <v>9293</v>
      </c>
      <c r="L33" s="8">
        <v>21684</v>
      </c>
      <c r="M33" s="8">
        <v>36761</v>
      </c>
      <c r="N33" s="8">
        <v>0</v>
      </c>
      <c r="O33" s="8">
        <v>0</v>
      </c>
      <c r="P33" s="8">
        <v>0</v>
      </c>
      <c r="Q33" s="9">
        <v>58445</v>
      </c>
    </row>
    <row r="34" spans="2:17" ht="24.75" customHeight="1" x14ac:dyDescent="0.3">
      <c r="B34" s="7" t="s">
        <v>185</v>
      </c>
      <c r="C34" s="8">
        <v>129530</v>
      </c>
      <c r="D34" s="8">
        <v>0</v>
      </c>
      <c r="E34" s="8">
        <v>0</v>
      </c>
      <c r="F34" s="8">
        <v>129530</v>
      </c>
      <c r="G34" s="8">
        <v>0</v>
      </c>
      <c r="H34" s="8">
        <v>18845</v>
      </c>
      <c r="I34" s="8">
        <v>18845</v>
      </c>
      <c r="J34" s="8">
        <v>110685</v>
      </c>
      <c r="K34" s="8">
        <v>68192</v>
      </c>
      <c r="L34" s="8">
        <v>42492</v>
      </c>
      <c r="M34" s="8">
        <v>-1149499</v>
      </c>
      <c r="N34" s="8">
        <v>0</v>
      </c>
      <c r="O34" s="8">
        <v>0</v>
      </c>
      <c r="P34" s="8">
        <v>0</v>
      </c>
      <c r="Q34" s="9">
        <v>-1107007</v>
      </c>
    </row>
    <row r="35" spans="2:17" ht="24.75" customHeight="1" x14ac:dyDescent="0.3">
      <c r="B35" s="7" t="s">
        <v>220</v>
      </c>
      <c r="C35" s="8">
        <v>0</v>
      </c>
      <c r="D35" s="8">
        <v>0</v>
      </c>
      <c r="E35" s="8">
        <v>0</v>
      </c>
      <c r="F35" s="8">
        <v>0</v>
      </c>
      <c r="G35" s="8">
        <v>57553</v>
      </c>
      <c r="H35" s="8">
        <v>0</v>
      </c>
      <c r="I35" s="8">
        <v>57553</v>
      </c>
      <c r="J35" s="8">
        <v>-57553</v>
      </c>
      <c r="K35" s="8">
        <v>0</v>
      </c>
      <c r="L35" s="8">
        <v>-57553</v>
      </c>
      <c r="M35" s="8">
        <v>-20177</v>
      </c>
      <c r="N35" s="8">
        <v>0</v>
      </c>
      <c r="O35" s="8">
        <v>0</v>
      </c>
      <c r="P35" s="8">
        <v>0</v>
      </c>
      <c r="Q35" s="9">
        <v>-77730</v>
      </c>
    </row>
    <row r="36" spans="2:17" ht="24.75" customHeight="1" x14ac:dyDescent="0.3">
      <c r="B36" s="7" t="s">
        <v>248</v>
      </c>
      <c r="C36" s="8">
        <v>0</v>
      </c>
      <c r="D36" s="8">
        <v>0</v>
      </c>
      <c r="E36" s="8">
        <v>0</v>
      </c>
      <c r="F36" s="8">
        <v>0</v>
      </c>
      <c r="G36" s="8">
        <v>11232</v>
      </c>
      <c r="H36" s="8">
        <v>0</v>
      </c>
      <c r="I36" s="8">
        <v>11232</v>
      </c>
      <c r="J36" s="8">
        <v>-11232</v>
      </c>
      <c r="K36" s="8">
        <v>0</v>
      </c>
      <c r="L36" s="8">
        <v>-11232</v>
      </c>
      <c r="M36" s="8">
        <v>-2748</v>
      </c>
      <c r="N36" s="8">
        <v>0</v>
      </c>
      <c r="O36" s="8">
        <v>0</v>
      </c>
      <c r="P36" s="8">
        <v>0</v>
      </c>
      <c r="Q36" s="9">
        <v>-13979</v>
      </c>
    </row>
    <row r="37" spans="2:17" ht="24.75" customHeight="1" x14ac:dyDescent="0.3">
      <c r="B37" s="7" t="s">
        <v>37</v>
      </c>
      <c r="C37" s="8">
        <v>0</v>
      </c>
      <c r="D37" s="8">
        <v>44173</v>
      </c>
      <c r="E37" s="8">
        <v>16128</v>
      </c>
      <c r="F37" s="8">
        <v>60301</v>
      </c>
      <c r="G37" s="8">
        <v>106803</v>
      </c>
      <c r="H37" s="8">
        <v>0</v>
      </c>
      <c r="I37" s="8">
        <v>106803</v>
      </c>
      <c r="J37" s="8">
        <v>-46502</v>
      </c>
      <c r="K37" s="8">
        <v>0</v>
      </c>
      <c r="L37" s="8">
        <v>-46502</v>
      </c>
      <c r="M37" s="8">
        <v>-239712</v>
      </c>
      <c r="N37" s="8">
        <v>0</v>
      </c>
      <c r="O37" s="8">
        <v>0</v>
      </c>
      <c r="P37" s="8">
        <v>0</v>
      </c>
      <c r="Q37" s="9">
        <v>-286214</v>
      </c>
    </row>
    <row r="38" spans="2:17" ht="24.75" customHeight="1" x14ac:dyDescent="0.3">
      <c r="B38" s="7" t="s">
        <v>38</v>
      </c>
      <c r="C38" s="8">
        <v>0</v>
      </c>
      <c r="D38" s="8">
        <v>259413</v>
      </c>
      <c r="E38" s="8">
        <v>-16131</v>
      </c>
      <c r="F38" s="8">
        <v>243282</v>
      </c>
      <c r="G38" s="8">
        <v>2113</v>
      </c>
      <c r="H38" s="8">
        <v>3833</v>
      </c>
      <c r="I38" s="8">
        <v>10424</v>
      </c>
      <c r="J38" s="8">
        <v>232858</v>
      </c>
      <c r="K38" s="8">
        <v>14476</v>
      </c>
      <c r="L38" s="8">
        <v>218382</v>
      </c>
      <c r="M38" s="8">
        <v>1302309</v>
      </c>
      <c r="N38" s="8">
        <v>-2581</v>
      </c>
      <c r="O38" s="8">
        <v>0</v>
      </c>
      <c r="P38" s="8">
        <v>0</v>
      </c>
      <c r="Q38" s="9">
        <v>1523271</v>
      </c>
    </row>
    <row r="39" spans="2:17" ht="24.75" customHeight="1" x14ac:dyDescent="0.3">
      <c r="B39" s="7" t="s">
        <v>39</v>
      </c>
      <c r="C39" s="8">
        <v>36020</v>
      </c>
      <c r="D39" s="8">
        <v>0</v>
      </c>
      <c r="E39" s="8">
        <v>0</v>
      </c>
      <c r="F39" s="8">
        <v>36020</v>
      </c>
      <c r="G39" s="8">
        <v>0</v>
      </c>
      <c r="H39" s="8">
        <v>0</v>
      </c>
      <c r="I39" s="8">
        <v>0</v>
      </c>
      <c r="J39" s="8">
        <v>36020</v>
      </c>
      <c r="K39" s="8">
        <v>10806</v>
      </c>
      <c r="L39" s="8">
        <v>25214</v>
      </c>
      <c r="M39" s="8">
        <v>-794507</v>
      </c>
      <c r="N39" s="8">
        <v>0</v>
      </c>
      <c r="O39" s="8">
        <v>0</v>
      </c>
      <c r="P39" s="8">
        <v>0</v>
      </c>
      <c r="Q39" s="9">
        <v>-769293</v>
      </c>
    </row>
    <row r="40" spans="2:17" ht="24.75" customHeight="1" x14ac:dyDescent="0.3">
      <c r="B40" s="7" t="s">
        <v>40</v>
      </c>
      <c r="C40" s="8">
        <v>14653</v>
      </c>
      <c r="D40" s="8">
        <v>3256</v>
      </c>
      <c r="E40" s="8">
        <v>9</v>
      </c>
      <c r="F40" s="8">
        <v>17918</v>
      </c>
      <c r="G40" s="8">
        <v>0</v>
      </c>
      <c r="H40" s="8">
        <v>59096</v>
      </c>
      <c r="I40" s="8">
        <v>81895</v>
      </c>
      <c r="J40" s="8">
        <v>-63977</v>
      </c>
      <c r="K40" s="8">
        <v>0</v>
      </c>
      <c r="L40" s="8">
        <v>-63977</v>
      </c>
      <c r="M40" s="8">
        <v>-2594963</v>
      </c>
      <c r="N40" s="8">
        <v>0</v>
      </c>
      <c r="O40" s="8">
        <v>0</v>
      </c>
      <c r="P40" s="8">
        <v>0</v>
      </c>
      <c r="Q40" s="9">
        <v>-2658940</v>
      </c>
    </row>
    <row r="41" spans="2:17" ht="24.75" customHeight="1" x14ac:dyDescent="0.3">
      <c r="B41" s="7" t="s">
        <v>41</v>
      </c>
      <c r="C41" s="8">
        <v>0</v>
      </c>
      <c r="D41" s="8">
        <v>0</v>
      </c>
      <c r="E41" s="8">
        <v>0</v>
      </c>
      <c r="F41" s="8">
        <v>0</v>
      </c>
      <c r="G41" s="8">
        <v>0</v>
      </c>
      <c r="H41" s="8">
        <v>0</v>
      </c>
      <c r="I41" s="8">
        <v>0</v>
      </c>
      <c r="J41" s="8">
        <v>0</v>
      </c>
      <c r="K41" s="8">
        <v>0</v>
      </c>
      <c r="L41" s="8">
        <v>0</v>
      </c>
      <c r="M41" s="8">
        <v>0</v>
      </c>
      <c r="N41" s="8">
        <v>0</v>
      </c>
      <c r="O41" s="8">
        <v>0</v>
      </c>
      <c r="P41" s="8">
        <v>0</v>
      </c>
      <c r="Q41" s="9">
        <v>0</v>
      </c>
    </row>
    <row r="42" spans="2:17" ht="24.75" customHeight="1" x14ac:dyDescent="0.3">
      <c r="B42" s="7" t="s">
        <v>42</v>
      </c>
      <c r="C42" s="8">
        <v>-15758</v>
      </c>
      <c r="D42" s="8">
        <v>0</v>
      </c>
      <c r="E42" s="8">
        <v>19384</v>
      </c>
      <c r="F42" s="8">
        <v>3626</v>
      </c>
      <c r="G42" s="8">
        <v>0</v>
      </c>
      <c r="H42" s="8">
        <v>0</v>
      </c>
      <c r="I42" s="8">
        <v>0</v>
      </c>
      <c r="J42" s="8">
        <v>3626</v>
      </c>
      <c r="K42" s="8">
        <v>0</v>
      </c>
      <c r="L42" s="8">
        <v>3626</v>
      </c>
      <c r="M42" s="8">
        <v>27496</v>
      </c>
      <c r="N42" s="8">
        <v>0</v>
      </c>
      <c r="O42" s="8">
        <v>0</v>
      </c>
      <c r="P42" s="8">
        <v>0</v>
      </c>
      <c r="Q42" s="9">
        <v>31122</v>
      </c>
    </row>
    <row r="43" spans="2:17" ht="24.75" customHeight="1" x14ac:dyDescent="0.3">
      <c r="B43" s="260" t="s">
        <v>43</v>
      </c>
      <c r="C43" s="93">
        <f t="shared" ref="C43:Q43" si="0">SUM(C6:C42)</f>
        <v>5589046</v>
      </c>
      <c r="D43" s="93">
        <f t="shared" si="0"/>
        <v>3910697</v>
      </c>
      <c r="E43" s="93">
        <f t="shared" si="0"/>
        <v>661475</v>
      </c>
      <c r="F43" s="93">
        <f t="shared" si="0"/>
        <v>10161215</v>
      </c>
      <c r="G43" s="93">
        <f t="shared" si="0"/>
        <v>2639083</v>
      </c>
      <c r="H43" s="93">
        <f t="shared" si="0"/>
        <v>461387</v>
      </c>
      <c r="I43" s="93">
        <f t="shared" si="0"/>
        <v>3248643</v>
      </c>
      <c r="J43" s="93">
        <f t="shared" si="0"/>
        <v>6912574</v>
      </c>
      <c r="K43" s="93">
        <f t="shared" si="0"/>
        <v>1638823</v>
      </c>
      <c r="L43" s="93">
        <f t="shared" si="0"/>
        <v>5273749</v>
      </c>
      <c r="M43" s="93">
        <f t="shared" si="0"/>
        <v>21733374</v>
      </c>
      <c r="N43" s="93">
        <f t="shared" si="0"/>
        <v>-2581</v>
      </c>
      <c r="O43" s="93">
        <f t="shared" si="0"/>
        <v>82482</v>
      </c>
      <c r="P43" s="93">
        <f t="shared" si="0"/>
        <v>2386473</v>
      </c>
      <c r="Q43" s="93">
        <f t="shared" si="0"/>
        <v>24540747</v>
      </c>
    </row>
    <row r="44" spans="2:17" ht="24.75" customHeight="1" x14ac:dyDescent="0.3">
      <c r="B44" s="288" t="s">
        <v>44</v>
      </c>
      <c r="C44" s="289"/>
      <c r="D44" s="289"/>
      <c r="E44" s="289"/>
      <c r="F44" s="289"/>
      <c r="G44" s="289"/>
      <c r="H44" s="289"/>
      <c r="I44" s="289"/>
      <c r="J44" s="289"/>
      <c r="K44" s="289"/>
      <c r="L44" s="289"/>
      <c r="M44" s="289"/>
      <c r="N44" s="289"/>
      <c r="O44" s="289"/>
      <c r="P44" s="289"/>
      <c r="Q44" s="290"/>
    </row>
    <row r="45" spans="2:17" ht="24.75" customHeight="1" x14ac:dyDescent="0.3">
      <c r="B45" s="7" t="s">
        <v>45</v>
      </c>
      <c r="C45" s="8">
        <v>619875</v>
      </c>
      <c r="D45" s="8">
        <v>0</v>
      </c>
      <c r="E45" s="8">
        <v>0</v>
      </c>
      <c r="F45" s="8">
        <v>619875</v>
      </c>
      <c r="G45" s="8">
        <v>0</v>
      </c>
      <c r="H45" s="8">
        <v>0</v>
      </c>
      <c r="I45" s="8">
        <v>0</v>
      </c>
      <c r="J45" s="8">
        <v>619875</v>
      </c>
      <c r="K45" s="8">
        <v>185963</v>
      </c>
      <c r="L45" s="8">
        <v>433913</v>
      </c>
      <c r="M45" s="8">
        <v>1702079</v>
      </c>
      <c r="N45" s="8">
        <v>0</v>
      </c>
      <c r="O45" s="8">
        <v>0</v>
      </c>
      <c r="P45" s="8">
        <v>0</v>
      </c>
      <c r="Q45" s="9">
        <v>2135992</v>
      </c>
    </row>
    <row r="46" spans="2:17" ht="24.75" customHeight="1" x14ac:dyDescent="0.3">
      <c r="B46" s="7" t="s">
        <v>60</v>
      </c>
      <c r="C46" s="8">
        <v>90446</v>
      </c>
      <c r="D46" s="8">
        <v>480370</v>
      </c>
      <c r="E46" s="8">
        <v>131082</v>
      </c>
      <c r="F46" s="8">
        <v>701898</v>
      </c>
      <c r="G46" s="8">
        <v>0</v>
      </c>
      <c r="H46" s="8">
        <v>16415</v>
      </c>
      <c r="I46" s="8">
        <v>68797</v>
      </c>
      <c r="J46" s="8">
        <v>633101</v>
      </c>
      <c r="K46" s="8">
        <v>189930</v>
      </c>
      <c r="L46" s="8">
        <v>443170</v>
      </c>
      <c r="M46" s="8">
        <v>3740658</v>
      </c>
      <c r="N46" s="8">
        <v>0</v>
      </c>
      <c r="O46" s="8">
        <v>0</v>
      </c>
      <c r="P46" s="8">
        <v>200000</v>
      </c>
      <c r="Q46" s="9">
        <v>3983828</v>
      </c>
    </row>
    <row r="47" spans="2:17" ht="24.75" customHeight="1" x14ac:dyDescent="0.3">
      <c r="B47" s="7" t="s">
        <v>199</v>
      </c>
      <c r="C47" s="8">
        <v>236221</v>
      </c>
      <c r="D47" s="8">
        <v>0</v>
      </c>
      <c r="E47" s="8">
        <v>64239</v>
      </c>
      <c r="F47" s="8">
        <v>300460</v>
      </c>
      <c r="G47" s="8">
        <v>0</v>
      </c>
      <c r="H47" s="8">
        <v>0</v>
      </c>
      <c r="I47" s="8">
        <v>0</v>
      </c>
      <c r="J47" s="8">
        <v>300460</v>
      </c>
      <c r="K47" s="8">
        <v>90138</v>
      </c>
      <c r="L47" s="8">
        <v>210322</v>
      </c>
      <c r="M47" s="8">
        <v>539397</v>
      </c>
      <c r="N47" s="8">
        <v>0</v>
      </c>
      <c r="O47" s="8">
        <v>0</v>
      </c>
      <c r="P47" s="8">
        <v>0</v>
      </c>
      <c r="Q47" s="9">
        <v>749719</v>
      </c>
    </row>
    <row r="48" spans="2:17" ht="24.75" customHeight="1" x14ac:dyDescent="0.3">
      <c r="B48" s="7" t="s">
        <v>46</v>
      </c>
      <c r="C48" s="8">
        <v>986057</v>
      </c>
      <c r="D48" s="8">
        <v>0</v>
      </c>
      <c r="E48" s="8">
        <v>973428</v>
      </c>
      <c r="F48" s="8">
        <v>1959486</v>
      </c>
      <c r="G48" s="8">
        <v>0</v>
      </c>
      <c r="H48" s="8">
        <v>0</v>
      </c>
      <c r="I48" s="8">
        <v>0</v>
      </c>
      <c r="J48" s="8">
        <v>1959486</v>
      </c>
      <c r="K48" s="8">
        <v>587846</v>
      </c>
      <c r="L48" s="8">
        <v>1371640</v>
      </c>
      <c r="M48" s="8">
        <v>24042509</v>
      </c>
      <c r="N48" s="8">
        <v>0</v>
      </c>
      <c r="O48" s="8">
        <v>-26236</v>
      </c>
      <c r="P48" s="8">
        <v>566622</v>
      </c>
      <c r="Q48" s="9">
        <v>24873763</v>
      </c>
    </row>
    <row r="49" spans="2:17" ht="24.75" customHeight="1" x14ac:dyDescent="0.3">
      <c r="B49" s="7" t="s">
        <v>200</v>
      </c>
      <c r="C49" s="8">
        <v>431742</v>
      </c>
      <c r="D49" s="8">
        <v>150233</v>
      </c>
      <c r="E49" s="8">
        <v>342580</v>
      </c>
      <c r="F49" s="8">
        <v>924555</v>
      </c>
      <c r="G49" s="8">
        <v>0</v>
      </c>
      <c r="H49" s="8">
        <v>0</v>
      </c>
      <c r="I49" s="8">
        <v>0</v>
      </c>
      <c r="J49" s="8">
        <v>924555</v>
      </c>
      <c r="K49" s="8">
        <v>277366</v>
      </c>
      <c r="L49" s="8">
        <v>647188</v>
      </c>
      <c r="M49" s="8">
        <v>803411</v>
      </c>
      <c r="N49" s="8">
        <v>0</v>
      </c>
      <c r="O49" s="8">
        <v>0</v>
      </c>
      <c r="P49" s="8">
        <v>0</v>
      </c>
      <c r="Q49" s="9">
        <v>1450600</v>
      </c>
    </row>
    <row r="50" spans="2:17" ht="24.75" customHeight="1" x14ac:dyDescent="0.3">
      <c r="B50" s="260" t="s">
        <v>43</v>
      </c>
      <c r="C50" s="93">
        <f t="shared" ref="C50:M50" si="1">SUM(C45:C49)</f>
        <v>2364341</v>
      </c>
      <c r="D50" s="93">
        <f t="shared" si="1"/>
        <v>630603</v>
      </c>
      <c r="E50" s="93">
        <f t="shared" si="1"/>
        <v>1511329</v>
      </c>
      <c r="F50" s="93">
        <f t="shared" si="1"/>
        <v>4506274</v>
      </c>
      <c r="G50" s="93">
        <f t="shared" si="1"/>
        <v>0</v>
      </c>
      <c r="H50" s="93">
        <f t="shared" si="1"/>
        <v>16415</v>
      </c>
      <c r="I50" s="93">
        <f t="shared" si="1"/>
        <v>68797</v>
      </c>
      <c r="J50" s="93">
        <f t="shared" si="1"/>
        <v>4437477</v>
      </c>
      <c r="K50" s="93">
        <f t="shared" si="1"/>
        <v>1331243</v>
      </c>
      <c r="L50" s="93">
        <f t="shared" si="1"/>
        <v>3106233</v>
      </c>
      <c r="M50" s="93">
        <f t="shared" si="1"/>
        <v>30828054</v>
      </c>
      <c r="N50" s="93">
        <f t="shared" ref="N50" si="2">SUM(N45:N49)</f>
        <v>0</v>
      </c>
      <c r="O50" s="93">
        <f>SUM(O45:O49)</f>
        <v>-26236</v>
      </c>
      <c r="P50" s="93">
        <f>SUM(P45:P49)</f>
        <v>766622</v>
      </c>
      <c r="Q50" s="93">
        <f>SUM(Q45:Q49)</f>
        <v>33193902</v>
      </c>
    </row>
    <row r="51" spans="2:17" ht="24.75" customHeight="1" x14ac:dyDescent="0.3">
      <c r="B51" s="260" t="s">
        <v>47</v>
      </c>
      <c r="C51" s="261">
        <f t="shared" ref="C51:Q51" si="3">C43+C50</f>
        <v>7953387</v>
      </c>
      <c r="D51" s="261">
        <f t="shared" si="3"/>
        <v>4541300</v>
      </c>
      <c r="E51" s="261">
        <f t="shared" si="3"/>
        <v>2172804</v>
      </c>
      <c r="F51" s="261">
        <f t="shared" si="3"/>
        <v>14667489</v>
      </c>
      <c r="G51" s="261">
        <f t="shared" si="3"/>
        <v>2639083</v>
      </c>
      <c r="H51" s="261">
        <f t="shared" si="3"/>
        <v>477802</v>
      </c>
      <c r="I51" s="261">
        <f t="shared" si="3"/>
        <v>3317440</v>
      </c>
      <c r="J51" s="261">
        <f t="shared" si="3"/>
        <v>11350051</v>
      </c>
      <c r="K51" s="261">
        <f t="shared" si="3"/>
        <v>2970066</v>
      </c>
      <c r="L51" s="261">
        <f t="shared" si="3"/>
        <v>8379982</v>
      </c>
      <c r="M51" s="261">
        <f t="shared" si="3"/>
        <v>52561428</v>
      </c>
      <c r="N51" s="261">
        <f t="shared" si="3"/>
        <v>-2581</v>
      </c>
      <c r="O51" s="261">
        <f t="shared" si="3"/>
        <v>56246</v>
      </c>
      <c r="P51" s="261">
        <f t="shared" si="3"/>
        <v>3153095</v>
      </c>
      <c r="Q51" s="261">
        <f t="shared" si="3"/>
        <v>57734649</v>
      </c>
    </row>
    <row r="52" spans="2:17" ht="19.5" customHeight="1" x14ac:dyDescent="0.3">
      <c r="B52" s="291" t="s">
        <v>48</v>
      </c>
      <c r="C52" s="291"/>
      <c r="D52" s="291"/>
      <c r="E52" s="291"/>
      <c r="F52" s="291"/>
      <c r="G52" s="291"/>
      <c r="H52" s="291"/>
      <c r="I52" s="291"/>
      <c r="J52" s="291"/>
      <c r="K52" s="291"/>
      <c r="L52" s="291"/>
      <c r="M52" s="291"/>
      <c r="N52" s="291"/>
      <c r="O52" s="291"/>
      <c r="P52" s="291"/>
      <c r="Q52" s="291"/>
    </row>
    <row r="53" spans="2:17" ht="19.5" customHeight="1" x14ac:dyDescent="0.3">
      <c r="C53" s="15"/>
      <c r="D53" s="15"/>
      <c r="E53" s="15"/>
      <c r="F53" s="15"/>
      <c r="G53" s="15"/>
      <c r="H53" s="15"/>
      <c r="I53" s="15"/>
      <c r="J53" s="15"/>
      <c r="K53" s="15"/>
      <c r="L53" s="15"/>
      <c r="M53" s="15"/>
      <c r="N53" s="15"/>
      <c r="O53" s="15"/>
      <c r="P53" s="15"/>
      <c r="Q53" s="15"/>
    </row>
    <row r="54" spans="2:17" ht="19.5" customHeight="1" x14ac:dyDescent="0.3">
      <c r="C54" s="3"/>
      <c r="D54" s="3"/>
      <c r="E54" s="3"/>
      <c r="F54" s="3"/>
      <c r="G54" s="3"/>
      <c r="H54" s="3"/>
      <c r="I54" s="3"/>
      <c r="J54" s="3"/>
      <c r="K54" s="3"/>
      <c r="L54" s="3"/>
      <c r="M54" s="3"/>
      <c r="N54" s="3"/>
      <c r="O54" s="3"/>
      <c r="P54" s="3"/>
      <c r="Q54" s="3"/>
    </row>
    <row r="55" spans="2:17" ht="19.5" customHeight="1" x14ac:dyDescent="0.3">
      <c r="G55" s="3"/>
      <c r="J55" s="3"/>
      <c r="K55" s="3"/>
      <c r="L55" s="3"/>
    </row>
    <row r="56" spans="2:17" ht="19.5" customHeight="1" x14ac:dyDescent="0.3">
      <c r="J56" s="3"/>
      <c r="L56" s="3"/>
    </row>
  </sheetData>
  <sheetProtection algorithmName="SHA-512" hashValue="M5KvUUx5c8NM+FF6xGfm5qbu87g21t8l8dLKlFdEl0Yw/+YhikB+EpuTUVloBQgwRttHz7OXxu+RIwtOF9/KZw==" saltValue="TvoM1VQSzHuqVYz/LZx19w==" spinCount="100000" sheet="1" objects="1" scenarios="1"/>
  <sortState xmlns:xlrd2="http://schemas.microsoft.com/office/spreadsheetml/2017/richdata2" ref="B6:Q41">
    <sortCondition ref="B6:B41"/>
  </sortState>
  <mergeCells count="4">
    <mergeCell ref="B3:Q3"/>
    <mergeCell ref="B44:Q44"/>
    <mergeCell ref="B52:Q52"/>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1"/>
  <sheetViews>
    <sheetView showGridLines="0" zoomScale="80" zoomScaleNormal="80" workbookViewId="0">
      <selection activeCell="D31" sqref="D31"/>
    </sheetView>
  </sheetViews>
  <sheetFormatPr defaultColWidth="13.54296875" defaultRowHeight="14" x14ac:dyDescent="0.3"/>
  <cols>
    <col min="1" max="1" width="15.453125" style="2" customWidth="1"/>
    <col min="2" max="2" width="46.54296875" style="2" customWidth="1"/>
    <col min="3" max="3" width="23.08984375" style="2" bestFit="1"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16384" width="13.54296875" style="2"/>
  </cols>
  <sheetData>
    <row r="1" spans="2:17" ht="22.5" customHeight="1" x14ac:dyDescent="0.3"/>
    <row r="2" spans="2:17" ht="7.5" customHeight="1" x14ac:dyDescent="0.3"/>
    <row r="3" spans="2:17" s="39" customFormat="1" ht="23.25" customHeight="1" x14ac:dyDescent="0.3">
      <c r="B3" s="298" t="s">
        <v>250</v>
      </c>
      <c r="C3" s="298"/>
      <c r="D3" s="298"/>
      <c r="E3" s="298"/>
      <c r="F3" s="298"/>
      <c r="G3" s="298"/>
      <c r="H3" s="298"/>
      <c r="I3" s="298"/>
      <c r="J3" s="298"/>
      <c r="K3" s="298"/>
      <c r="L3" s="298"/>
      <c r="M3" s="298"/>
      <c r="N3" s="298"/>
      <c r="O3" s="298"/>
      <c r="P3" s="298"/>
      <c r="Q3" s="298"/>
    </row>
    <row r="4" spans="2:17" s="39" customFormat="1" ht="29.25" customHeight="1" x14ac:dyDescent="0.3">
      <c r="B4" s="252" t="s">
        <v>0</v>
      </c>
      <c r="C4" s="253" t="s">
        <v>1</v>
      </c>
      <c r="D4" s="253" t="s">
        <v>2</v>
      </c>
      <c r="E4" s="253" t="s">
        <v>3</v>
      </c>
      <c r="F4" s="253" t="s">
        <v>4</v>
      </c>
      <c r="G4" s="254" t="s">
        <v>5</v>
      </c>
      <c r="H4" s="254" t="s">
        <v>6</v>
      </c>
      <c r="I4" s="254" t="s">
        <v>7</v>
      </c>
      <c r="J4" s="254" t="s">
        <v>8</v>
      </c>
      <c r="K4" s="46" t="s">
        <v>9</v>
      </c>
      <c r="L4" s="46" t="s">
        <v>10</v>
      </c>
      <c r="M4" s="46" t="s">
        <v>11</v>
      </c>
      <c r="N4" s="46" t="s">
        <v>12</v>
      </c>
      <c r="O4" s="46" t="s">
        <v>13</v>
      </c>
      <c r="P4" s="46" t="s">
        <v>14</v>
      </c>
      <c r="Q4" s="46" t="s">
        <v>15</v>
      </c>
    </row>
    <row r="5" spans="2:17" s="39" customFormat="1" ht="21.75" customHeight="1" x14ac:dyDescent="0.3">
      <c r="B5" s="295" t="s">
        <v>16</v>
      </c>
      <c r="C5" s="296"/>
      <c r="D5" s="296"/>
      <c r="E5" s="296"/>
      <c r="F5" s="296"/>
      <c r="G5" s="296"/>
      <c r="H5" s="296"/>
      <c r="I5" s="296"/>
      <c r="J5" s="296"/>
      <c r="K5" s="296"/>
      <c r="L5" s="296"/>
      <c r="M5" s="296"/>
      <c r="N5" s="296"/>
      <c r="O5" s="296"/>
      <c r="P5" s="296"/>
      <c r="Q5" s="297"/>
    </row>
    <row r="6" spans="2:17" ht="21.75" customHeight="1" x14ac:dyDescent="0.3">
      <c r="B6" s="7" t="s">
        <v>205</v>
      </c>
      <c r="C6" s="8">
        <v>0</v>
      </c>
      <c r="D6" s="8">
        <v>0</v>
      </c>
      <c r="E6" s="8">
        <v>0</v>
      </c>
      <c r="F6" s="8">
        <v>0</v>
      </c>
      <c r="G6" s="8">
        <v>0</v>
      </c>
      <c r="H6" s="8">
        <v>0</v>
      </c>
      <c r="I6" s="8">
        <v>0</v>
      </c>
      <c r="J6" s="8">
        <v>0</v>
      </c>
      <c r="K6" s="8">
        <v>0</v>
      </c>
      <c r="L6" s="8">
        <v>0</v>
      </c>
      <c r="M6" s="8">
        <v>0</v>
      </c>
      <c r="N6" s="8">
        <v>0</v>
      </c>
      <c r="O6" s="8">
        <v>0</v>
      </c>
      <c r="P6" s="8">
        <v>220000</v>
      </c>
      <c r="Q6" s="9">
        <v>-220000</v>
      </c>
    </row>
    <row r="7" spans="2:17" ht="21.75" customHeight="1" x14ac:dyDescent="0.3">
      <c r="B7" s="7" t="s">
        <v>49</v>
      </c>
      <c r="C7" s="8">
        <v>34102</v>
      </c>
      <c r="D7" s="8">
        <v>76202</v>
      </c>
      <c r="E7" s="8">
        <v>0</v>
      </c>
      <c r="F7" s="8">
        <v>110305</v>
      </c>
      <c r="G7" s="8">
        <v>0</v>
      </c>
      <c r="H7" s="8">
        <v>4720</v>
      </c>
      <c r="I7" s="8">
        <v>4720</v>
      </c>
      <c r="J7" s="8">
        <v>105584</v>
      </c>
      <c r="K7" s="8">
        <v>0</v>
      </c>
      <c r="L7" s="8">
        <v>105584</v>
      </c>
      <c r="M7" s="8">
        <v>-348860</v>
      </c>
      <c r="N7" s="8">
        <v>0</v>
      </c>
      <c r="O7" s="8">
        <v>0</v>
      </c>
      <c r="P7" s="8">
        <v>0</v>
      </c>
      <c r="Q7" s="9">
        <v>-243276</v>
      </c>
    </row>
    <row r="8" spans="2:17" ht="21.75" customHeight="1" x14ac:dyDescent="0.3">
      <c r="B8" s="7" t="s">
        <v>129</v>
      </c>
      <c r="C8" s="8">
        <v>2284407</v>
      </c>
      <c r="D8" s="8">
        <v>0</v>
      </c>
      <c r="E8" s="8">
        <v>57826</v>
      </c>
      <c r="F8" s="8">
        <v>2342233</v>
      </c>
      <c r="G8" s="8">
        <v>0</v>
      </c>
      <c r="H8" s="8">
        <v>0</v>
      </c>
      <c r="I8" s="8">
        <v>0</v>
      </c>
      <c r="J8" s="8">
        <v>2342233</v>
      </c>
      <c r="K8" s="8">
        <v>685322</v>
      </c>
      <c r="L8" s="8">
        <v>1656911</v>
      </c>
      <c r="M8" s="8">
        <v>9371899</v>
      </c>
      <c r="N8" s="8">
        <v>0</v>
      </c>
      <c r="O8" s="8">
        <v>0</v>
      </c>
      <c r="P8" s="8">
        <v>225000</v>
      </c>
      <c r="Q8" s="9">
        <v>10803810</v>
      </c>
    </row>
    <row r="9" spans="2:17" ht="21.75" customHeight="1" x14ac:dyDescent="0.3">
      <c r="B9" s="7" t="s">
        <v>223</v>
      </c>
      <c r="C9" s="8">
        <v>15398</v>
      </c>
      <c r="D9" s="8">
        <v>0</v>
      </c>
      <c r="E9" s="8">
        <v>0</v>
      </c>
      <c r="F9" s="8">
        <v>15398</v>
      </c>
      <c r="G9" s="8">
        <v>0</v>
      </c>
      <c r="H9" s="8">
        <v>0</v>
      </c>
      <c r="I9" s="8">
        <v>0</v>
      </c>
      <c r="J9" s="8">
        <v>15398</v>
      </c>
      <c r="K9" s="8">
        <v>11068</v>
      </c>
      <c r="L9" s="8">
        <v>4330</v>
      </c>
      <c r="M9" s="8">
        <v>-1423455</v>
      </c>
      <c r="N9" s="8">
        <v>0</v>
      </c>
      <c r="O9" s="8">
        <v>0</v>
      </c>
      <c r="P9" s="8">
        <v>0</v>
      </c>
      <c r="Q9" s="9">
        <v>-1419125</v>
      </c>
    </row>
    <row r="10" spans="2:17" ht="21.75" customHeight="1" x14ac:dyDescent="0.3">
      <c r="B10" s="7" t="s">
        <v>50</v>
      </c>
      <c r="C10" s="8">
        <v>0</v>
      </c>
      <c r="D10" s="8">
        <v>0</v>
      </c>
      <c r="E10" s="8">
        <v>99183</v>
      </c>
      <c r="F10" s="8">
        <v>99183</v>
      </c>
      <c r="G10" s="8">
        <v>0</v>
      </c>
      <c r="H10" s="8">
        <v>0</v>
      </c>
      <c r="I10" s="8">
        <v>0</v>
      </c>
      <c r="J10" s="8">
        <v>99183</v>
      </c>
      <c r="K10" s="8">
        <v>0</v>
      </c>
      <c r="L10" s="8">
        <v>99183</v>
      </c>
      <c r="M10" s="8">
        <v>26875</v>
      </c>
      <c r="N10" s="8">
        <v>0</v>
      </c>
      <c r="O10" s="8">
        <v>0</v>
      </c>
      <c r="P10" s="8">
        <v>0</v>
      </c>
      <c r="Q10" s="9">
        <v>126057</v>
      </c>
    </row>
    <row r="11" spans="2:17" ht="21.75" customHeight="1" x14ac:dyDescent="0.3">
      <c r="B11" s="7" t="s">
        <v>51</v>
      </c>
      <c r="C11" s="8">
        <v>0</v>
      </c>
      <c r="D11" s="8">
        <v>0</v>
      </c>
      <c r="E11" s="8">
        <v>0</v>
      </c>
      <c r="F11" s="8">
        <v>0</v>
      </c>
      <c r="G11" s="8">
        <v>0</v>
      </c>
      <c r="H11" s="8">
        <v>0</v>
      </c>
      <c r="I11" s="8">
        <v>0</v>
      </c>
      <c r="J11" s="8">
        <v>0</v>
      </c>
      <c r="K11" s="8">
        <v>0</v>
      </c>
      <c r="L11" s="8">
        <v>0</v>
      </c>
      <c r="M11" s="8">
        <v>186861</v>
      </c>
      <c r="N11" s="8">
        <v>0</v>
      </c>
      <c r="O11" s="8">
        <v>0</v>
      </c>
      <c r="P11" s="8">
        <v>115000</v>
      </c>
      <c r="Q11" s="9">
        <v>71861</v>
      </c>
    </row>
    <row r="12" spans="2:17" ht="21.75" customHeight="1" x14ac:dyDescent="0.3">
      <c r="B12" s="7" t="s">
        <v>22</v>
      </c>
      <c r="C12" s="8">
        <v>34752</v>
      </c>
      <c r="D12" s="8">
        <v>0</v>
      </c>
      <c r="E12" s="8">
        <v>0</v>
      </c>
      <c r="F12" s="8">
        <v>34752</v>
      </c>
      <c r="G12" s="8">
        <v>0</v>
      </c>
      <c r="H12" s="8">
        <v>0</v>
      </c>
      <c r="I12" s="8">
        <v>0</v>
      </c>
      <c r="J12" s="8">
        <v>34752</v>
      </c>
      <c r="K12" s="8">
        <v>0</v>
      </c>
      <c r="L12" s="8">
        <v>34752</v>
      </c>
      <c r="M12" s="8">
        <v>-171655</v>
      </c>
      <c r="N12" s="8">
        <v>0</v>
      </c>
      <c r="O12" s="8">
        <v>0</v>
      </c>
      <c r="P12" s="8">
        <v>0</v>
      </c>
      <c r="Q12" s="9">
        <v>-136904</v>
      </c>
    </row>
    <row r="13" spans="2:17" ht="21.75" customHeight="1" x14ac:dyDescent="0.3">
      <c r="B13" s="7" t="s">
        <v>218</v>
      </c>
      <c r="C13" s="8">
        <v>488386</v>
      </c>
      <c r="D13" s="8">
        <v>0</v>
      </c>
      <c r="E13" s="8">
        <v>0</v>
      </c>
      <c r="F13" s="8">
        <v>488386</v>
      </c>
      <c r="G13" s="8">
        <v>0</v>
      </c>
      <c r="H13" s="8">
        <v>0</v>
      </c>
      <c r="I13" s="8">
        <v>0</v>
      </c>
      <c r="J13" s="8">
        <v>488386</v>
      </c>
      <c r="K13" s="8">
        <v>0</v>
      </c>
      <c r="L13" s="8">
        <v>488386</v>
      </c>
      <c r="M13" s="8">
        <v>281682</v>
      </c>
      <c r="N13" s="8">
        <v>0</v>
      </c>
      <c r="O13" s="8">
        <v>0</v>
      </c>
      <c r="P13" s="8">
        <v>0</v>
      </c>
      <c r="Q13" s="9">
        <v>770069</v>
      </c>
    </row>
    <row r="14" spans="2:17" ht="21.75" customHeight="1" x14ac:dyDescent="0.3">
      <c r="B14" s="7" t="s">
        <v>52</v>
      </c>
      <c r="C14" s="8">
        <v>0</v>
      </c>
      <c r="D14" s="8">
        <v>0</v>
      </c>
      <c r="E14" s="8">
        <v>42231</v>
      </c>
      <c r="F14" s="8">
        <v>42231</v>
      </c>
      <c r="G14" s="8">
        <v>0</v>
      </c>
      <c r="H14" s="8">
        <v>0</v>
      </c>
      <c r="I14" s="8">
        <v>0</v>
      </c>
      <c r="J14" s="8">
        <v>42231</v>
      </c>
      <c r="K14" s="8">
        <v>12669</v>
      </c>
      <c r="L14" s="8">
        <v>29562</v>
      </c>
      <c r="M14" s="8">
        <v>150394</v>
      </c>
      <c r="N14" s="8">
        <v>0</v>
      </c>
      <c r="O14" s="8">
        <v>0</v>
      </c>
      <c r="P14" s="8">
        <v>150000</v>
      </c>
      <c r="Q14" s="9">
        <v>29955</v>
      </c>
    </row>
    <row r="15" spans="2:17" ht="21.75" customHeight="1" x14ac:dyDescent="0.3">
      <c r="B15" s="7" t="s">
        <v>207</v>
      </c>
      <c r="C15" s="8">
        <v>42488</v>
      </c>
      <c r="D15" s="8">
        <v>0</v>
      </c>
      <c r="E15" s="8">
        <v>0</v>
      </c>
      <c r="F15" s="8">
        <v>42488</v>
      </c>
      <c r="G15" s="8">
        <v>0</v>
      </c>
      <c r="H15" s="8">
        <v>0</v>
      </c>
      <c r="I15" s="8">
        <v>0</v>
      </c>
      <c r="J15" s="8">
        <v>42488</v>
      </c>
      <c r="K15" s="8">
        <v>0</v>
      </c>
      <c r="L15" s="8">
        <v>42488</v>
      </c>
      <c r="M15" s="8">
        <v>62788</v>
      </c>
      <c r="N15" s="8">
        <v>0</v>
      </c>
      <c r="O15" s="8">
        <v>0</v>
      </c>
      <c r="P15" s="8">
        <v>0</v>
      </c>
      <c r="Q15" s="9">
        <v>105276</v>
      </c>
    </row>
    <row r="16" spans="2:17" ht="21.75" customHeight="1" x14ac:dyDescent="0.3">
      <c r="B16" s="7" t="s">
        <v>53</v>
      </c>
      <c r="C16" s="8">
        <v>900000</v>
      </c>
      <c r="D16" s="8">
        <v>162127</v>
      </c>
      <c r="E16" s="8">
        <v>0</v>
      </c>
      <c r="F16" s="8">
        <v>1062127</v>
      </c>
      <c r="G16" s="8">
        <v>0</v>
      </c>
      <c r="H16" s="8">
        <v>34</v>
      </c>
      <c r="I16" s="8">
        <v>34</v>
      </c>
      <c r="J16" s="8">
        <v>1062093</v>
      </c>
      <c r="K16" s="8">
        <v>300325</v>
      </c>
      <c r="L16" s="8">
        <v>761768</v>
      </c>
      <c r="M16" s="8">
        <v>1673259</v>
      </c>
      <c r="N16" s="8">
        <v>0</v>
      </c>
      <c r="O16" s="8">
        <v>0</v>
      </c>
      <c r="P16" s="8">
        <v>840000</v>
      </c>
      <c r="Q16" s="9">
        <v>1595028</v>
      </c>
    </row>
    <row r="17" spans="2:19" ht="21.75" customHeight="1" x14ac:dyDescent="0.3">
      <c r="B17" s="7" t="s">
        <v>54</v>
      </c>
      <c r="C17" s="8">
        <v>1038040</v>
      </c>
      <c r="D17" s="8">
        <v>399388</v>
      </c>
      <c r="E17" s="8">
        <v>0</v>
      </c>
      <c r="F17" s="8">
        <v>1437428</v>
      </c>
      <c r="G17" s="8">
        <v>0</v>
      </c>
      <c r="H17" s="8">
        <v>143484</v>
      </c>
      <c r="I17" s="8">
        <v>143484</v>
      </c>
      <c r="J17" s="8">
        <v>1293944</v>
      </c>
      <c r="K17" s="8">
        <v>311412</v>
      </c>
      <c r="L17" s="8">
        <v>982532</v>
      </c>
      <c r="M17" s="8">
        <v>7277355</v>
      </c>
      <c r="N17" s="8">
        <v>0</v>
      </c>
      <c r="O17" s="8">
        <v>0</v>
      </c>
      <c r="P17" s="8">
        <v>0</v>
      </c>
      <c r="Q17" s="9">
        <v>8259887</v>
      </c>
    </row>
    <row r="18" spans="2:19" ht="21.75" customHeight="1" x14ac:dyDescent="0.3">
      <c r="B18" s="7" t="s">
        <v>55</v>
      </c>
      <c r="C18" s="8">
        <v>377250</v>
      </c>
      <c r="D18" s="8">
        <v>0</v>
      </c>
      <c r="E18" s="8">
        <v>0</v>
      </c>
      <c r="F18" s="8">
        <v>377250</v>
      </c>
      <c r="G18" s="8">
        <v>0</v>
      </c>
      <c r="H18" s="8">
        <v>0</v>
      </c>
      <c r="I18" s="8">
        <v>0</v>
      </c>
      <c r="J18" s="8">
        <v>377250</v>
      </c>
      <c r="K18" s="8">
        <v>113175</v>
      </c>
      <c r="L18" s="8">
        <v>264075</v>
      </c>
      <c r="M18" s="8">
        <v>45268</v>
      </c>
      <c r="N18" s="8">
        <v>224700</v>
      </c>
      <c r="O18" s="8">
        <v>0</v>
      </c>
      <c r="P18" s="8">
        <v>50000</v>
      </c>
      <c r="Q18" s="9">
        <v>34643</v>
      </c>
    </row>
    <row r="19" spans="2:19" ht="21.75" customHeight="1" x14ac:dyDescent="0.3">
      <c r="B19" s="7" t="s">
        <v>117</v>
      </c>
      <c r="C19" s="8">
        <v>0</v>
      </c>
      <c r="D19" s="8">
        <v>32057</v>
      </c>
      <c r="E19" s="8">
        <v>0</v>
      </c>
      <c r="F19" s="8">
        <v>32057</v>
      </c>
      <c r="G19" s="8">
        <v>0</v>
      </c>
      <c r="H19" s="8">
        <v>2569</v>
      </c>
      <c r="I19" s="8">
        <v>2569</v>
      </c>
      <c r="J19" s="8">
        <v>29487</v>
      </c>
      <c r="K19" s="8">
        <v>8453</v>
      </c>
      <c r="L19" s="8">
        <v>21035</v>
      </c>
      <c r="M19" s="8">
        <v>18095</v>
      </c>
      <c r="N19" s="8">
        <v>0</v>
      </c>
      <c r="O19" s="8">
        <v>115789</v>
      </c>
      <c r="P19" s="8">
        <v>-115789</v>
      </c>
      <c r="Q19" s="9">
        <v>39129</v>
      </c>
    </row>
    <row r="20" spans="2:19" ht="21.75" customHeight="1" x14ac:dyDescent="0.3">
      <c r="B20" s="7" t="s">
        <v>202</v>
      </c>
      <c r="C20" s="8">
        <v>0</v>
      </c>
      <c r="D20" s="8">
        <v>0</v>
      </c>
      <c r="E20" s="8">
        <v>0</v>
      </c>
      <c r="F20" s="8">
        <v>0</v>
      </c>
      <c r="G20" s="8">
        <v>0</v>
      </c>
      <c r="H20" s="8">
        <v>0</v>
      </c>
      <c r="I20" s="8">
        <v>0</v>
      </c>
      <c r="J20" s="8">
        <v>0</v>
      </c>
      <c r="K20" s="8">
        <v>0</v>
      </c>
      <c r="L20" s="8">
        <v>0</v>
      </c>
      <c r="M20" s="8">
        <v>201170</v>
      </c>
      <c r="N20" s="8">
        <v>0</v>
      </c>
      <c r="O20" s="8">
        <v>0</v>
      </c>
      <c r="P20" s="8">
        <v>0</v>
      </c>
      <c r="Q20" s="9">
        <v>201170</v>
      </c>
    </row>
    <row r="21" spans="2:19" ht="21.75" customHeight="1" x14ac:dyDescent="0.3">
      <c r="B21" s="7" t="s">
        <v>120</v>
      </c>
      <c r="C21" s="8">
        <v>0</v>
      </c>
      <c r="D21" s="8">
        <v>0</v>
      </c>
      <c r="E21" s="8">
        <v>1400</v>
      </c>
      <c r="F21" s="8">
        <v>1400</v>
      </c>
      <c r="G21" s="8">
        <v>0</v>
      </c>
      <c r="H21" s="8">
        <v>0</v>
      </c>
      <c r="I21" s="8">
        <v>0</v>
      </c>
      <c r="J21" s="8">
        <v>1400</v>
      </c>
      <c r="K21" s="8">
        <v>30126</v>
      </c>
      <c r="L21" s="8">
        <v>-28726</v>
      </c>
      <c r="M21" s="8">
        <v>-304170</v>
      </c>
      <c r="N21" s="8">
        <v>-28726</v>
      </c>
      <c r="O21" s="8">
        <v>0</v>
      </c>
      <c r="P21" s="8">
        <v>0</v>
      </c>
      <c r="Q21" s="9">
        <v>-304170</v>
      </c>
    </row>
    <row r="22" spans="2:19" ht="21.75" customHeight="1" x14ac:dyDescent="0.3">
      <c r="B22" s="7" t="s">
        <v>34</v>
      </c>
      <c r="C22" s="8">
        <v>0</v>
      </c>
      <c r="D22" s="8">
        <v>0</v>
      </c>
      <c r="E22" s="8">
        <v>0</v>
      </c>
      <c r="F22" s="8">
        <v>0</v>
      </c>
      <c r="G22" s="8">
        <v>314158</v>
      </c>
      <c r="H22" s="8">
        <v>0</v>
      </c>
      <c r="I22" s="8">
        <v>314158</v>
      </c>
      <c r="J22" s="8">
        <v>-314158</v>
      </c>
      <c r="K22" s="8">
        <v>-94248</v>
      </c>
      <c r="L22" s="8">
        <v>-219910</v>
      </c>
      <c r="M22" s="8">
        <v>62000</v>
      </c>
      <c r="N22" s="8">
        <v>-219910</v>
      </c>
      <c r="O22" s="8">
        <v>0</v>
      </c>
      <c r="P22" s="8">
        <v>0</v>
      </c>
      <c r="Q22" s="9">
        <v>62000</v>
      </c>
    </row>
    <row r="23" spans="2:19" ht="21.75" customHeight="1" x14ac:dyDescent="0.3">
      <c r="B23" s="40" t="s">
        <v>219</v>
      </c>
      <c r="C23" s="8">
        <v>0</v>
      </c>
      <c r="D23" s="8">
        <v>57803</v>
      </c>
      <c r="E23" s="8">
        <v>0</v>
      </c>
      <c r="F23" s="8">
        <v>57803</v>
      </c>
      <c r="G23" s="8">
        <v>199</v>
      </c>
      <c r="H23" s="8">
        <v>6453</v>
      </c>
      <c r="I23" s="8">
        <v>6652</v>
      </c>
      <c r="J23" s="8">
        <v>51152</v>
      </c>
      <c r="K23" s="8">
        <v>0</v>
      </c>
      <c r="L23" s="8">
        <v>51152</v>
      </c>
      <c r="M23" s="8">
        <v>-2604318</v>
      </c>
      <c r="N23" s="8">
        <v>0</v>
      </c>
      <c r="O23" s="8">
        <v>0</v>
      </c>
      <c r="P23" s="8">
        <v>0</v>
      </c>
      <c r="Q23" s="9">
        <v>-2553167</v>
      </c>
    </row>
    <row r="24" spans="2:19" ht="21.75" customHeight="1" x14ac:dyDescent="0.3">
      <c r="B24" s="7" t="s">
        <v>56</v>
      </c>
      <c r="C24" s="8">
        <v>0</v>
      </c>
      <c r="D24" s="8">
        <v>0</v>
      </c>
      <c r="E24" s="8">
        <v>-84463</v>
      </c>
      <c r="F24" s="8">
        <v>-84463</v>
      </c>
      <c r="G24" s="8">
        <v>0</v>
      </c>
      <c r="H24" s="8">
        <v>0</v>
      </c>
      <c r="I24" s="8">
        <v>0</v>
      </c>
      <c r="J24" s="8">
        <v>-84463</v>
      </c>
      <c r="K24" s="8">
        <v>35298</v>
      </c>
      <c r="L24" s="8">
        <v>-119761</v>
      </c>
      <c r="M24" s="8">
        <v>-42525</v>
      </c>
      <c r="N24" s="8">
        <v>0</v>
      </c>
      <c r="O24" s="8">
        <v>0</v>
      </c>
      <c r="P24" s="8">
        <v>0</v>
      </c>
      <c r="Q24" s="9">
        <v>-162286</v>
      </c>
    </row>
    <row r="25" spans="2:19" ht="21.75" customHeight="1" x14ac:dyDescent="0.3">
      <c r="B25" s="7" t="s">
        <v>57</v>
      </c>
      <c r="C25" s="8">
        <v>0</v>
      </c>
      <c r="D25" s="8">
        <v>0</v>
      </c>
      <c r="E25" s="8">
        <v>0</v>
      </c>
      <c r="F25" s="8">
        <v>0</v>
      </c>
      <c r="G25" s="8">
        <v>86196</v>
      </c>
      <c r="H25" s="8">
        <v>0</v>
      </c>
      <c r="I25" s="8">
        <v>86196</v>
      </c>
      <c r="J25" s="8">
        <v>-86196</v>
      </c>
      <c r="K25" s="8">
        <v>0</v>
      </c>
      <c r="L25" s="8">
        <v>-86196</v>
      </c>
      <c r="M25" s="8">
        <v>161052</v>
      </c>
      <c r="N25" s="8">
        <v>0</v>
      </c>
      <c r="O25" s="8">
        <v>0</v>
      </c>
      <c r="P25" s="8">
        <v>0</v>
      </c>
      <c r="Q25" s="9">
        <v>74856</v>
      </c>
    </row>
    <row r="26" spans="2:19" ht="21.75" customHeight="1" x14ac:dyDescent="0.3">
      <c r="B26" s="7" t="s">
        <v>119</v>
      </c>
      <c r="C26" s="8">
        <v>0</v>
      </c>
      <c r="D26" s="8">
        <v>0</v>
      </c>
      <c r="E26" s="8">
        <v>0</v>
      </c>
      <c r="F26" s="8">
        <v>0</v>
      </c>
      <c r="G26" s="8">
        <v>0</v>
      </c>
      <c r="H26" s="8">
        <v>366169</v>
      </c>
      <c r="I26" s="8">
        <v>366169</v>
      </c>
      <c r="J26" s="8">
        <v>-366169</v>
      </c>
      <c r="K26" s="8">
        <v>48383</v>
      </c>
      <c r="L26" s="8">
        <v>-414552</v>
      </c>
      <c r="M26" s="8">
        <v>-2709320</v>
      </c>
      <c r="N26" s="8">
        <v>0</v>
      </c>
      <c r="O26" s="8">
        <v>0</v>
      </c>
      <c r="P26" s="8">
        <v>0</v>
      </c>
      <c r="Q26" s="9">
        <v>-3123872</v>
      </c>
    </row>
    <row r="27" spans="2:19" ht="21.75" customHeight="1" x14ac:dyDescent="0.3">
      <c r="B27" s="7" t="s">
        <v>130</v>
      </c>
      <c r="C27" s="8">
        <v>575769</v>
      </c>
      <c r="D27" s="8">
        <v>0</v>
      </c>
      <c r="E27" s="8">
        <v>0</v>
      </c>
      <c r="F27" s="8">
        <v>575769</v>
      </c>
      <c r="G27" s="8">
        <v>0</v>
      </c>
      <c r="H27" s="8">
        <v>0</v>
      </c>
      <c r="I27" s="8">
        <v>0</v>
      </c>
      <c r="J27" s="8">
        <v>575769</v>
      </c>
      <c r="K27" s="8">
        <v>172731</v>
      </c>
      <c r="L27" s="8">
        <v>403038</v>
      </c>
      <c r="M27" s="8">
        <v>283127</v>
      </c>
      <c r="N27" s="8">
        <v>0</v>
      </c>
      <c r="O27" s="8">
        <v>0</v>
      </c>
      <c r="P27" s="8">
        <v>150000</v>
      </c>
      <c r="Q27" s="9">
        <v>536165</v>
      </c>
    </row>
    <row r="28" spans="2:19" ht="21.75" customHeight="1" x14ac:dyDescent="0.3">
      <c r="B28" s="7" t="s">
        <v>221</v>
      </c>
      <c r="C28" s="8">
        <v>114956</v>
      </c>
      <c r="D28" s="8">
        <v>0</v>
      </c>
      <c r="E28" s="8">
        <v>0</v>
      </c>
      <c r="F28" s="8">
        <v>114956</v>
      </c>
      <c r="G28" s="8">
        <v>0</v>
      </c>
      <c r="H28" s="8">
        <v>0</v>
      </c>
      <c r="I28" s="8">
        <v>0</v>
      </c>
      <c r="J28" s="8">
        <v>114956</v>
      </c>
      <c r="K28" s="8">
        <v>0</v>
      </c>
      <c r="L28" s="8">
        <v>114956</v>
      </c>
      <c r="M28" s="8">
        <v>0</v>
      </c>
      <c r="N28" s="8">
        <v>0</v>
      </c>
      <c r="O28" s="8">
        <v>0</v>
      </c>
      <c r="P28" s="8">
        <v>0</v>
      </c>
      <c r="Q28" s="9">
        <v>114956</v>
      </c>
    </row>
    <row r="29" spans="2:19" ht="21.75" customHeight="1" x14ac:dyDescent="0.3">
      <c r="B29" s="7" t="s">
        <v>58</v>
      </c>
      <c r="C29" s="8">
        <v>261660</v>
      </c>
      <c r="D29" s="8">
        <v>0</v>
      </c>
      <c r="E29" s="8">
        <v>0</v>
      </c>
      <c r="F29" s="8">
        <v>261660</v>
      </c>
      <c r="G29" s="8">
        <v>0</v>
      </c>
      <c r="H29" s="8">
        <v>0</v>
      </c>
      <c r="I29" s="8">
        <v>0</v>
      </c>
      <c r="J29" s="8">
        <v>261660</v>
      </c>
      <c r="K29" s="8">
        <v>0</v>
      </c>
      <c r="L29" s="8">
        <v>261660</v>
      </c>
      <c r="M29" s="8">
        <v>-184826</v>
      </c>
      <c r="N29" s="8">
        <v>0</v>
      </c>
      <c r="O29" s="8">
        <v>0</v>
      </c>
      <c r="P29" s="8">
        <v>0</v>
      </c>
      <c r="Q29" s="9">
        <v>76834</v>
      </c>
    </row>
    <row r="30" spans="2:19" ht="21.75" customHeight="1" x14ac:dyDescent="0.3">
      <c r="B30" s="7" t="s">
        <v>59</v>
      </c>
      <c r="C30" s="8">
        <v>0</v>
      </c>
      <c r="D30" s="8">
        <v>0</v>
      </c>
      <c r="E30" s="8">
        <v>0</v>
      </c>
      <c r="F30" s="8">
        <v>0</v>
      </c>
      <c r="G30" s="8">
        <v>0</v>
      </c>
      <c r="H30" s="8">
        <v>0</v>
      </c>
      <c r="I30" s="8">
        <v>0</v>
      </c>
      <c r="J30" s="8">
        <v>0</v>
      </c>
      <c r="K30" s="8">
        <v>0</v>
      </c>
      <c r="L30" s="8">
        <v>0</v>
      </c>
      <c r="M30" s="8">
        <v>-164017</v>
      </c>
      <c r="N30" s="8">
        <v>0</v>
      </c>
      <c r="O30" s="8">
        <v>0</v>
      </c>
      <c r="P30" s="8">
        <v>0</v>
      </c>
      <c r="Q30" s="9">
        <v>-164017</v>
      </c>
    </row>
    <row r="31" spans="2:19" s="41" customFormat="1" ht="21.75" customHeight="1" x14ac:dyDescent="0.3">
      <c r="B31" s="255" t="s">
        <v>43</v>
      </c>
      <c r="C31" s="256">
        <f t="shared" ref="C31:Q31" si="0">SUM(C6:C30)</f>
        <v>6167208</v>
      </c>
      <c r="D31" s="256">
        <f t="shared" si="0"/>
        <v>727577</v>
      </c>
      <c r="E31" s="256">
        <f t="shared" si="0"/>
        <v>116177</v>
      </c>
      <c r="F31" s="256">
        <f t="shared" si="0"/>
        <v>7010963</v>
      </c>
      <c r="G31" s="256">
        <f t="shared" si="0"/>
        <v>400553</v>
      </c>
      <c r="H31" s="256">
        <f t="shared" si="0"/>
        <v>523429</v>
      </c>
      <c r="I31" s="256">
        <f t="shared" si="0"/>
        <v>923982</v>
      </c>
      <c r="J31" s="256">
        <f t="shared" si="0"/>
        <v>6086980</v>
      </c>
      <c r="K31" s="256">
        <f t="shared" si="0"/>
        <v>1634714</v>
      </c>
      <c r="L31" s="256">
        <f t="shared" si="0"/>
        <v>4452267</v>
      </c>
      <c r="M31" s="256">
        <f t="shared" si="0"/>
        <v>11848679</v>
      </c>
      <c r="N31" s="256">
        <f t="shared" si="0"/>
        <v>-23936</v>
      </c>
      <c r="O31" s="256">
        <f t="shared" si="0"/>
        <v>115789</v>
      </c>
      <c r="P31" s="256">
        <f t="shared" si="0"/>
        <v>1634211</v>
      </c>
      <c r="Q31" s="256">
        <f t="shared" si="0"/>
        <v>14574879</v>
      </c>
      <c r="S31" s="39"/>
    </row>
    <row r="32" spans="2:19" s="41" customFormat="1" ht="21.75" customHeight="1" x14ac:dyDescent="0.3">
      <c r="B32" s="295" t="s">
        <v>44</v>
      </c>
      <c r="C32" s="296"/>
      <c r="D32" s="296"/>
      <c r="E32" s="296"/>
      <c r="F32" s="296"/>
      <c r="G32" s="296"/>
      <c r="H32" s="296"/>
      <c r="I32" s="296"/>
      <c r="J32" s="296"/>
      <c r="K32" s="296"/>
      <c r="L32" s="296"/>
      <c r="M32" s="296"/>
      <c r="N32" s="296"/>
      <c r="O32" s="296"/>
      <c r="P32" s="296"/>
      <c r="Q32" s="297"/>
      <c r="S32" s="39"/>
    </row>
    <row r="33" spans="2:19" s="39" customFormat="1" ht="21.75" customHeight="1" x14ac:dyDescent="0.3">
      <c r="B33" s="257" t="s">
        <v>45</v>
      </c>
      <c r="C33" s="8">
        <v>50604</v>
      </c>
      <c r="D33" s="8">
        <v>0</v>
      </c>
      <c r="E33" s="8">
        <v>0</v>
      </c>
      <c r="F33" s="8">
        <v>50604</v>
      </c>
      <c r="G33" s="8">
        <v>0</v>
      </c>
      <c r="H33" s="8">
        <v>0</v>
      </c>
      <c r="I33" s="8">
        <v>0</v>
      </c>
      <c r="J33" s="8">
        <v>50604</v>
      </c>
      <c r="K33" s="8">
        <v>15181</v>
      </c>
      <c r="L33" s="8">
        <v>35423</v>
      </c>
      <c r="M33" s="8">
        <v>212006</v>
      </c>
      <c r="N33" s="8">
        <v>0</v>
      </c>
      <c r="O33" s="8">
        <v>0</v>
      </c>
      <c r="P33" s="8">
        <v>0</v>
      </c>
      <c r="Q33" s="9">
        <v>247429</v>
      </c>
    </row>
    <row r="34" spans="2:19" s="39" customFormat="1" ht="21.75" customHeight="1" x14ac:dyDescent="0.3">
      <c r="B34" s="257" t="s">
        <v>74</v>
      </c>
      <c r="C34" s="8">
        <v>0</v>
      </c>
      <c r="D34" s="8">
        <v>131050</v>
      </c>
      <c r="E34" s="8">
        <v>108076</v>
      </c>
      <c r="F34" s="8">
        <v>239126</v>
      </c>
      <c r="G34" s="8">
        <v>0</v>
      </c>
      <c r="H34" s="8">
        <v>927</v>
      </c>
      <c r="I34" s="8">
        <v>-390</v>
      </c>
      <c r="J34" s="8">
        <v>239516</v>
      </c>
      <c r="K34" s="8">
        <v>71855</v>
      </c>
      <c r="L34" s="8">
        <v>167662</v>
      </c>
      <c r="M34" s="8">
        <v>644279</v>
      </c>
      <c r="N34" s="8">
        <v>0</v>
      </c>
      <c r="O34" s="8">
        <v>0</v>
      </c>
      <c r="P34" s="8">
        <v>0</v>
      </c>
      <c r="Q34" s="9">
        <v>811941</v>
      </c>
    </row>
    <row r="35" spans="2:19" s="39" customFormat="1" ht="21.75" customHeight="1" x14ac:dyDescent="0.3">
      <c r="B35" s="257" t="s">
        <v>46</v>
      </c>
      <c r="C35" s="8">
        <v>806231</v>
      </c>
      <c r="D35" s="8">
        <v>0</v>
      </c>
      <c r="E35" s="8">
        <v>145335</v>
      </c>
      <c r="F35" s="8">
        <v>951565</v>
      </c>
      <c r="G35" s="8">
        <v>0</v>
      </c>
      <c r="H35" s="8">
        <v>0</v>
      </c>
      <c r="I35" s="8">
        <v>0</v>
      </c>
      <c r="J35" s="8">
        <v>951565</v>
      </c>
      <c r="K35" s="8">
        <v>285470</v>
      </c>
      <c r="L35" s="8">
        <v>666096</v>
      </c>
      <c r="M35" s="8">
        <v>8131318</v>
      </c>
      <c r="N35" s="8">
        <v>0</v>
      </c>
      <c r="O35" s="8">
        <v>0</v>
      </c>
      <c r="P35" s="8">
        <v>0</v>
      </c>
      <c r="Q35" s="9">
        <v>8797414</v>
      </c>
    </row>
    <row r="36" spans="2:19" s="41" customFormat="1" ht="21.75" customHeight="1" x14ac:dyDescent="0.3">
      <c r="B36" s="255" t="s">
        <v>43</v>
      </c>
      <c r="C36" s="256">
        <f t="shared" ref="C36:Q36" si="1">SUM(C33:C35)</f>
        <v>856835</v>
      </c>
      <c r="D36" s="256">
        <f t="shared" si="1"/>
        <v>131050</v>
      </c>
      <c r="E36" s="256">
        <f t="shared" si="1"/>
        <v>253411</v>
      </c>
      <c r="F36" s="256">
        <f t="shared" si="1"/>
        <v>1241295</v>
      </c>
      <c r="G36" s="256">
        <f t="shared" si="1"/>
        <v>0</v>
      </c>
      <c r="H36" s="256">
        <f t="shared" si="1"/>
        <v>927</v>
      </c>
      <c r="I36" s="256">
        <f t="shared" si="1"/>
        <v>-390</v>
      </c>
      <c r="J36" s="256">
        <f t="shared" si="1"/>
        <v>1241685</v>
      </c>
      <c r="K36" s="256">
        <f t="shared" si="1"/>
        <v>372506</v>
      </c>
      <c r="L36" s="256">
        <f t="shared" si="1"/>
        <v>869181</v>
      </c>
      <c r="M36" s="256">
        <f t="shared" si="1"/>
        <v>8987603</v>
      </c>
      <c r="N36" s="256">
        <f t="shared" si="1"/>
        <v>0</v>
      </c>
      <c r="O36" s="256">
        <f t="shared" si="1"/>
        <v>0</v>
      </c>
      <c r="P36" s="256">
        <f t="shared" si="1"/>
        <v>0</v>
      </c>
      <c r="Q36" s="256">
        <f t="shared" si="1"/>
        <v>9856784</v>
      </c>
      <c r="S36" s="39"/>
    </row>
    <row r="37" spans="2:19" s="39" customFormat="1" ht="21.75" customHeight="1" x14ac:dyDescent="0.3">
      <c r="B37" s="255" t="s">
        <v>47</v>
      </c>
      <c r="C37" s="258">
        <f t="shared" ref="C37:Q37" si="2">C36+C31</f>
        <v>7024043</v>
      </c>
      <c r="D37" s="258">
        <f t="shared" si="2"/>
        <v>858627</v>
      </c>
      <c r="E37" s="258">
        <f t="shared" si="2"/>
        <v>369588</v>
      </c>
      <c r="F37" s="258">
        <f t="shared" si="2"/>
        <v>8252258</v>
      </c>
      <c r="G37" s="258">
        <f t="shared" si="2"/>
        <v>400553</v>
      </c>
      <c r="H37" s="258">
        <f t="shared" si="2"/>
        <v>524356</v>
      </c>
      <c r="I37" s="258">
        <f t="shared" si="2"/>
        <v>923592</v>
      </c>
      <c r="J37" s="258">
        <f t="shared" si="2"/>
        <v>7328665</v>
      </c>
      <c r="K37" s="258">
        <f t="shared" si="2"/>
        <v>2007220</v>
      </c>
      <c r="L37" s="258">
        <f t="shared" si="2"/>
        <v>5321448</v>
      </c>
      <c r="M37" s="258">
        <f t="shared" si="2"/>
        <v>20836282</v>
      </c>
      <c r="N37" s="258">
        <f t="shared" si="2"/>
        <v>-23936</v>
      </c>
      <c r="O37" s="258">
        <f t="shared" si="2"/>
        <v>115789</v>
      </c>
      <c r="P37" s="258">
        <f t="shared" si="2"/>
        <v>1634211</v>
      </c>
      <c r="Q37" s="258">
        <f t="shared" si="2"/>
        <v>24431663</v>
      </c>
    </row>
    <row r="38" spans="2:19" ht="19.5" customHeight="1" x14ac:dyDescent="0.3">
      <c r="B38" s="299" t="s">
        <v>48</v>
      </c>
      <c r="C38" s="299"/>
      <c r="D38" s="299"/>
      <c r="E38" s="299"/>
      <c r="F38" s="299"/>
      <c r="G38" s="299"/>
      <c r="H38" s="299"/>
      <c r="I38" s="299"/>
      <c r="J38" s="299"/>
      <c r="K38" s="299"/>
      <c r="L38" s="299"/>
      <c r="M38" s="299"/>
      <c r="N38" s="299"/>
      <c r="O38" s="299"/>
      <c r="P38" s="299"/>
      <c r="Q38" s="299"/>
    </row>
    <row r="39" spans="2:19" x14ac:dyDescent="0.3">
      <c r="C39" s="15"/>
      <c r="D39" s="15"/>
      <c r="E39" s="15"/>
      <c r="F39" s="15"/>
      <c r="G39" s="15"/>
      <c r="H39" s="15"/>
      <c r="I39" s="15"/>
      <c r="J39" s="15"/>
      <c r="K39" s="15"/>
      <c r="L39" s="15"/>
      <c r="M39" s="15"/>
      <c r="N39" s="15"/>
      <c r="O39" s="15"/>
      <c r="P39" s="15"/>
      <c r="Q39" s="191"/>
    </row>
    <row r="40" spans="2:19" x14ac:dyDescent="0.3">
      <c r="C40" s="15"/>
      <c r="D40" s="15"/>
      <c r="E40" s="15"/>
      <c r="F40" s="15"/>
      <c r="G40" s="15"/>
      <c r="H40" s="15"/>
      <c r="I40" s="15"/>
      <c r="J40" s="15"/>
      <c r="K40" s="15"/>
      <c r="L40" s="15"/>
      <c r="M40" s="15"/>
      <c r="N40" s="15"/>
      <c r="O40" s="15"/>
      <c r="P40" s="15"/>
      <c r="Q40" s="15"/>
    </row>
    <row r="41" spans="2:19" x14ac:dyDescent="0.3">
      <c r="C41" s="14"/>
      <c r="D41" s="14"/>
      <c r="E41" s="14"/>
      <c r="F41" s="14"/>
      <c r="G41" s="14"/>
      <c r="H41" s="14"/>
      <c r="I41" s="14"/>
      <c r="J41" s="14"/>
      <c r="K41" s="14"/>
      <c r="L41" s="14"/>
      <c r="M41" s="14"/>
      <c r="N41" s="14"/>
      <c r="O41" s="14"/>
      <c r="P41" s="14"/>
      <c r="Q41" s="14"/>
    </row>
  </sheetData>
  <sheetProtection algorithmName="SHA-512" hashValue="uI3yUfUE+MUzg+NVEWgLdGjL6V+YWnseo/jk9tuT1HQ5YXerNqju0EelYmUxXTb96tUfz7oxfn/OalDNlW4mMA==" saltValue="rLP5XBr2f5CwZm2yUXibqw==" spinCount="100000"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Q42"/>
  <sheetViews>
    <sheetView showGridLines="0" zoomScale="80" zoomScaleNormal="80" workbookViewId="0"/>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2" width="25.453125" style="2" customWidth="1"/>
    <col min="13" max="13" width="17.453125" style="2" bestFit="1" customWidth="1"/>
    <col min="14" max="14" width="13.54296875" style="2" bestFit="1" customWidth="1"/>
    <col min="15" max="16384" width="9.453125" style="2"/>
  </cols>
  <sheetData>
    <row r="1" spans="2:14" ht="14" x14ac:dyDescent="0.3"/>
    <row r="2" spans="2:14" ht="14" x14ac:dyDescent="0.3"/>
    <row r="3" spans="2:14" ht="6.75" customHeight="1" x14ac:dyDescent="0.3"/>
    <row r="4" spans="2:14" ht="21" customHeight="1" x14ac:dyDescent="0.3">
      <c r="B4" s="300" t="s">
        <v>276</v>
      </c>
      <c r="C4" s="300"/>
      <c r="D4" s="300"/>
      <c r="E4" s="300"/>
      <c r="F4" s="300"/>
      <c r="G4" s="300"/>
      <c r="H4" s="300"/>
      <c r="I4" s="300"/>
      <c r="J4" s="300"/>
      <c r="K4" s="300"/>
      <c r="L4" s="300"/>
    </row>
    <row r="5" spans="2:14" s="6" customFormat="1" ht="39" customHeight="1" x14ac:dyDescent="0.3">
      <c r="B5" s="44" t="s">
        <v>0</v>
      </c>
      <c r="C5" s="50" t="s">
        <v>75</v>
      </c>
      <c r="D5" s="50" t="s">
        <v>76</v>
      </c>
      <c r="E5" s="50" t="s">
        <v>209</v>
      </c>
      <c r="F5" s="50" t="s">
        <v>210</v>
      </c>
      <c r="G5" s="50" t="s">
        <v>77</v>
      </c>
      <c r="H5" s="50" t="s">
        <v>78</v>
      </c>
      <c r="I5" s="50" t="s">
        <v>122</v>
      </c>
      <c r="J5" s="50" t="s">
        <v>135</v>
      </c>
      <c r="K5" s="50" t="s">
        <v>79</v>
      </c>
      <c r="L5" s="50" t="s">
        <v>80</v>
      </c>
    </row>
    <row r="6" spans="2:14" ht="29.25" customHeight="1" x14ac:dyDescent="0.3">
      <c r="B6" s="305" t="s">
        <v>16</v>
      </c>
      <c r="C6" s="306"/>
      <c r="D6" s="306"/>
      <c r="E6" s="306"/>
      <c r="F6" s="306"/>
      <c r="G6" s="306"/>
      <c r="H6" s="306"/>
      <c r="I6" s="306"/>
      <c r="J6" s="306"/>
      <c r="K6" s="306"/>
      <c r="L6" s="307"/>
    </row>
    <row r="7" spans="2:14" ht="29.25" customHeight="1" x14ac:dyDescent="0.3">
      <c r="B7" s="7" t="s">
        <v>205</v>
      </c>
      <c r="C7" s="103">
        <f>'APPENDIX 5'!D6</f>
        <v>2687049</v>
      </c>
      <c r="D7" s="103">
        <f>'APPENDIX 6'!D6</f>
        <v>0</v>
      </c>
      <c r="E7" s="103">
        <f>'APPENDIX 11'!D6</f>
        <v>0</v>
      </c>
      <c r="F7" s="103">
        <f>'APPENDIX 12'!D6</f>
        <v>0</v>
      </c>
      <c r="G7" s="103">
        <f>'APPENDIX 7'!D6</f>
        <v>1965578</v>
      </c>
      <c r="H7" s="103">
        <f>'APPENDIX 8'!D6</f>
        <v>1183384</v>
      </c>
      <c r="I7" s="103">
        <f>'APPENDIX 10'!D6</f>
        <v>0</v>
      </c>
      <c r="J7" s="103">
        <f>'APPENDIX 9'!D6</f>
        <v>0</v>
      </c>
      <c r="K7" s="104">
        <f>SUM(C7:J7)</f>
        <v>5836011</v>
      </c>
      <c r="L7" s="12">
        <f t="shared" ref="L7:L28" si="0">IFERROR(K7/$K$32,0)*100</f>
        <v>5.0492716184187154</v>
      </c>
      <c r="M7" s="15"/>
      <c r="N7" s="14"/>
    </row>
    <row r="8" spans="2:14" ht="29.25" customHeight="1" x14ac:dyDescent="0.3">
      <c r="B8" s="11" t="s">
        <v>49</v>
      </c>
      <c r="C8" s="103">
        <f>'APPENDIX 5'!D7</f>
        <v>299573</v>
      </c>
      <c r="D8" s="103">
        <f>'APPENDIX 6'!D7</f>
        <v>40030</v>
      </c>
      <c r="E8" s="103">
        <f>'APPENDIX 11'!D7</f>
        <v>108891</v>
      </c>
      <c r="F8" s="103">
        <f>'APPENDIX 12'!D7</f>
        <v>882350</v>
      </c>
      <c r="G8" s="103">
        <f>'APPENDIX 7'!D7</f>
        <v>1605510</v>
      </c>
      <c r="H8" s="103">
        <f>'APPENDIX 8'!D7</f>
        <v>578808</v>
      </c>
      <c r="I8" s="103">
        <f>'APPENDIX 10'!D7</f>
        <v>0</v>
      </c>
      <c r="J8" s="103">
        <f>'APPENDIX 9'!D7</f>
        <v>242035</v>
      </c>
      <c r="K8" s="104">
        <f>SUM(C8:J8)</f>
        <v>3757197</v>
      </c>
      <c r="L8" s="12">
        <f t="shared" si="0"/>
        <v>3.2506978100123423</v>
      </c>
      <c r="M8" s="15"/>
      <c r="N8" s="14"/>
    </row>
    <row r="9" spans="2:14" ht="29.25" customHeight="1" x14ac:dyDescent="0.3">
      <c r="B9" s="4" t="s">
        <v>129</v>
      </c>
      <c r="C9" s="103">
        <f>'APPENDIX 5'!D8</f>
        <v>8056632</v>
      </c>
      <c r="D9" s="103">
        <f>'APPENDIX 6'!D8</f>
        <v>3632387</v>
      </c>
      <c r="E9" s="103">
        <f>'APPENDIX 11'!D8</f>
        <v>0</v>
      </c>
      <c r="F9" s="103">
        <f>'APPENDIX 12'!D8</f>
        <v>8719212</v>
      </c>
      <c r="G9" s="103">
        <f>'APPENDIX 7'!D8</f>
        <v>3092528</v>
      </c>
      <c r="H9" s="103">
        <f>'APPENDIX 8'!D8</f>
        <v>61730</v>
      </c>
      <c r="I9" s="103">
        <f>'APPENDIX 10'!D8</f>
        <v>0</v>
      </c>
      <c r="J9" s="103">
        <f>'APPENDIX 9'!D8</f>
        <v>1448429</v>
      </c>
      <c r="K9" s="104">
        <f t="shared" ref="K9:K31" si="1">SUM(C9:J9)</f>
        <v>25010918</v>
      </c>
      <c r="L9" s="12">
        <f t="shared" si="0"/>
        <v>21.639252977418611</v>
      </c>
      <c r="M9" s="15"/>
      <c r="N9" s="14"/>
    </row>
    <row r="10" spans="2:14" ht="29.25" customHeight="1" x14ac:dyDescent="0.3">
      <c r="B10" s="4" t="s">
        <v>223</v>
      </c>
      <c r="C10" s="103">
        <f>'APPENDIX 5'!D9</f>
        <v>28858</v>
      </c>
      <c r="D10" s="103">
        <f>'APPENDIX 6'!D9</f>
        <v>0</v>
      </c>
      <c r="E10" s="103">
        <f>'APPENDIX 11'!D9</f>
        <v>0</v>
      </c>
      <c r="F10" s="103">
        <f>'APPENDIX 12'!D9</f>
        <v>0</v>
      </c>
      <c r="G10" s="103">
        <f>'APPENDIX 7'!D9</f>
        <v>216987</v>
      </c>
      <c r="H10" s="103">
        <f>'APPENDIX 8'!D9</f>
        <v>14304</v>
      </c>
      <c r="I10" s="103">
        <f>'APPENDIX 10'!D9</f>
        <v>0</v>
      </c>
      <c r="J10" s="103">
        <f>'APPENDIX 9'!D9</f>
        <v>0</v>
      </c>
      <c r="K10" s="104">
        <f t="shared" si="1"/>
        <v>260149</v>
      </c>
      <c r="L10" s="12">
        <f t="shared" si="0"/>
        <v>0.22507890445374593</v>
      </c>
      <c r="M10" s="15"/>
      <c r="N10" s="14"/>
    </row>
    <row r="11" spans="2:14" ht="29.25" customHeight="1" x14ac:dyDescent="0.3">
      <c r="B11" s="4" t="s">
        <v>50</v>
      </c>
      <c r="C11" s="103">
        <f>'APPENDIX 5'!D10</f>
        <v>5243</v>
      </c>
      <c r="D11" s="103">
        <f>'APPENDIX 6'!D10</f>
        <v>357519</v>
      </c>
      <c r="E11" s="103">
        <f>'APPENDIX 11'!D10</f>
        <v>0</v>
      </c>
      <c r="F11" s="103">
        <f>'APPENDIX 12'!D10</f>
        <v>0</v>
      </c>
      <c r="G11" s="103">
        <f>'APPENDIX 7'!D10</f>
        <v>530226</v>
      </c>
      <c r="H11" s="103">
        <f>'APPENDIX 8'!D10</f>
        <v>23627</v>
      </c>
      <c r="I11" s="103">
        <f>'APPENDIX 10'!D10</f>
        <v>0</v>
      </c>
      <c r="J11" s="103">
        <f>'APPENDIX 9'!D10</f>
        <v>0</v>
      </c>
      <c r="K11" s="104">
        <f t="shared" si="1"/>
        <v>916615</v>
      </c>
      <c r="L11" s="12">
        <f t="shared" si="0"/>
        <v>0.7930482146995389</v>
      </c>
      <c r="M11" s="15"/>
      <c r="N11" s="14"/>
    </row>
    <row r="12" spans="2:14" ht="29.25" customHeight="1" x14ac:dyDescent="0.3">
      <c r="B12" s="4" t="s">
        <v>51</v>
      </c>
      <c r="C12" s="103">
        <f>'APPENDIX 5'!D11</f>
        <v>810917</v>
      </c>
      <c r="D12" s="103">
        <f>'APPENDIX 6'!D11</f>
        <v>117998</v>
      </c>
      <c r="E12" s="103">
        <f>'APPENDIX 11'!D11</f>
        <v>0</v>
      </c>
      <c r="F12" s="103">
        <f>'APPENDIX 12'!D11</f>
        <v>1494771</v>
      </c>
      <c r="G12" s="103">
        <f>'APPENDIX 7'!D11</f>
        <v>969298</v>
      </c>
      <c r="H12" s="103">
        <f>'APPENDIX 8'!D11</f>
        <v>4432230</v>
      </c>
      <c r="I12" s="103">
        <f>'APPENDIX 10'!D11</f>
        <v>0</v>
      </c>
      <c r="J12" s="103">
        <f>'APPENDIX 9'!D11</f>
        <v>0</v>
      </c>
      <c r="K12" s="104">
        <f t="shared" si="1"/>
        <v>7825214</v>
      </c>
      <c r="L12" s="12">
        <f t="shared" si="0"/>
        <v>6.7703146821095403</v>
      </c>
      <c r="M12" s="15"/>
      <c r="N12" s="14"/>
    </row>
    <row r="13" spans="2:14" ht="29.25" customHeight="1" x14ac:dyDescent="0.3">
      <c r="B13" s="4" t="s">
        <v>22</v>
      </c>
      <c r="C13" s="103">
        <f>'APPENDIX 5'!D12</f>
        <v>71735</v>
      </c>
      <c r="D13" s="103">
        <f>'APPENDIX 6'!D12</f>
        <v>0</v>
      </c>
      <c r="E13" s="103">
        <f>'APPENDIX 11'!D12</f>
        <v>0</v>
      </c>
      <c r="F13" s="103">
        <f>'APPENDIX 12'!D12</f>
        <v>0</v>
      </c>
      <c r="G13" s="103">
        <f>'APPENDIX 7'!D12</f>
        <v>0</v>
      </c>
      <c r="H13" s="103">
        <f>'APPENDIX 8'!D12</f>
        <v>0</v>
      </c>
      <c r="I13" s="103">
        <f>'APPENDIX 10'!D12</f>
        <v>0</v>
      </c>
      <c r="J13" s="103">
        <f>'APPENDIX 9'!D12</f>
        <v>0</v>
      </c>
      <c r="K13" s="104">
        <f t="shared" si="1"/>
        <v>71735</v>
      </c>
      <c r="L13" s="12">
        <f t="shared" si="0"/>
        <v>6.2064567655418491E-2</v>
      </c>
      <c r="M13" s="15"/>
      <c r="N13" s="14"/>
    </row>
    <row r="14" spans="2:14" ht="29.25" customHeight="1" x14ac:dyDescent="0.3">
      <c r="B14" s="4" t="s">
        <v>218</v>
      </c>
      <c r="C14" s="103">
        <f>'APPENDIX 5'!D13</f>
        <v>0</v>
      </c>
      <c r="D14" s="103">
        <f>'APPENDIX 6'!D13</f>
        <v>0</v>
      </c>
      <c r="E14" s="103">
        <f>'APPENDIX 11'!D13</f>
        <v>0</v>
      </c>
      <c r="F14" s="103">
        <f>'APPENDIX 12'!D13</f>
        <v>0</v>
      </c>
      <c r="G14" s="103">
        <f>'APPENDIX 7'!D13</f>
        <v>392054</v>
      </c>
      <c r="H14" s="103">
        <f>'APPENDIX 8'!D13</f>
        <v>1750114</v>
      </c>
      <c r="I14" s="103">
        <f>'APPENDIX 10'!D13</f>
        <v>0</v>
      </c>
      <c r="J14" s="103">
        <f>'APPENDIX 9'!D13</f>
        <v>0</v>
      </c>
      <c r="K14" s="104">
        <f t="shared" si="1"/>
        <v>2142168</v>
      </c>
      <c r="L14" s="12">
        <f t="shared" si="0"/>
        <v>1.8533871996274136</v>
      </c>
      <c r="M14" s="15"/>
      <c r="N14" s="14"/>
    </row>
    <row r="15" spans="2:14" ht="29.25" customHeight="1" x14ac:dyDescent="0.3">
      <c r="B15" s="7" t="s">
        <v>52</v>
      </c>
      <c r="C15" s="103">
        <f>'APPENDIX 5'!D14</f>
        <v>181445</v>
      </c>
      <c r="D15" s="103">
        <f>'APPENDIX 6'!D14</f>
        <v>0</v>
      </c>
      <c r="E15" s="103">
        <f>'APPENDIX 11'!D14</f>
        <v>0</v>
      </c>
      <c r="F15" s="103">
        <f>'APPENDIX 12'!D14</f>
        <v>4882137</v>
      </c>
      <c r="G15" s="103">
        <f>'APPENDIX 7'!D14</f>
        <v>87136</v>
      </c>
      <c r="H15" s="103">
        <f>'APPENDIX 8'!D14</f>
        <v>4170</v>
      </c>
      <c r="I15" s="103">
        <f>'APPENDIX 10'!D14</f>
        <v>0</v>
      </c>
      <c r="J15" s="103">
        <f>'APPENDIX 9'!D14</f>
        <v>0</v>
      </c>
      <c r="K15" s="104">
        <f t="shared" si="1"/>
        <v>5154888</v>
      </c>
      <c r="L15" s="12">
        <f t="shared" si="0"/>
        <v>4.4599692623141411</v>
      </c>
      <c r="M15" s="15"/>
      <c r="N15" s="14"/>
    </row>
    <row r="16" spans="2:14" ht="29.25" customHeight="1" x14ac:dyDescent="0.3">
      <c r="B16" s="4" t="s">
        <v>207</v>
      </c>
      <c r="C16" s="103">
        <f>'APPENDIX 5'!D15</f>
        <v>57658</v>
      </c>
      <c r="D16" s="103">
        <f>'APPENDIX 6'!D15</f>
        <v>0</v>
      </c>
      <c r="E16" s="103">
        <f>'APPENDIX 11'!D15</f>
        <v>0</v>
      </c>
      <c r="F16" s="103">
        <f>'APPENDIX 12'!D15</f>
        <v>0</v>
      </c>
      <c r="G16" s="103">
        <f>'APPENDIX 7'!D15</f>
        <v>481208</v>
      </c>
      <c r="H16" s="103">
        <f>'APPENDIX 8'!D15</f>
        <v>119386</v>
      </c>
      <c r="I16" s="103">
        <f>'APPENDIX 10'!D15</f>
        <v>0</v>
      </c>
      <c r="J16" s="103">
        <f>'APPENDIX 9'!D15</f>
        <v>0</v>
      </c>
      <c r="K16" s="104">
        <f t="shared" si="1"/>
        <v>658252</v>
      </c>
      <c r="L16" s="12">
        <f t="shared" si="0"/>
        <v>0.56951454364416987</v>
      </c>
      <c r="M16" s="15"/>
      <c r="N16" s="14"/>
    </row>
    <row r="17" spans="2:17" ht="29.25" customHeight="1" x14ac:dyDescent="0.3">
      <c r="B17" s="4" t="s">
        <v>53</v>
      </c>
      <c r="C17" s="103">
        <f>'APPENDIX 5'!D16</f>
        <v>4026552</v>
      </c>
      <c r="D17" s="103">
        <f>'APPENDIX 6'!D16</f>
        <v>3143393</v>
      </c>
      <c r="E17" s="103">
        <f>'APPENDIX 11'!D16</f>
        <v>4483624</v>
      </c>
      <c r="F17" s="103">
        <f>'APPENDIX 12'!D16</f>
        <v>8275561</v>
      </c>
      <c r="G17" s="103">
        <f>'APPENDIX 7'!D16</f>
        <v>446715</v>
      </c>
      <c r="H17" s="103">
        <f>'APPENDIX 8'!D16</f>
        <v>165353</v>
      </c>
      <c r="I17" s="103">
        <f>'APPENDIX 10'!D16</f>
        <v>0</v>
      </c>
      <c r="J17" s="103">
        <f>'APPENDIX 9'!D16</f>
        <v>7929</v>
      </c>
      <c r="K17" s="104">
        <f t="shared" si="1"/>
        <v>20549127</v>
      </c>
      <c r="L17" s="12">
        <f t="shared" si="0"/>
        <v>17.778945883477896</v>
      </c>
      <c r="M17" s="15"/>
      <c r="N17" s="14"/>
    </row>
    <row r="18" spans="2:17" ht="29.25" customHeight="1" x14ac:dyDescent="0.3">
      <c r="B18" s="4" t="s">
        <v>54</v>
      </c>
      <c r="C18" s="103">
        <f>'APPENDIX 5'!D17</f>
        <v>3352070</v>
      </c>
      <c r="D18" s="103">
        <f>'APPENDIX 6'!D17</f>
        <v>558582</v>
      </c>
      <c r="E18" s="103">
        <f>'APPENDIX 11'!D17</f>
        <v>1446112</v>
      </c>
      <c r="F18" s="103">
        <f>'APPENDIX 12'!D17</f>
        <v>6365315</v>
      </c>
      <c r="G18" s="103">
        <f>'APPENDIX 7'!D17</f>
        <v>1042557</v>
      </c>
      <c r="H18" s="103">
        <f>'APPENDIX 8'!D17</f>
        <v>142933</v>
      </c>
      <c r="I18" s="103">
        <f>'APPENDIX 10'!D17</f>
        <v>0</v>
      </c>
      <c r="J18" s="103">
        <f>'APPENDIX 9'!D17</f>
        <v>0</v>
      </c>
      <c r="K18" s="104">
        <f t="shared" si="1"/>
        <v>12907569</v>
      </c>
      <c r="L18" s="12">
        <f t="shared" si="0"/>
        <v>11.167528953334946</v>
      </c>
      <c r="M18" s="15"/>
      <c r="N18" s="14"/>
    </row>
    <row r="19" spans="2:17" ht="29.25" customHeight="1" x14ac:dyDescent="0.3">
      <c r="B19" s="4" t="s">
        <v>55</v>
      </c>
      <c r="C19" s="103">
        <f>'APPENDIX 5'!D18</f>
        <v>1482768</v>
      </c>
      <c r="D19" s="103">
        <f>'APPENDIX 6'!D18</f>
        <v>1366327</v>
      </c>
      <c r="E19" s="103">
        <f>'APPENDIX 11'!D18</f>
        <v>0</v>
      </c>
      <c r="F19" s="103">
        <f>'APPENDIX 12'!D18</f>
        <v>4156655</v>
      </c>
      <c r="G19" s="103">
        <f>'APPENDIX 7'!D18</f>
        <v>59551</v>
      </c>
      <c r="H19" s="103">
        <f>'APPENDIX 8'!D18</f>
        <v>0</v>
      </c>
      <c r="I19" s="103">
        <f>'APPENDIX 10'!D18</f>
        <v>0</v>
      </c>
      <c r="J19" s="103">
        <f>'APPENDIX 9'!D18</f>
        <v>0</v>
      </c>
      <c r="K19" s="104">
        <f t="shared" si="1"/>
        <v>7065301</v>
      </c>
      <c r="L19" s="12">
        <f t="shared" si="0"/>
        <v>6.1128438268682777</v>
      </c>
      <c r="M19" s="15"/>
      <c r="N19" s="14"/>
    </row>
    <row r="20" spans="2:17" ht="29.25" customHeight="1" x14ac:dyDescent="0.3">
      <c r="B20" s="4" t="s">
        <v>117</v>
      </c>
      <c r="C20" s="103">
        <f>'APPENDIX 5'!D19</f>
        <v>39494</v>
      </c>
      <c r="D20" s="103">
        <f>'APPENDIX 6'!D19</f>
        <v>162088</v>
      </c>
      <c r="E20" s="103">
        <f>'APPENDIX 11'!D19</f>
        <v>0</v>
      </c>
      <c r="F20" s="103">
        <f>'APPENDIX 12'!D19</f>
        <v>162859</v>
      </c>
      <c r="G20" s="103">
        <f>'APPENDIX 7'!D19</f>
        <v>61512</v>
      </c>
      <c r="H20" s="103">
        <f>'APPENDIX 8'!D19</f>
        <v>379546</v>
      </c>
      <c r="I20" s="103">
        <f>'APPENDIX 10'!D19</f>
        <v>0</v>
      </c>
      <c r="J20" s="103">
        <f>'APPENDIX 9'!D19</f>
        <v>0</v>
      </c>
      <c r="K20" s="104">
        <f t="shared" si="1"/>
        <v>805499</v>
      </c>
      <c r="L20" s="12">
        <f t="shared" si="0"/>
        <v>0.69691151016758823</v>
      </c>
      <c r="M20" s="15"/>
      <c r="N20" s="14"/>
    </row>
    <row r="21" spans="2:17" ht="29.25" customHeight="1" x14ac:dyDescent="0.3">
      <c r="B21" s="4" t="s">
        <v>202</v>
      </c>
      <c r="C21" s="103">
        <f>'APPENDIX 5'!D20</f>
        <v>3868</v>
      </c>
      <c r="D21" s="103">
        <f>'APPENDIX 6'!D20</f>
        <v>5029</v>
      </c>
      <c r="E21" s="103">
        <f>'APPENDIX 11'!D20</f>
        <v>0</v>
      </c>
      <c r="F21" s="103">
        <f>'APPENDIX 12'!D20</f>
        <v>0</v>
      </c>
      <c r="G21" s="103">
        <f>'APPENDIX 7'!D20</f>
        <v>32097</v>
      </c>
      <c r="H21" s="103">
        <f>'APPENDIX 8'!D20</f>
        <v>1272528</v>
      </c>
      <c r="I21" s="103">
        <f>'APPENDIX 10'!D20</f>
        <v>0</v>
      </c>
      <c r="J21" s="103">
        <f>'APPENDIX 9'!D20</f>
        <v>0</v>
      </c>
      <c r="K21" s="104">
        <f t="shared" si="1"/>
        <v>1313522</v>
      </c>
      <c r="L21" s="12">
        <f t="shared" si="0"/>
        <v>1.136449083932259</v>
      </c>
      <c r="M21" s="15"/>
      <c r="N21" s="14"/>
    </row>
    <row r="22" spans="2:17" ht="29.25" customHeight="1" x14ac:dyDescent="0.3">
      <c r="B22" s="4" t="s">
        <v>120</v>
      </c>
      <c r="C22" s="103">
        <f>'APPENDIX 5'!D21</f>
        <v>1074142</v>
      </c>
      <c r="D22" s="103">
        <f>'APPENDIX 6'!D21</f>
        <v>341755</v>
      </c>
      <c r="E22" s="103">
        <f>'APPENDIX 11'!D21</f>
        <v>277769</v>
      </c>
      <c r="F22" s="103">
        <f>'APPENDIX 12'!D21</f>
        <v>713522</v>
      </c>
      <c r="G22" s="103">
        <f>'APPENDIX 7'!D21</f>
        <v>679734</v>
      </c>
      <c r="H22" s="103">
        <f>'APPENDIX 8'!D21</f>
        <v>682303</v>
      </c>
      <c r="I22" s="103">
        <f>'APPENDIX 10'!D21</f>
        <v>0</v>
      </c>
      <c r="J22" s="103">
        <f>'APPENDIX 9'!D21</f>
        <v>496261</v>
      </c>
      <c r="K22" s="104">
        <f t="shared" si="1"/>
        <v>4265486</v>
      </c>
      <c r="L22" s="12">
        <f t="shared" si="0"/>
        <v>3.6904655249214526</v>
      </c>
      <c r="M22" s="15"/>
      <c r="N22" s="14"/>
    </row>
    <row r="23" spans="2:17" ht="29.25" customHeight="1" x14ac:dyDescent="0.3">
      <c r="B23" s="85" t="s">
        <v>34</v>
      </c>
      <c r="C23" s="103">
        <f>'APPENDIX 5'!D22</f>
        <v>1539013</v>
      </c>
      <c r="D23" s="103">
        <f>'APPENDIX 6'!D22</f>
        <v>0</v>
      </c>
      <c r="E23" s="103">
        <f>'APPENDIX 11'!D22</f>
        <v>184817</v>
      </c>
      <c r="F23" s="103">
        <f>'APPENDIX 12'!D22</f>
        <v>325128</v>
      </c>
      <c r="G23" s="103">
        <f>'APPENDIX 7'!D22</f>
        <v>309545</v>
      </c>
      <c r="H23" s="103">
        <f>'APPENDIX 8'!D22</f>
        <v>296767</v>
      </c>
      <c r="I23" s="103">
        <f>'APPENDIX 10'!D22</f>
        <v>0</v>
      </c>
      <c r="J23" s="103">
        <f>'APPENDIX 9'!D22</f>
        <v>673</v>
      </c>
      <c r="K23" s="104">
        <f t="shared" si="1"/>
        <v>2655943</v>
      </c>
      <c r="L23" s="12">
        <f t="shared" si="0"/>
        <v>2.2979013593425126</v>
      </c>
      <c r="M23" s="15"/>
      <c r="N23" s="14"/>
    </row>
    <row r="24" spans="2:17" ht="29.25" customHeight="1" x14ac:dyDescent="0.3">
      <c r="B24" s="40" t="s">
        <v>219</v>
      </c>
      <c r="C24" s="103">
        <f>'APPENDIX 5'!D23</f>
        <v>733395</v>
      </c>
      <c r="D24" s="103">
        <f>'APPENDIX 6'!D23</f>
        <v>0</v>
      </c>
      <c r="E24" s="103">
        <f>'APPENDIX 11'!D23</f>
        <v>0</v>
      </c>
      <c r="F24" s="103">
        <f>'APPENDIX 12'!D23</f>
        <v>0</v>
      </c>
      <c r="G24" s="103">
        <f>'APPENDIX 7'!D23</f>
        <v>0</v>
      </c>
      <c r="H24" s="103">
        <f>'APPENDIX 8'!D23</f>
        <v>0</v>
      </c>
      <c r="I24" s="103">
        <f>'APPENDIX 10'!D23</f>
        <v>0</v>
      </c>
      <c r="J24" s="103">
        <f>'APPENDIX 9'!D23</f>
        <v>311785</v>
      </c>
      <c r="K24" s="104">
        <f t="shared" si="1"/>
        <v>1045180</v>
      </c>
      <c r="L24" s="12">
        <f t="shared" si="0"/>
        <v>0.9042816591913333</v>
      </c>
      <c r="M24" s="15"/>
      <c r="N24" s="14"/>
    </row>
    <row r="25" spans="2:17" ht="29.25" customHeight="1" x14ac:dyDescent="0.3">
      <c r="B25" s="4" t="s">
        <v>56</v>
      </c>
      <c r="C25" s="103">
        <f>'APPENDIX 5'!D24</f>
        <v>741588</v>
      </c>
      <c r="D25" s="103">
        <f>'APPENDIX 6'!D24</f>
        <v>0</v>
      </c>
      <c r="E25" s="103">
        <f>'APPENDIX 11'!D24</f>
        <v>0</v>
      </c>
      <c r="F25" s="103">
        <f>'APPENDIX 12'!D24</f>
        <v>465324</v>
      </c>
      <c r="G25" s="103">
        <f>'APPENDIX 7'!D24</f>
        <v>1899403</v>
      </c>
      <c r="H25" s="103">
        <f>'APPENDIX 8'!D24</f>
        <v>725713</v>
      </c>
      <c r="I25" s="103">
        <f>'APPENDIX 10'!D24</f>
        <v>0</v>
      </c>
      <c r="J25" s="103">
        <f>'APPENDIX 9'!D24</f>
        <v>35042</v>
      </c>
      <c r="K25" s="104">
        <f t="shared" si="1"/>
        <v>3867070</v>
      </c>
      <c r="L25" s="12">
        <f t="shared" si="0"/>
        <v>3.3457590805497901</v>
      </c>
      <c r="M25" s="15"/>
      <c r="N25" s="14"/>
    </row>
    <row r="26" spans="2:17" ht="29.25" customHeight="1" x14ac:dyDescent="0.3">
      <c r="B26" s="4" t="s">
        <v>57</v>
      </c>
      <c r="C26" s="103">
        <f>'APPENDIX 5'!D25</f>
        <v>850635</v>
      </c>
      <c r="D26" s="103">
        <f>'APPENDIX 6'!D25</f>
        <v>19450</v>
      </c>
      <c r="E26" s="103">
        <f>'APPENDIX 11'!D25</f>
        <v>0</v>
      </c>
      <c r="F26" s="103">
        <f>'APPENDIX 12'!D25</f>
        <v>208047</v>
      </c>
      <c r="G26" s="103">
        <f>'APPENDIX 7'!D25</f>
        <v>460225</v>
      </c>
      <c r="H26" s="103">
        <f>'APPENDIX 8'!D25</f>
        <v>269189</v>
      </c>
      <c r="I26" s="103">
        <f>'APPENDIX 10'!D25</f>
        <v>0</v>
      </c>
      <c r="J26" s="103">
        <f>'APPENDIX 9'!D25</f>
        <v>35998</v>
      </c>
      <c r="K26" s="104">
        <f t="shared" si="1"/>
        <v>1843544</v>
      </c>
      <c r="L26" s="12">
        <f t="shared" si="0"/>
        <v>1.5950200224958644</v>
      </c>
      <c r="M26" s="15"/>
      <c r="N26" s="14"/>
    </row>
    <row r="27" spans="2:17" ht="29.25" customHeight="1" x14ac:dyDescent="0.3">
      <c r="B27" s="4" t="s">
        <v>119</v>
      </c>
      <c r="C27" s="103">
        <f>'APPENDIX 5'!D26</f>
        <v>396815</v>
      </c>
      <c r="D27" s="103">
        <f>'APPENDIX 6'!D26</f>
        <v>0</v>
      </c>
      <c r="E27" s="103">
        <f>'APPENDIX 11'!D26</f>
        <v>0</v>
      </c>
      <c r="F27" s="103">
        <f>'APPENDIX 12'!D26</f>
        <v>490583</v>
      </c>
      <c r="G27" s="103">
        <f>'APPENDIX 7'!D26</f>
        <v>720696</v>
      </c>
      <c r="H27" s="103">
        <f>'APPENDIX 8'!D26</f>
        <v>415813</v>
      </c>
      <c r="I27" s="103">
        <f>'APPENDIX 10'!D26</f>
        <v>0</v>
      </c>
      <c r="J27" s="103">
        <f>'APPENDIX 9'!D26</f>
        <v>0</v>
      </c>
      <c r="K27" s="104">
        <f t="shared" si="1"/>
        <v>2023907</v>
      </c>
      <c r="L27" s="12">
        <f t="shared" si="0"/>
        <v>1.7510686963096826</v>
      </c>
      <c r="M27" s="15"/>
      <c r="N27" s="14"/>
    </row>
    <row r="28" spans="2:17" ht="29.25" customHeight="1" x14ac:dyDescent="0.3">
      <c r="B28" s="4" t="s">
        <v>130</v>
      </c>
      <c r="C28" s="103">
        <f>'APPENDIX 5'!D27</f>
        <v>2002366</v>
      </c>
      <c r="D28" s="103">
        <f>'APPENDIX 6'!D27</f>
        <v>378223</v>
      </c>
      <c r="E28" s="103">
        <f>'APPENDIX 11'!D27</f>
        <v>0</v>
      </c>
      <c r="F28" s="103">
        <f>'APPENDIX 12'!D27</f>
        <v>758572</v>
      </c>
      <c r="G28" s="103">
        <f>'APPENDIX 7'!D27</f>
        <v>695414</v>
      </c>
      <c r="H28" s="103">
        <f>'APPENDIX 8'!D27</f>
        <v>274782</v>
      </c>
      <c r="I28" s="103">
        <f>'APPENDIX 10'!D27</f>
        <v>0</v>
      </c>
      <c r="J28" s="103">
        <f>'APPENDIX 9'!D27</f>
        <v>246428</v>
      </c>
      <c r="K28" s="104">
        <f t="shared" si="1"/>
        <v>4355785</v>
      </c>
      <c r="L28" s="12">
        <f t="shared" si="0"/>
        <v>3.7685915219203601</v>
      </c>
      <c r="M28" s="15"/>
      <c r="N28" s="14"/>
    </row>
    <row r="29" spans="2:17" ht="29.25" customHeight="1" x14ac:dyDescent="0.3">
      <c r="B29" s="4" t="s">
        <v>221</v>
      </c>
      <c r="C29" s="103">
        <f>'APPENDIX 5'!D28</f>
        <v>0</v>
      </c>
      <c r="D29" s="103">
        <f>'APPENDIX 6'!D28</f>
        <v>0</v>
      </c>
      <c r="E29" s="103">
        <f>'APPENDIX 11'!D28</f>
        <v>0</v>
      </c>
      <c r="F29" s="103">
        <f>'APPENDIX 12'!D28</f>
        <v>0</v>
      </c>
      <c r="G29" s="103">
        <f>'APPENDIX 7'!D28</f>
        <v>111254</v>
      </c>
      <c r="H29" s="103">
        <f>'APPENDIX 8'!D28</f>
        <v>0</v>
      </c>
      <c r="I29" s="103">
        <f>'APPENDIX 10'!D28</f>
        <v>0</v>
      </c>
      <c r="J29" s="103">
        <f>'APPENDIX 9'!D28</f>
        <v>0</v>
      </c>
      <c r="K29" s="104">
        <f t="shared" si="1"/>
        <v>111254</v>
      </c>
      <c r="L29" s="12"/>
      <c r="M29" s="15"/>
      <c r="N29" s="14"/>
    </row>
    <row r="30" spans="2:17" ht="29.25" customHeight="1" x14ac:dyDescent="0.3">
      <c r="B30" s="4" t="s">
        <v>58</v>
      </c>
      <c r="C30" s="103">
        <f>'APPENDIX 5'!D29</f>
        <v>13626</v>
      </c>
      <c r="D30" s="103">
        <f>'APPENDIX 6'!D29</f>
        <v>0</v>
      </c>
      <c r="E30" s="103">
        <f>'APPENDIX 11'!D29</f>
        <v>307827</v>
      </c>
      <c r="F30" s="103">
        <f>'APPENDIX 12'!D29</f>
        <v>643878</v>
      </c>
      <c r="G30" s="103">
        <f>'APPENDIX 7'!D29</f>
        <v>69717</v>
      </c>
      <c r="H30" s="103">
        <f>'APPENDIX 8'!D29</f>
        <v>2003</v>
      </c>
      <c r="I30" s="103">
        <f>'APPENDIX 10'!D29</f>
        <v>0</v>
      </c>
      <c r="J30" s="103">
        <f>'APPENDIX 9'!D29</f>
        <v>19036</v>
      </c>
      <c r="K30" s="104">
        <f t="shared" si="1"/>
        <v>1056087</v>
      </c>
      <c r="L30" s="12">
        <f>IFERROR(K30/$K$32,0)*100</f>
        <v>0.9137183113056101</v>
      </c>
      <c r="M30" s="15"/>
      <c r="N30" s="14"/>
    </row>
    <row r="31" spans="2:17" ht="29.25" customHeight="1" x14ac:dyDescent="0.3">
      <c r="B31" s="4" t="s">
        <v>59</v>
      </c>
      <c r="C31" s="103">
        <f>'APPENDIX 5'!D30</f>
        <v>14749</v>
      </c>
      <c r="D31" s="103">
        <f>'APPENDIX 6'!D30</f>
        <v>0</v>
      </c>
      <c r="E31" s="103">
        <f>'APPENDIX 11'!D30</f>
        <v>0</v>
      </c>
      <c r="F31" s="103">
        <f>'APPENDIX 12'!D30</f>
        <v>0</v>
      </c>
      <c r="G31" s="103">
        <f>'APPENDIX 7'!D30</f>
        <v>44982</v>
      </c>
      <c r="H31" s="103">
        <f>'APPENDIX 8'!D30</f>
        <v>23093</v>
      </c>
      <c r="I31" s="103">
        <f>'APPENDIX 10'!D30</f>
        <v>0</v>
      </c>
      <c r="J31" s="103">
        <f>'APPENDIX 9'!D30</f>
        <v>0</v>
      </c>
      <c r="K31" s="104">
        <f t="shared" si="1"/>
        <v>82824</v>
      </c>
      <c r="L31" s="12">
        <f>IFERROR(K31/$K$32,0)*100</f>
        <v>7.1658684763258956E-2</v>
      </c>
      <c r="M31" s="15"/>
      <c r="N31" s="14"/>
    </row>
    <row r="32" spans="2:17" s="6" customFormat="1" ht="29.25" customHeight="1" x14ac:dyDescent="0.3">
      <c r="B32" s="42" t="s">
        <v>43</v>
      </c>
      <c r="C32" s="105">
        <f t="shared" ref="C32:L32" si="2">SUM(C7:C31)</f>
        <v>28470191</v>
      </c>
      <c r="D32" s="105">
        <f t="shared" si="2"/>
        <v>10122781</v>
      </c>
      <c r="E32" s="105">
        <f t="shared" si="2"/>
        <v>6809040</v>
      </c>
      <c r="F32" s="105">
        <f t="shared" si="2"/>
        <v>38543914</v>
      </c>
      <c r="G32" s="105">
        <f t="shared" si="2"/>
        <v>15973927</v>
      </c>
      <c r="H32" s="105">
        <f t="shared" si="2"/>
        <v>12817776</v>
      </c>
      <c r="I32" s="105">
        <f t="shared" si="2"/>
        <v>0</v>
      </c>
      <c r="J32" s="105">
        <f t="shared" si="2"/>
        <v>2843616</v>
      </c>
      <c r="K32" s="105">
        <f t="shared" si="2"/>
        <v>115581245</v>
      </c>
      <c r="L32" s="105">
        <f t="shared" si="2"/>
        <v>99.903743898934465</v>
      </c>
      <c r="M32" s="2"/>
      <c r="N32" s="14"/>
      <c r="O32" s="2"/>
      <c r="P32" s="2"/>
      <c r="Q32" s="2"/>
    </row>
    <row r="33" spans="2:17" s="6" customFormat="1" ht="29.25" customHeight="1" x14ac:dyDescent="0.3">
      <c r="B33" s="301" t="s">
        <v>44</v>
      </c>
      <c r="C33" s="302"/>
      <c r="D33" s="302"/>
      <c r="E33" s="302"/>
      <c r="F33" s="302"/>
      <c r="G33" s="302"/>
      <c r="H33" s="302"/>
      <c r="I33" s="302"/>
      <c r="J33" s="302"/>
      <c r="K33" s="302"/>
      <c r="L33" s="303"/>
      <c r="M33" s="2"/>
      <c r="N33" s="14"/>
      <c r="O33" s="2"/>
      <c r="P33" s="2"/>
      <c r="Q33" s="2"/>
    </row>
    <row r="34" spans="2:17" ht="29.25" customHeight="1" x14ac:dyDescent="0.3">
      <c r="B34" s="4" t="s">
        <v>45</v>
      </c>
      <c r="C34" s="103">
        <f>'APPENDIX 5'!D33</f>
        <v>77</v>
      </c>
      <c r="D34" s="103">
        <f>'APPENDIX 6'!D33</f>
        <v>0</v>
      </c>
      <c r="E34" s="103">
        <f>'APPENDIX 11'!D33</f>
        <v>0</v>
      </c>
      <c r="F34" s="103">
        <f>'APPENDIX 12'!D33</f>
        <v>0</v>
      </c>
      <c r="G34" s="103">
        <f>'APPENDIX 7'!D33</f>
        <v>4643</v>
      </c>
      <c r="H34" s="103">
        <f>'APPENDIX 8'!D33</f>
        <v>0</v>
      </c>
      <c r="I34" s="103">
        <f>'APPENDIX 10'!D33</f>
        <v>0</v>
      </c>
      <c r="J34" s="103">
        <f>'APPENDIX 9'!D33</f>
        <v>0</v>
      </c>
      <c r="K34" s="104">
        <f t="shared" ref="K34:K36" si="3">SUM(C34:J34)</f>
        <v>4720</v>
      </c>
      <c r="L34" s="12">
        <f>IFERROR(K34/$K$37,0)*100</f>
        <v>0.19483706544007376</v>
      </c>
      <c r="N34" s="14"/>
    </row>
    <row r="35" spans="2:17" ht="29.25" customHeight="1" x14ac:dyDescent="0.3">
      <c r="B35" s="4" t="s">
        <v>74</v>
      </c>
      <c r="C35" s="103">
        <f>'APPENDIX 5'!D34</f>
        <v>51060</v>
      </c>
      <c r="D35" s="103">
        <f>'APPENDIX 6'!D34</f>
        <v>0</v>
      </c>
      <c r="E35" s="103">
        <f>'APPENDIX 11'!D34</f>
        <v>0</v>
      </c>
      <c r="F35" s="103">
        <f>'APPENDIX 12'!D34</f>
        <v>0</v>
      </c>
      <c r="G35" s="103">
        <f>'APPENDIX 7'!D34</f>
        <v>812112</v>
      </c>
      <c r="H35" s="103">
        <f>'APPENDIX 8'!D34</f>
        <v>0</v>
      </c>
      <c r="I35" s="103">
        <f>'APPENDIX 10'!D34</f>
        <v>0</v>
      </c>
      <c r="J35" s="103">
        <f>'APPENDIX 9'!D34</f>
        <v>0</v>
      </c>
      <c r="K35" s="104">
        <f t="shared" si="3"/>
        <v>863172</v>
      </c>
      <c r="L35" s="12">
        <f t="shared" ref="L35" si="4">IFERROR(K35/$K$37,0)*100</f>
        <v>35.63091090043207</v>
      </c>
      <c r="N35" s="14"/>
    </row>
    <row r="36" spans="2:17" ht="29.25" customHeight="1" x14ac:dyDescent="0.3">
      <c r="B36" s="4" t="s">
        <v>46</v>
      </c>
      <c r="C36" s="103">
        <f>'APPENDIX 5'!D35</f>
        <v>35889</v>
      </c>
      <c r="D36" s="103">
        <f>'APPENDIX 6'!D35</f>
        <v>0</v>
      </c>
      <c r="E36" s="103">
        <f>'APPENDIX 11'!D35</f>
        <v>0</v>
      </c>
      <c r="F36" s="103">
        <f>'APPENDIX 12'!D35</f>
        <v>0</v>
      </c>
      <c r="G36" s="103">
        <f>'APPENDIX 7'!D35</f>
        <v>1518756</v>
      </c>
      <c r="H36" s="103">
        <f>'APPENDIX 8'!D35</f>
        <v>0</v>
      </c>
      <c r="I36" s="103">
        <f>'APPENDIX 10'!D35</f>
        <v>0</v>
      </c>
      <c r="J36" s="103">
        <f>'APPENDIX 9'!D35</f>
        <v>0</v>
      </c>
      <c r="K36" s="104">
        <f t="shared" si="3"/>
        <v>1554645</v>
      </c>
      <c r="L36" s="12">
        <f>IFERROR(K36/$K$37,0)*100</f>
        <v>64.174252034127861</v>
      </c>
      <c r="N36" s="14"/>
    </row>
    <row r="37" spans="2:17" s="6" customFormat="1" ht="29.25" customHeight="1" x14ac:dyDescent="0.3">
      <c r="B37" s="42" t="s">
        <v>43</v>
      </c>
      <c r="C37" s="106">
        <f>SUM(C34:C36)</f>
        <v>87026</v>
      </c>
      <c r="D37" s="98">
        <f t="shared" ref="D37:K37" si="5">SUM(D34:D36)</f>
        <v>0</v>
      </c>
      <c r="E37" s="98">
        <f t="shared" si="5"/>
        <v>0</v>
      </c>
      <c r="F37" s="98">
        <f t="shared" si="5"/>
        <v>0</v>
      </c>
      <c r="G37" s="98">
        <f t="shared" si="5"/>
        <v>2335511</v>
      </c>
      <c r="H37" s="98">
        <f t="shared" si="5"/>
        <v>0</v>
      </c>
      <c r="I37" s="98">
        <f t="shared" si="5"/>
        <v>0</v>
      </c>
      <c r="J37" s="98">
        <f t="shared" si="5"/>
        <v>0</v>
      </c>
      <c r="K37" s="98">
        <f t="shared" si="5"/>
        <v>2422537</v>
      </c>
      <c r="L37" s="107">
        <f>SUM(L34:L36)</f>
        <v>100</v>
      </c>
      <c r="M37" s="2"/>
      <c r="N37" s="14"/>
      <c r="O37" s="2"/>
      <c r="P37" s="2"/>
      <c r="Q37" s="2"/>
    </row>
    <row r="38" spans="2:17" ht="18" customHeight="1" x14ac:dyDescent="0.3">
      <c r="B38" s="304" t="s">
        <v>48</v>
      </c>
      <c r="C38" s="304"/>
      <c r="D38" s="304"/>
      <c r="E38" s="304"/>
      <c r="F38" s="304"/>
      <c r="G38" s="304"/>
      <c r="H38" s="304"/>
      <c r="I38" s="304"/>
      <c r="J38" s="304"/>
      <c r="K38" s="304"/>
      <c r="L38" s="304"/>
    </row>
    <row r="39" spans="2:17" s="15" customFormat="1" ht="18" customHeight="1" x14ac:dyDescent="0.3">
      <c r="M39" s="2"/>
      <c r="N39" s="2"/>
      <c r="O39" s="2"/>
      <c r="P39" s="2"/>
      <c r="Q39" s="2"/>
    </row>
    <row r="40" spans="2:17" ht="18" customHeight="1" x14ac:dyDescent="0.3">
      <c r="C40" s="14"/>
      <c r="D40" s="14"/>
      <c r="E40" s="14"/>
      <c r="F40" s="14"/>
      <c r="G40" s="14"/>
      <c r="H40" s="14"/>
      <c r="I40" s="14"/>
      <c r="J40" s="14"/>
      <c r="K40" s="14"/>
    </row>
    <row r="41" spans="2:17" ht="18" customHeight="1" x14ac:dyDescent="0.3">
      <c r="C41" s="14"/>
      <c r="K41" s="194"/>
      <c r="L41" s="193"/>
    </row>
    <row r="42" spans="2:17" ht="18" customHeight="1" x14ac:dyDescent="0.3">
      <c r="K42" s="194"/>
      <c r="L42" s="195"/>
    </row>
  </sheetData>
  <sheetProtection algorithmName="SHA-512" hashValue="q3NF8W+T6HaEOoIo/W+fkIkZSDjLYwZgqweIPqzuKHBY4OLtyflXJCSSpiAvWNhg6jvDC5B9eJnSP3pr2KW62A==" saltValue="9kANF0Sj1kon5UJQOWhsmA==" spinCount="100000" sheet="1" objects="1" scenarios="1"/>
  <mergeCells count="4">
    <mergeCell ref="B4:L4"/>
    <mergeCell ref="B33:L33"/>
    <mergeCell ref="B38:L38"/>
    <mergeCell ref="B6:L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L37"/>
  <sheetViews>
    <sheetView showGridLines="0" zoomScale="80" zoomScaleNormal="80" workbookViewId="0"/>
  </sheetViews>
  <sheetFormatPr defaultColWidth="9.453125" defaultRowHeight="14" x14ac:dyDescent="0.3"/>
  <cols>
    <col min="1" max="1" width="16.54296875" style="2" customWidth="1"/>
    <col min="2" max="2" width="56.54296875" style="2" customWidth="1"/>
    <col min="3" max="11" width="25.453125" style="2" customWidth="1"/>
    <col min="12" max="12" width="11.54296875" style="2" bestFit="1" customWidth="1"/>
    <col min="13" max="16384" width="9.453125" style="2"/>
  </cols>
  <sheetData>
    <row r="2" spans="2:11" ht="6.75" customHeight="1" x14ac:dyDescent="0.3"/>
    <row r="3" spans="2:11" ht="21" customHeight="1" x14ac:dyDescent="0.3">
      <c r="B3" s="300" t="s">
        <v>277</v>
      </c>
      <c r="C3" s="300"/>
      <c r="D3" s="300"/>
      <c r="E3" s="300"/>
      <c r="F3" s="300"/>
      <c r="G3" s="300"/>
      <c r="H3" s="300"/>
      <c r="I3" s="300"/>
      <c r="J3" s="300"/>
      <c r="K3" s="300"/>
    </row>
    <row r="4" spans="2:11" ht="39" customHeight="1" x14ac:dyDescent="0.3">
      <c r="B4" s="44" t="s">
        <v>0</v>
      </c>
      <c r="C4" s="50" t="s">
        <v>75</v>
      </c>
      <c r="D4" s="50" t="s">
        <v>76</v>
      </c>
      <c r="E4" s="50" t="s">
        <v>134</v>
      </c>
      <c r="F4" s="50" t="s">
        <v>210</v>
      </c>
      <c r="G4" s="50" t="s">
        <v>77</v>
      </c>
      <c r="H4" s="50" t="s">
        <v>78</v>
      </c>
      <c r="I4" s="50" t="s">
        <v>122</v>
      </c>
      <c r="J4" s="50" t="s">
        <v>135</v>
      </c>
      <c r="K4" s="50" t="s">
        <v>79</v>
      </c>
    </row>
    <row r="5" spans="2:11" ht="27.75" customHeight="1" x14ac:dyDescent="0.3">
      <c r="B5" s="305" t="s">
        <v>16</v>
      </c>
      <c r="C5" s="306"/>
      <c r="D5" s="306"/>
      <c r="E5" s="306"/>
      <c r="F5" s="306"/>
      <c r="G5" s="306"/>
      <c r="H5" s="306"/>
      <c r="I5" s="306"/>
      <c r="J5" s="306"/>
      <c r="K5" s="307"/>
    </row>
    <row r="6" spans="2:11" ht="27.75" customHeight="1" x14ac:dyDescent="0.3">
      <c r="B6" s="76" t="s">
        <v>205</v>
      </c>
      <c r="C6" s="100">
        <f>IFERROR(('APPENDIX 3'!C7/'APPENDIX 3'!C$32)*100,0)</f>
        <v>9.4381137098799233</v>
      </c>
      <c r="D6" s="100">
        <f>IFERROR(('APPENDIX 3'!D7/'APPENDIX 3'!D$32)*100,0)</f>
        <v>0</v>
      </c>
      <c r="E6" s="100">
        <f>IFERROR(('APPENDIX 3'!E7/'APPENDIX 3'!E$32)*100,0)</f>
        <v>0</v>
      </c>
      <c r="F6" s="100">
        <f>IFERROR(('APPENDIX 3'!F7/'APPENDIX 3'!F$32)*100,0)</f>
        <v>0</v>
      </c>
      <c r="G6" s="100">
        <f>IFERROR(('APPENDIX 3'!G7/'APPENDIX 3'!G$32)*100,0)</f>
        <v>12.304914126626471</v>
      </c>
      <c r="H6" s="100">
        <f>IFERROR(('APPENDIX 3'!H7/'APPENDIX 3'!H$32)*100,0)</f>
        <v>9.2323660516457764</v>
      </c>
      <c r="I6" s="100">
        <f>IFERROR(('APPENDIX 3'!I7/'APPENDIX 3'!I$32)*100,0)</f>
        <v>0</v>
      </c>
      <c r="J6" s="100">
        <f>IFERROR(('APPENDIX 3'!J7/'APPENDIX 3'!J$32)*100,0)</f>
        <v>0</v>
      </c>
      <c r="K6" s="101">
        <f>IFERROR(('APPENDIX 3'!K7/'APPENDIX 3'!K$32)*100,0)</f>
        <v>5.0492716184187154</v>
      </c>
    </row>
    <row r="7" spans="2:11" ht="27.75" customHeight="1" x14ac:dyDescent="0.3">
      <c r="B7" s="11" t="s">
        <v>49</v>
      </c>
      <c r="C7" s="100">
        <f>IFERROR(('APPENDIX 3'!C8/'APPENDIX 3'!C$32)*100,0)</f>
        <v>1.0522338961477287</v>
      </c>
      <c r="D7" s="100">
        <f>IFERROR(('APPENDIX 3'!D8/'APPENDIX 3'!D$32)*100,0)</f>
        <v>0.39544469054501918</v>
      </c>
      <c r="E7" s="100">
        <f>IFERROR(('APPENDIX 3'!E8/'APPENDIX 3'!E$32)*100,0)</f>
        <v>1.5992122237496034</v>
      </c>
      <c r="F7" s="100">
        <f>IFERROR(('APPENDIX 3'!F8/'APPENDIX 3'!F$32)*100,0)</f>
        <v>2.28920705873306</v>
      </c>
      <c r="G7" s="100">
        <f>IFERROR(('APPENDIX 3'!G8/'APPENDIX 3'!G$32)*100,0)</f>
        <v>10.050815932738393</v>
      </c>
      <c r="H7" s="100">
        <f>IFERROR(('APPENDIX 3'!H8/'APPENDIX 3'!H$32)*100,0)</f>
        <v>4.5156663683309803</v>
      </c>
      <c r="I7" s="100">
        <f>IFERROR(('APPENDIX 3'!I8/'APPENDIX 3'!I$32)*100,0)</f>
        <v>0</v>
      </c>
      <c r="J7" s="100">
        <f>IFERROR(('APPENDIX 3'!J8/'APPENDIX 3'!J$32)*100,0)</f>
        <v>8.5115219495177978</v>
      </c>
      <c r="K7" s="101">
        <f>IFERROR(('APPENDIX 3'!K8/'APPENDIX 3'!K$32)*100,0)</f>
        <v>3.2506978100123423</v>
      </c>
    </row>
    <row r="8" spans="2:11" ht="27.75" customHeight="1" x14ac:dyDescent="0.3">
      <c r="B8" s="11" t="s">
        <v>129</v>
      </c>
      <c r="C8" s="100">
        <f>IFERROR(('APPENDIX 3'!C9/'APPENDIX 3'!C$32)*100,0)</f>
        <v>28.298482437297313</v>
      </c>
      <c r="D8" s="100">
        <f>IFERROR(('APPENDIX 3'!D9/'APPENDIX 3'!D$32)*100,0)</f>
        <v>35.883291360348508</v>
      </c>
      <c r="E8" s="100">
        <f>IFERROR(('APPENDIX 3'!E9/'APPENDIX 3'!E$32)*100,0)</f>
        <v>0</v>
      </c>
      <c r="F8" s="100">
        <f>IFERROR(('APPENDIX 3'!F9/'APPENDIX 3'!F$32)*100,0)</f>
        <v>22.621501282926275</v>
      </c>
      <c r="G8" s="100">
        <f>IFERROR(('APPENDIX 3'!G9/'APPENDIX 3'!G$32)*100,0)</f>
        <v>19.359848082440841</v>
      </c>
      <c r="H8" s="100">
        <f>IFERROR(('APPENDIX 3'!H9/'APPENDIX 3'!H$32)*100,0)</f>
        <v>0.48159680743367644</v>
      </c>
      <c r="I8" s="100">
        <f>IFERROR(('APPENDIX 3'!I9/'APPENDIX 3'!I$32)*100,0)</f>
        <v>0</v>
      </c>
      <c r="J8" s="100">
        <f>IFERROR(('APPENDIX 3'!J9/'APPENDIX 3'!J$32)*100,0)</f>
        <v>50.936167189944072</v>
      </c>
      <c r="K8" s="101">
        <f>IFERROR(('APPENDIX 3'!K9/'APPENDIX 3'!K$32)*100,0)</f>
        <v>21.639252977418611</v>
      </c>
    </row>
    <row r="9" spans="2:11" ht="27.75" customHeight="1" x14ac:dyDescent="0.3">
      <c r="B9" s="11" t="s">
        <v>223</v>
      </c>
      <c r="C9" s="100">
        <f>IFERROR(('APPENDIX 3'!C10/'APPENDIX 3'!C$32)*100,0)</f>
        <v>0.1013621580550689</v>
      </c>
      <c r="D9" s="100">
        <f>IFERROR(('APPENDIX 3'!D10/'APPENDIX 3'!D$32)*100,0)</f>
        <v>0</v>
      </c>
      <c r="E9" s="100">
        <f>IFERROR(('APPENDIX 3'!E10/'APPENDIX 3'!E$32)*100,0)</f>
        <v>0</v>
      </c>
      <c r="F9" s="100">
        <f>IFERROR(('APPENDIX 3'!F10/'APPENDIX 3'!F$32)*100,0)</f>
        <v>0</v>
      </c>
      <c r="G9" s="100">
        <f>IFERROR(('APPENDIX 3'!G10/'APPENDIX 3'!G$32)*100,0)</f>
        <v>1.3583823188875221</v>
      </c>
      <c r="H9" s="100">
        <f>IFERROR(('APPENDIX 3'!H10/'APPENDIX 3'!H$32)*100,0)</f>
        <v>0.11159502241262445</v>
      </c>
      <c r="I9" s="100">
        <f>IFERROR(('APPENDIX 3'!I10/'APPENDIX 3'!I$32)*100,0)</f>
        <v>0</v>
      </c>
      <c r="J9" s="100">
        <f>IFERROR(('APPENDIX 3'!J10/'APPENDIX 3'!J$32)*100,0)</f>
        <v>0</v>
      </c>
      <c r="K9" s="101">
        <f>IFERROR(('APPENDIX 3'!K10/'APPENDIX 3'!K$32)*100,0)</f>
        <v>0.22507890445374593</v>
      </c>
    </row>
    <row r="10" spans="2:11" ht="27.75" customHeight="1" x14ac:dyDescent="0.3">
      <c r="B10" s="11" t="s">
        <v>50</v>
      </c>
      <c r="C10" s="100">
        <f>IFERROR(('APPENDIX 3'!C11/'APPENDIX 3'!C$32)*100,0)</f>
        <v>1.8415752813179229E-2</v>
      </c>
      <c r="D10" s="100">
        <f>IFERROR(('APPENDIX 3'!D11/'APPENDIX 3'!D$32)*100,0)</f>
        <v>3.5318258885576999</v>
      </c>
      <c r="E10" s="100">
        <f>IFERROR(('APPENDIX 3'!E11/'APPENDIX 3'!E$32)*100,0)</f>
        <v>0</v>
      </c>
      <c r="F10" s="100">
        <f>IFERROR(('APPENDIX 3'!F11/'APPENDIX 3'!F$32)*100,0)</f>
        <v>0</v>
      </c>
      <c r="G10" s="100">
        <f>IFERROR(('APPENDIX 3'!G11/'APPENDIX 3'!G$32)*100,0)</f>
        <v>3.319321541910139</v>
      </c>
      <c r="H10" s="100">
        <f>IFERROR(('APPENDIX 3'!H11/'APPENDIX 3'!H$32)*100,0)</f>
        <v>0.18432994928293331</v>
      </c>
      <c r="I10" s="100">
        <f>IFERROR(('APPENDIX 3'!I11/'APPENDIX 3'!I$32)*100,0)</f>
        <v>0</v>
      </c>
      <c r="J10" s="100">
        <f>IFERROR(('APPENDIX 3'!J11/'APPENDIX 3'!J$32)*100,0)</f>
        <v>0</v>
      </c>
      <c r="K10" s="101">
        <f>IFERROR(('APPENDIX 3'!K11/'APPENDIX 3'!K$32)*100,0)</f>
        <v>0.7930482146995389</v>
      </c>
    </row>
    <row r="11" spans="2:11" ht="27.75" customHeight="1" x14ac:dyDescent="0.3">
      <c r="B11" s="11" t="s">
        <v>51</v>
      </c>
      <c r="C11" s="100">
        <f>IFERROR(('APPENDIX 3'!C12/'APPENDIX 3'!C$32)*100,0)</f>
        <v>2.8483019309564872</v>
      </c>
      <c r="D11" s="100">
        <f>IFERROR(('APPENDIX 3'!D12/'APPENDIX 3'!D$32)*100,0)</f>
        <v>1.1656678140127699</v>
      </c>
      <c r="E11" s="100">
        <f>IFERROR(('APPENDIX 3'!E12/'APPENDIX 3'!E$32)*100,0)</f>
        <v>0</v>
      </c>
      <c r="F11" s="100">
        <f>IFERROR(('APPENDIX 3'!F12/'APPENDIX 3'!F$32)*100,0)</f>
        <v>3.8780986279701639</v>
      </c>
      <c r="G11" s="100">
        <f>IFERROR(('APPENDIX 3'!G12/'APPENDIX 3'!G$32)*100,0)</f>
        <v>6.0680006863684808</v>
      </c>
      <c r="H11" s="100">
        <f>IFERROR(('APPENDIX 3'!H12/'APPENDIX 3'!H$32)*100,0)</f>
        <v>34.578775600384965</v>
      </c>
      <c r="I11" s="100">
        <f>IFERROR(('APPENDIX 3'!I12/'APPENDIX 3'!I$32)*100,0)</f>
        <v>0</v>
      </c>
      <c r="J11" s="100">
        <f>IFERROR(('APPENDIX 3'!J12/'APPENDIX 3'!J$32)*100,0)</f>
        <v>0</v>
      </c>
      <c r="K11" s="101">
        <f>IFERROR(('APPENDIX 3'!K12/'APPENDIX 3'!K$32)*100,0)</f>
        <v>6.7703146821095403</v>
      </c>
    </row>
    <row r="12" spans="2:11" ht="27.75" customHeight="1" x14ac:dyDescent="0.3">
      <c r="B12" s="11" t="s">
        <v>22</v>
      </c>
      <c r="C12" s="100">
        <f>IFERROR(('APPENDIX 3'!C13/'APPENDIX 3'!C$32)*100,0)</f>
        <v>0.25196529240004045</v>
      </c>
      <c r="D12" s="100">
        <f>IFERROR(('APPENDIX 3'!D13/'APPENDIX 3'!D$32)*100,0)</f>
        <v>0</v>
      </c>
      <c r="E12" s="100">
        <f>IFERROR(('APPENDIX 3'!E13/'APPENDIX 3'!E$32)*100,0)</f>
        <v>0</v>
      </c>
      <c r="F12" s="100">
        <f>IFERROR(('APPENDIX 3'!F13/'APPENDIX 3'!F$32)*100,0)</f>
        <v>0</v>
      </c>
      <c r="G12" s="100">
        <f>IFERROR(('APPENDIX 3'!G13/'APPENDIX 3'!G$32)*100,0)</f>
        <v>0</v>
      </c>
      <c r="H12" s="100">
        <f>IFERROR(('APPENDIX 3'!H13/'APPENDIX 3'!H$32)*100,0)</f>
        <v>0</v>
      </c>
      <c r="I12" s="100">
        <f>IFERROR(('APPENDIX 3'!I13/'APPENDIX 3'!I$32)*100,0)</f>
        <v>0</v>
      </c>
      <c r="J12" s="100">
        <f>IFERROR(('APPENDIX 3'!J13/'APPENDIX 3'!J$32)*100,0)</f>
        <v>0</v>
      </c>
      <c r="K12" s="101">
        <f>IFERROR(('APPENDIX 3'!K13/'APPENDIX 3'!K$32)*100,0)</f>
        <v>6.2064567655418491E-2</v>
      </c>
    </row>
    <row r="13" spans="2:11" ht="27.75" customHeight="1" x14ac:dyDescent="0.3">
      <c r="B13" s="11" t="s">
        <v>218</v>
      </c>
      <c r="C13" s="100">
        <f>IFERROR(('APPENDIX 3'!C14/'APPENDIX 3'!C$32)*100,0)</f>
        <v>0</v>
      </c>
      <c r="D13" s="100">
        <f>IFERROR(('APPENDIX 3'!D14/'APPENDIX 3'!D$32)*100,0)</f>
        <v>0</v>
      </c>
      <c r="E13" s="100">
        <f>IFERROR(('APPENDIX 3'!E14/'APPENDIX 3'!E$32)*100,0)</f>
        <v>0</v>
      </c>
      <c r="F13" s="100">
        <f>IFERROR(('APPENDIX 3'!F14/'APPENDIX 3'!F$32)*100,0)</f>
        <v>0</v>
      </c>
      <c r="G13" s="100">
        <f>IFERROR(('APPENDIX 3'!G14/'APPENDIX 3'!G$32)*100,0)</f>
        <v>2.4543369955302787</v>
      </c>
      <c r="H13" s="100">
        <f>IFERROR(('APPENDIX 3'!H14/'APPENDIX 3'!H$32)*100,0)</f>
        <v>13.653803904827171</v>
      </c>
      <c r="I13" s="100">
        <f>IFERROR(('APPENDIX 3'!I14/'APPENDIX 3'!I$32)*100,0)</f>
        <v>0</v>
      </c>
      <c r="J13" s="100">
        <f>IFERROR(('APPENDIX 3'!J14/'APPENDIX 3'!J$32)*100,0)</f>
        <v>0</v>
      </c>
      <c r="K13" s="101">
        <f>IFERROR(('APPENDIX 3'!K14/'APPENDIX 3'!K$32)*100,0)</f>
        <v>1.8533871996274136</v>
      </c>
    </row>
    <row r="14" spans="2:11" ht="27.75" customHeight="1" x14ac:dyDescent="0.3">
      <c r="B14" s="76" t="s">
        <v>52</v>
      </c>
      <c r="C14" s="100">
        <f>IFERROR(('APPENDIX 3'!C15/'APPENDIX 3'!C$32)*100,0)</f>
        <v>0.63731571031609868</v>
      </c>
      <c r="D14" s="100">
        <f>IFERROR(('APPENDIX 3'!D15/'APPENDIX 3'!D$32)*100,0)</f>
        <v>0</v>
      </c>
      <c r="E14" s="100">
        <f>IFERROR(('APPENDIX 3'!E15/'APPENDIX 3'!E$32)*100,0)</f>
        <v>0</v>
      </c>
      <c r="F14" s="100">
        <f>IFERROR(('APPENDIX 3'!F15/'APPENDIX 3'!F$32)*100,0)</f>
        <v>12.666427701141092</v>
      </c>
      <c r="G14" s="100">
        <f>IFERROR(('APPENDIX 3'!G15/'APPENDIX 3'!G$32)*100,0)</f>
        <v>0.54548890826908125</v>
      </c>
      <c r="H14" s="100">
        <f>IFERROR(('APPENDIX 3'!H15/'APPENDIX 3'!H$32)*100,0)</f>
        <v>3.253294487280789E-2</v>
      </c>
      <c r="I14" s="100">
        <f>IFERROR(('APPENDIX 3'!I15/'APPENDIX 3'!I$32)*100,0)</f>
        <v>0</v>
      </c>
      <c r="J14" s="100">
        <f>IFERROR(('APPENDIX 3'!J15/'APPENDIX 3'!J$32)*100,0)</f>
        <v>0</v>
      </c>
      <c r="K14" s="101">
        <f>IFERROR(('APPENDIX 3'!K15/'APPENDIX 3'!K$32)*100,0)</f>
        <v>4.4599692623141411</v>
      </c>
    </row>
    <row r="15" spans="2:11" ht="27.75" customHeight="1" x14ac:dyDescent="0.3">
      <c r="B15" s="11" t="s">
        <v>207</v>
      </c>
      <c r="C15" s="100">
        <f>IFERROR(('APPENDIX 3'!C16/'APPENDIX 3'!C$32)*100,0)</f>
        <v>0.20252059425944843</v>
      </c>
      <c r="D15" s="100">
        <f>IFERROR(('APPENDIX 3'!D16/'APPENDIX 3'!D$32)*100,0)</f>
        <v>0</v>
      </c>
      <c r="E15" s="100">
        <f>IFERROR(('APPENDIX 3'!E16/'APPENDIX 3'!E$32)*100,0)</f>
        <v>0</v>
      </c>
      <c r="F15" s="100">
        <f>IFERROR(('APPENDIX 3'!F16/'APPENDIX 3'!F$32)*100,0)</f>
        <v>0</v>
      </c>
      <c r="G15" s="100">
        <f>IFERROR(('APPENDIX 3'!G16/'APPENDIX 3'!G$32)*100,0)</f>
        <v>3.0124589902032231</v>
      </c>
      <c r="H15" s="100">
        <f>IFERROR(('APPENDIX 3'!H16/'APPENDIX 3'!H$32)*100,0)</f>
        <v>0.93140962987650899</v>
      </c>
      <c r="I15" s="100">
        <f>IFERROR(('APPENDIX 3'!I16/'APPENDIX 3'!I$32)*100,0)</f>
        <v>0</v>
      </c>
      <c r="J15" s="100">
        <f>IFERROR(('APPENDIX 3'!J16/'APPENDIX 3'!J$32)*100,0)</f>
        <v>0</v>
      </c>
      <c r="K15" s="101">
        <f>IFERROR(('APPENDIX 3'!K16/'APPENDIX 3'!K$32)*100,0)</f>
        <v>0.56951454364416987</v>
      </c>
    </row>
    <row r="16" spans="2:11" ht="27.75" customHeight="1" x14ac:dyDescent="0.3">
      <c r="B16" s="11" t="s">
        <v>53</v>
      </c>
      <c r="C16" s="100">
        <f>IFERROR(('APPENDIX 3'!C17/'APPENDIX 3'!C$32)*100,0)</f>
        <v>14.143045264431137</v>
      </c>
      <c r="D16" s="100">
        <f>IFERROR(('APPENDIX 3'!D17/'APPENDIX 3'!D$32)*100,0)</f>
        <v>31.052662306929292</v>
      </c>
      <c r="E16" s="100">
        <f>IFERROR(('APPENDIX 3'!E17/'APPENDIX 3'!E$32)*100,0)</f>
        <v>65.848107809617801</v>
      </c>
      <c r="F16" s="100">
        <f>IFERROR(('APPENDIX 3'!F17/'APPENDIX 3'!F$32)*100,0)</f>
        <v>21.470473911912528</v>
      </c>
      <c r="G16" s="100">
        <f>IFERROR(('APPENDIX 3'!G17/'APPENDIX 3'!G$32)*100,0)</f>
        <v>2.7965258636777293</v>
      </c>
      <c r="H16" s="100">
        <f>IFERROR(('APPENDIX 3'!H17/'APPENDIX 3'!H$32)*100,0)</f>
        <v>1.2900287850247967</v>
      </c>
      <c r="I16" s="100">
        <f>IFERROR(('APPENDIX 3'!I17/'APPENDIX 3'!I$32)*100,0)</f>
        <v>0</v>
      </c>
      <c r="J16" s="100">
        <f>IFERROR(('APPENDIX 3'!J17/'APPENDIX 3'!J$32)*100,0)</f>
        <v>0.27883511697781976</v>
      </c>
      <c r="K16" s="101">
        <f>IFERROR(('APPENDIX 3'!K17/'APPENDIX 3'!K$32)*100,0)</f>
        <v>17.778945883477896</v>
      </c>
    </row>
    <row r="17" spans="2:12" ht="27.75" customHeight="1" x14ac:dyDescent="0.3">
      <c r="B17" s="4" t="s">
        <v>54</v>
      </c>
      <c r="C17" s="100">
        <f>IFERROR(('APPENDIX 3'!C18/'APPENDIX 3'!C$32)*100,0)</f>
        <v>11.773963862764392</v>
      </c>
      <c r="D17" s="100">
        <f>IFERROR(('APPENDIX 3'!D18/'APPENDIX 3'!D$32)*100,0)</f>
        <v>5.5180686018990235</v>
      </c>
      <c r="E17" s="100">
        <f>IFERROR(('APPENDIX 3'!E18/'APPENDIX 3'!E$32)*100,0)</f>
        <v>21.238118736268255</v>
      </c>
      <c r="F17" s="100">
        <f>IFERROR(('APPENDIX 3'!F18/'APPENDIX 3'!F$32)*100,0)</f>
        <v>16.514448947763842</v>
      </c>
      <c r="G17" s="100">
        <f>IFERROR(('APPENDIX 3'!G18/'APPENDIX 3'!G$32)*100,0)</f>
        <v>6.5266167799564876</v>
      </c>
      <c r="H17" s="100">
        <f>IFERROR(('APPENDIX 3'!H18/'APPENDIX 3'!H$32)*100,0)</f>
        <v>1.1151154459244723</v>
      </c>
      <c r="I17" s="100">
        <f>IFERROR(('APPENDIX 3'!I18/'APPENDIX 3'!I$32)*100,0)</f>
        <v>0</v>
      </c>
      <c r="J17" s="100">
        <f>IFERROR(('APPENDIX 3'!J18/'APPENDIX 3'!J$32)*100,0)</f>
        <v>0</v>
      </c>
      <c r="K17" s="101">
        <f>IFERROR(('APPENDIX 3'!K18/'APPENDIX 3'!K$32)*100,0)</f>
        <v>11.167528953334946</v>
      </c>
    </row>
    <row r="18" spans="2:12" ht="27.75" customHeight="1" x14ac:dyDescent="0.3">
      <c r="B18" s="11" t="s">
        <v>55</v>
      </c>
      <c r="C18" s="100">
        <f>IFERROR(('APPENDIX 3'!C19/'APPENDIX 3'!C$32)*100,0)</f>
        <v>5.2081420879824796</v>
      </c>
      <c r="D18" s="100">
        <f>IFERROR(('APPENDIX 3'!D19/'APPENDIX 3'!D$32)*100,0)</f>
        <v>13.497545783120271</v>
      </c>
      <c r="E18" s="100">
        <f>IFERROR(('APPENDIX 3'!E19/'APPENDIX 3'!E$32)*100,0)</f>
        <v>0</v>
      </c>
      <c r="F18" s="100">
        <f>IFERROR(('APPENDIX 3'!F19/'APPENDIX 3'!F$32)*100,0)</f>
        <v>10.78420577629973</v>
      </c>
      <c r="G18" s="100">
        <f>IFERROR(('APPENDIX 3'!G19/'APPENDIX 3'!G$32)*100,0)</f>
        <v>0.37280125294174687</v>
      </c>
      <c r="H18" s="100">
        <f>IFERROR(('APPENDIX 3'!H19/'APPENDIX 3'!H$32)*100,0)</f>
        <v>0</v>
      </c>
      <c r="I18" s="100">
        <f>IFERROR(('APPENDIX 3'!I19/'APPENDIX 3'!I$32)*100,0)</f>
        <v>0</v>
      </c>
      <c r="J18" s="100">
        <f>IFERROR(('APPENDIX 3'!J19/'APPENDIX 3'!J$32)*100,0)</f>
        <v>0</v>
      </c>
      <c r="K18" s="101">
        <f>IFERROR(('APPENDIX 3'!K19/'APPENDIX 3'!K$32)*100,0)</f>
        <v>6.1128438268682777</v>
      </c>
    </row>
    <row r="19" spans="2:12" ht="27.75" customHeight="1" x14ac:dyDescent="0.3">
      <c r="B19" s="11" t="s">
        <v>117</v>
      </c>
      <c r="C19" s="100">
        <f>IFERROR(('APPENDIX 3'!C20/'APPENDIX 3'!C$32)*100,0)</f>
        <v>0.1387205305366585</v>
      </c>
      <c r="D19" s="100">
        <f>IFERROR(('APPENDIX 3'!D20/'APPENDIX 3'!D$32)*100,0)</f>
        <v>1.6012200599815407</v>
      </c>
      <c r="E19" s="100">
        <f>IFERROR(('APPENDIX 3'!E20/'APPENDIX 3'!E$32)*100,0)</f>
        <v>0</v>
      </c>
      <c r="F19" s="100">
        <f>IFERROR(('APPENDIX 3'!F20/'APPENDIX 3'!F$32)*100,0)</f>
        <v>0.42252844379011434</v>
      </c>
      <c r="G19" s="100">
        <f>IFERROR(('APPENDIX 3'!G20/'APPENDIX 3'!G$32)*100,0)</f>
        <v>0.38507750786641254</v>
      </c>
      <c r="H19" s="100">
        <f>IFERROR(('APPENDIX 3'!H20/'APPENDIX 3'!H$32)*100,0)</f>
        <v>2.961090909998739</v>
      </c>
      <c r="I19" s="100">
        <f>IFERROR(('APPENDIX 3'!I20/'APPENDIX 3'!I$32)*100,0)</f>
        <v>0</v>
      </c>
      <c r="J19" s="100">
        <f>IFERROR(('APPENDIX 3'!J20/'APPENDIX 3'!J$32)*100,0)</f>
        <v>0</v>
      </c>
      <c r="K19" s="101">
        <f>IFERROR(('APPENDIX 3'!K20/'APPENDIX 3'!K$32)*100,0)</f>
        <v>0.69691151016758823</v>
      </c>
    </row>
    <row r="20" spans="2:12" ht="27.75" customHeight="1" x14ac:dyDescent="0.3">
      <c r="B20" s="11" t="s">
        <v>202</v>
      </c>
      <c r="C20" s="100">
        <f>IFERROR(('APPENDIX 3'!C21/'APPENDIX 3'!C$32)*100,0)</f>
        <v>1.3586139973560417E-2</v>
      </c>
      <c r="D20" s="100">
        <f>IFERROR(('APPENDIX 3'!D21/'APPENDIX 3'!D$32)*100,0)</f>
        <v>4.9680023700996792E-2</v>
      </c>
      <c r="E20" s="100">
        <f>IFERROR(('APPENDIX 3'!E21/'APPENDIX 3'!E$32)*100,0)</f>
        <v>0</v>
      </c>
      <c r="F20" s="100">
        <f>IFERROR(('APPENDIX 3'!F21/'APPENDIX 3'!F$32)*100,0)</f>
        <v>0</v>
      </c>
      <c r="G20" s="100">
        <f>IFERROR(('APPENDIX 3'!G21/'APPENDIX 3'!G$32)*100,0)</f>
        <v>0.20093368399642744</v>
      </c>
      <c r="H20" s="100">
        <f>IFERROR(('APPENDIX 3'!H21/'APPENDIX 3'!H$32)*100,0)</f>
        <v>9.9278377153727746</v>
      </c>
      <c r="I20" s="100">
        <f>IFERROR(('APPENDIX 3'!I21/'APPENDIX 3'!I$32)*100,0)</f>
        <v>0</v>
      </c>
      <c r="J20" s="100">
        <f>IFERROR(('APPENDIX 3'!J21/'APPENDIX 3'!J$32)*100,0)</f>
        <v>0</v>
      </c>
      <c r="K20" s="101">
        <f>IFERROR(('APPENDIX 3'!K21/'APPENDIX 3'!K$32)*100,0)</f>
        <v>1.136449083932259</v>
      </c>
    </row>
    <row r="21" spans="2:12" ht="27.75" customHeight="1" x14ac:dyDescent="0.3">
      <c r="B21" s="11" t="s">
        <v>120</v>
      </c>
      <c r="C21" s="100">
        <f>IFERROR(('APPENDIX 3'!C22/'APPENDIX 3'!C$32)*100,0)</f>
        <v>3.7728654507446051</v>
      </c>
      <c r="D21" s="100">
        <f>IFERROR(('APPENDIX 3'!D22/'APPENDIX 3'!D$32)*100,0)</f>
        <v>3.3760979319813402</v>
      </c>
      <c r="E21" s="100">
        <f>IFERROR(('APPENDIX 3'!E22/'APPENDIX 3'!E$32)*100,0)</f>
        <v>4.0794150129827411</v>
      </c>
      <c r="F21" s="100">
        <f>IFERROR(('APPENDIX 3'!F22/'APPENDIX 3'!F$32)*100,0)</f>
        <v>1.8511923827974501</v>
      </c>
      <c r="G21" s="100">
        <f>IFERROR(('APPENDIX 3'!G22/'APPENDIX 3'!G$32)*100,0)</f>
        <v>4.2552717312405397</v>
      </c>
      <c r="H21" s="100">
        <f>IFERROR(('APPENDIX 3'!H22/'APPENDIX 3'!H$32)*100,0)</f>
        <v>5.3230997327461491</v>
      </c>
      <c r="I21" s="100">
        <f>IFERROR(('APPENDIX 3'!I22/'APPENDIX 3'!I$32)*100,0)</f>
        <v>0</v>
      </c>
      <c r="J21" s="100">
        <f>IFERROR(('APPENDIX 3'!J22/'APPENDIX 3'!J$32)*100,0)</f>
        <v>17.451758605943983</v>
      </c>
      <c r="K21" s="101">
        <f>IFERROR(('APPENDIX 3'!K22/'APPENDIX 3'!K$32)*100,0)</f>
        <v>3.6904655249214526</v>
      </c>
    </row>
    <row r="22" spans="2:12" ht="27.75" customHeight="1" x14ac:dyDescent="0.3">
      <c r="B22" s="11" t="s">
        <v>34</v>
      </c>
      <c r="C22" s="100">
        <f>IFERROR(('APPENDIX 3'!C23/'APPENDIX 3'!C$32)*100,0)</f>
        <v>5.4056995964656505</v>
      </c>
      <c r="D22" s="100">
        <f>IFERROR(('APPENDIX 3'!D23/'APPENDIX 3'!D$32)*100,0)</f>
        <v>0</v>
      </c>
      <c r="E22" s="100">
        <f>IFERROR(('APPENDIX 3'!E23/'APPENDIX 3'!E$32)*100,0)</f>
        <v>2.7142886515573417</v>
      </c>
      <c r="F22" s="100">
        <f>IFERROR(('APPENDIX 3'!F23/'APPENDIX 3'!F$32)*100,0)</f>
        <v>0.84352616602455055</v>
      </c>
      <c r="G22" s="100">
        <f>IFERROR(('APPENDIX 3'!G23/'APPENDIX 3'!G$32)*100,0)</f>
        <v>1.9378140390900749</v>
      </c>
      <c r="H22" s="100">
        <f>IFERROR(('APPENDIX 3'!H23/'APPENDIX 3'!H$32)*100,0)</f>
        <v>2.3152768467790357</v>
      </c>
      <c r="I22" s="100">
        <f>IFERROR(('APPENDIX 3'!I23/'APPENDIX 3'!I$32)*100,0)</f>
        <v>0</v>
      </c>
      <c r="J22" s="100">
        <f>IFERROR(('APPENDIX 3'!J23/'APPENDIX 3'!J$32)*100,0)</f>
        <v>2.3667049278102249E-2</v>
      </c>
      <c r="K22" s="101">
        <f>IFERROR(('APPENDIX 3'!K23/'APPENDIX 3'!K$32)*100,0)</f>
        <v>2.2979013593425126</v>
      </c>
    </row>
    <row r="23" spans="2:12" ht="27.75" customHeight="1" x14ac:dyDescent="0.3">
      <c r="B23" s="11" t="s">
        <v>219</v>
      </c>
      <c r="C23" s="100">
        <f>IFERROR(('APPENDIX 3'!C24/'APPENDIX 3'!C$32)*100,0)</f>
        <v>2.5760101152816293</v>
      </c>
      <c r="D23" s="100">
        <f>IFERROR(('APPENDIX 3'!D24/'APPENDIX 3'!D$32)*100,0)</f>
        <v>0</v>
      </c>
      <c r="E23" s="100">
        <f>IFERROR(('APPENDIX 3'!E24/'APPENDIX 3'!E$32)*100,0)</f>
        <v>0</v>
      </c>
      <c r="F23" s="100">
        <f>IFERROR(('APPENDIX 3'!F24/'APPENDIX 3'!F$32)*100,0)</f>
        <v>0</v>
      </c>
      <c r="G23" s="100">
        <f>IFERROR(('APPENDIX 3'!G24/'APPENDIX 3'!G$32)*100,0)</f>
        <v>0</v>
      </c>
      <c r="H23" s="100">
        <f>IFERROR(('APPENDIX 3'!H24/'APPENDIX 3'!H$32)*100,0)</f>
        <v>0</v>
      </c>
      <c r="I23" s="100">
        <f>IFERROR(('APPENDIX 3'!I24/'APPENDIX 3'!I$32)*100,0)</f>
        <v>0</v>
      </c>
      <c r="J23" s="100">
        <f>IFERROR(('APPENDIX 3'!J24/'APPENDIX 3'!J$32)*100,0)</f>
        <v>10.964384783318142</v>
      </c>
      <c r="K23" s="101">
        <f>IFERROR(('APPENDIX 3'!K24/'APPENDIX 3'!K$32)*100,0)</f>
        <v>0.9042816591913333</v>
      </c>
    </row>
    <row r="24" spans="2:12" ht="27.75" customHeight="1" x14ac:dyDescent="0.3">
      <c r="B24" s="11" t="s">
        <v>56</v>
      </c>
      <c r="C24" s="100">
        <f>IFERROR(('APPENDIX 3'!C25/'APPENDIX 3'!C$32)*100,0)</f>
        <v>2.6047875829143541</v>
      </c>
      <c r="D24" s="100">
        <f>IFERROR(('APPENDIX 3'!D25/'APPENDIX 3'!D$32)*100,0)</f>
        <v>0</v>
      </c>
      <c r="E24" s="100">
        <f>IFERROR(('APPENDIX 3'!E25/'APPENDIX 3'!E$32)*100,0)</f>
        <v>0</v>
      </c>
      <c r="F24" s="100">
        <f>IFERROR(('APPENDIX 3'!F25/'APPENDIX 3'!F$32)*100,0)</f>
        <v>1.2072567409734258</v>
      </c>
      <c r="G24" s="100">
        <f>IFERROR(('APPENDIX 3'!G25/'APPENDIX 3'!G$32)*100,0)</f>
        <v>11.890645299681161</v>
      </c>
      <c r="H24" s="100">
        <f>IFERROR(('APPENDIX 3'!H25/'APPENDIX 3'!H$32)*100,0)</f>
        <v>5.6617700293717101</v>
      </c>
      <c r="I24" s="100">
        <f>IFERROR(('APPENDIX 3'!I25/'APPENDIX 3'!I$32)*100,0)</f>
        <v>0</v>
      </c>
      <c r="J24" s="100">
        <f>IFERROR(('APPENDIX 3'!J25/'APPENDIX 3'!J$32)*100,0)</f>
        <v>1.2323042211043966</v>
      </c>
      <c r="K24" s="101">
        <f>IFERROR(('APPENDIX 3'!K25/'APPENDIX 3'!K$32)*100,0)</f>
        <v>3.3457590805497901</v>
      </c>
    </row>
    <row r="25" spans="2:12" ht="27.75" customHeight="1" x14ac:dyDescent="0.3">
      <c r="B25" s="11" t="s">
        <v>57</v>
      </c>
      <c r="C25" s="100">
        <f>IFERROR(('APPENDIX 3'!C26/'APPENDIX 3'!C$32)*100,0)</f>
        <v>2.9878092493302906</v>
      </c>
      <c r="D25" s="100">
        <f>IFERROR(('APPENDIX 3'!D26/'APPENDIX 3'!D$32)*100,0)</f>
        <v>0.1921408751211747</v>
      </c>
      <c r="E25" s="100">
        <f>IFERROR(('APPENDIX 3'!E26/'APPENDIX 3'!E$32)*100,0)</f>
        <v>0</v>
      </c>
      <c r="F25" s="100">
        <f>IFERROR(('APPENDIX 3'!F26/'APPENDIX 3'!F$32)*100,0)</f>
        <v>0.53976614829516267</v>
      </c>
      <c r="G25" s="100">
        <f>IFERROR(('APPENDIX 3'!G26/'APPENDIX 3'!G$32)*100,0)</f>
        <v>2.8811011844488834</v>
      </c>
      <c r="H25" s="100">
        <f>IFERROR(('APPENDIX 3'!H26/'APPENDIX 3'!H$32)*100,0)</f>
        <v>2.1001225173540248</v>
      </c>
      <c r="I25" s="100">
        <f>IFERROR(('APPENDIX 3'!I26/'APPENDIX 3'!I$32)*100,0)</f>
        <v>0</v>
      </c>
      <c r="J25" s="100">
        <f>IFERROR(('APPENDIX 3'!J26/'APPENDIX 3'!J$32)*100,0)</f>
        <v>1.2659233876866638</v>
      </c>
      <c r="K25" s="101">
        <f>IFERROR(('APPENDIX 3'!K26/'APPENDIX 3'!K$32)*100,0)</f>
        <v>1.5950200224958644</v>
      </c>
    </row>
    <row r="26" spans="2:12" ht="27.75" customHeight="1" x14ac:dyDescent="0.3">
      <c r="B26" s="11" t="s">
        <v>119</v>
      </c>
      <c r="C26" s="100">
        <f>IFERROR(('APPENDIX 3'!C27/'APPENDIX 3'!C$32)*100,0)</f>
        <v>1.3937911410569743</v>
      </c>
      <c r="D26" s="100">
        <f>IFERROR(('APPENDIX 3'!D27/'APPENDIX 3'!D$32)*100,0)</f>
        <v>0</v>
      </c>
      <c r="E26" s="100">
        <f>IFERROR(('APPENDIX 3'!E27/'APPENDIX 3'!E$32)*100,0)</f>
        <v>0</v>
      </c>
      <c r="F26" s="100">
        <f>IFERROR(('APPENDIX 3'!F27/'APPENDIX 3'!F$32)*100,0)</f>
        <v>1.2727897846596483</v>
      </c>
      <c r="G26" s="100">
        <f>IFERROR(('APPENDIX 3'!G27/'APPENDIX 3'!G$32)*100,0)</f>
        <v>4.5117021005542348</v>
      </c>
      <c r="H26" s="100">
        <f>IFERROR(('APPENDIX 3'!H27/'APPENDIX 3'!H$32)*100,0)</f>
        <v>3.2440339104069222</v>
      </c>
      <c r="I26" s="100">
        <f>IFERROR(('APPENDIX 3'!I27/'APPENDIX 3'!I$32)*100,0)</f>
        <v>0</v>
      </c>
      <c r="J26" s="100">
        <f>IFERROR(('APPENDIX 3'!J27/'APPENDIX 3'!J$32)*100,0)</f>
        <v>0</v>
      </c>
      <c r="K26" s="101">
        <f>IFERROR(('APPENDIX 3'!K27/'APPENDIX 3'!K$32)*100,0)</f>
        <v>1.7510686963096826</v>
      </c>
    </row>
    <row r="27" spans="2:12" ht="27.75" customHeight="1" x14ac:dyDescent="0.3">
      <c r="B27" s="11" t="s">
        <v>130</v>
      </c>
      <c r="C27" s="100">
        <f>IFERROR(('APPENDIX 3'!C28/'APPENDIX 3'!C$32)*100,0)</f>
        <v>7.033201849611757</v>
      </c>
      <c r="D27" s="100">
        <f>IFERROR(('APPENDIX 3'!D28/'APPENDIX 3'!D$32)*100,0)</f>
        <v>3.7363546638023681</v>
      </c>
      <c r="E27" s="100">
        <f>IFERROR(('APPENDIX 3'!E28/'APPENDIX 3'!E$32)*100,0)</f>
        <v>0</v>
      </c>
      <c r="F27" s="100">
        <f>IFERROR(('APPENDIX 3'!F28/'APPENDIX 3'!F$32)*100,0)</f>
        <v>1.9680720541250689</v>
      </c>
      <c r="G27" s="100">
        <f>IFERROR(('APPENDIX 3'!G28/'APPENDIX 3'!G$32)*100,0)</f>
        <v>4.3534316890267499</v>
      </c>
      <c r="H27" s="100">
        <f>IFERROR(('APPENDIX 3'!H28/'APPENDIX 3'!H$32)*100,0)</f>
        <v>2.1437572321438605</v>
      </c>
      <c r="I27" s="100">
        <f>IFERROR(('APPENDIX 3'!I28/'APPENDIX 3'!I$32)*100,0)</f>
        <v>0</v>
      </c>
      <c r="J27" s="100">
        <f>IFERROR(('APPENDIX 3'!J28/'APPENDIX 3'!J$32)*100,0)</f>
        <v>8.6660083499319178</v>
      </c>
      <c r="K27" s="101">
        <f>IFERROR(('APPENDIX 3'!K28/'APPENDIX 3'!K$32)*100,0)</f>
        <v>3.7685915219203601</v>
      </c>
    </row>
    <row r="28" spans="2:12" ht="27.75" customHeight="1" x14ac:dyDescent="0.3">
      <c r="B28" s="11" t="s">
        <v>221</v>
      </c>
      <c r="C28" s="100">
        <f>IFERROR(('APPENDIX 3'!C29/'APPENDIX 3'!C$32)*100,0)</f>
        <v>0</v>
      </c>
      <c r="D28" s="100">
        <f>IFERROR(('APPENDIX 3'!D29/'APPENDIX 3'!D$32)*100,0)</f>
        <v>0</v>
      </c>
      <c r="E28" s="100">
        <f>IFERROR(('APPENDIX 3'!E29/'APPENDIX 3'!E$32)*100,0)</f>
        <v>0</v>
      </c>
      <c r="F28" s="100">
        <f>IFERROR(('APPENDIX 3'!F29/'APPENDIX 3'!F$32)*100,0)</f>
        <v>0</v>
      </c>
      <c r="G28" s="100">
        <f>IFERROR(('APPENDIX 3'!G29/'APPENDIX 3'!G$32)*100,0)</f>
        <v>0.69647244537927333</v>
      </c>
      <c r="H28" s="100">
        <f>IFERROR(('APPENDIX 3'!H29/'APPENDIX 3'!H$32)*100,0)</f>
        <v>0</v>
      </c>
      <c r="I28" s="100">
        <f>IFERROR(('APPENDIX 3'!I29/'APPENDIX 3'!I$32)*100,0)</f>
        <v>0</v>
      </c>
      <c r="J28" s="100">
        <f>IFERROR(('APPENDIX 3'!J29/'APPENDIX 3'!J$32)*100,0)</f>
        <v>0</v>
      </c>
      <c r="K28" s="101">
        <f>IFERROR(('APPENDIX 3'!K29/'APPENDIX 3'!K$32)*100,0)</f>
        <v>9.6256101065531868E-2</v>
      </c>
    </row>
    <row r="29" spans="2:12" ht="27.75" customHeight="1" x14ac:dyDescent="0.3">
      <c r="B29" s="11" t="s">
        <v>58</v>
      </c>
      <c r="C29" s="100">
        <f>IFERROR(('APPENDIX 3'!C30/'APPENDIX 3'!C$32)*100,0)</f>
        <v>4.786058512919706E-2</v>
      </c>
      <c r="D29" s="100">
        <f>IFERROR(('APPENDIX 3'!D30/'APPENDIX 3'!D$32)*100,0)</f>
        <v>0</v>
      </c>
      <c r="E29" s="100">
        <f>IFERROR(('APPENDIX 3'!E30/'APPENDIX 3'!E$32)*100,0)</f>
        <v>4.5208575658242571</v>
      </c>
      <c r="F29" s="100">
        <f>IFERROR(('APPENDIX 3'!F30/'APPENDIX 3'!F$32)*100,0)</f>
        <v>1.6705049725878902</v>
      </c>
      <c r="G29" s="100">
        <f>IFERROR(('APPENDIX 3'!G30/'APPENDIX 3'!G$32)*100,0)</f>
        <v>0.43644246026665828</v>
      </c>
      <c r="H29" s="100">
        <f>IFERROR(('APPENDIX 3'!H30/'APPENDIX 3'!H$32)*100,0)</f>
        <v>1.5626735870559762E-2</v>
      </c>
      <c r="I29" s="100">
        <f>IFERROR(('APPENDIX 3'!I30/'APPENDIX 3'!I$32)*100,0)</f>
        <v>0</v>
      </c>
      <c r="J29" s="100">
        <f>IFERROR(('APPENDIX 3'!J30/'APPENDIX 3'!J$32)*100,0)</f>
        <v>0.66942934629710904</v>
      </c>
      <c r="K29" s="101">
        <f>IFERROR(('APPENDIX 3'!K30/'APPENDIX 3'!K$32)*100,0)</f>
        <v>0.9137183113056101</v>
      </c>
    </row>
    <row r="30" spans="2:12" ht="27.75" customHeight="1" x14ac:dyDescent="0.3">
      <c r="B30" s="4" t="s">
        <v>59</v>
      </c>
      <c r="C30" s="100">
        <f>IFERROR(('APPENDIX 3'!C31/'APPENDIX 3'!C$32)*100,0)</f>
        <v>5.1805061652027549E-2</v>
      </c>
      <c r="D30" s="100">
        <f>IFERROR(('APPENDIX 3'!D31/'APPENDIX 3'!D$32)*100,0)</f>
        <v>0</v>
      </c>
      <c r="E30" s="100">
        <f>IFERROR(('APPENDIX 3'!E31/'APPENDIX 3'!E$32)*100,0)</f>
        <v>0</v>
      </c>
      <c r="F30" s="100">
        <f>IFERROR(('APPENDIX 3'!F31/'APPENDIX 3'!F$32)*100,0)</f>
        <v>0</v>
      </c>
      <c r="G30" s="100">
        <f>IFERROR(('APPENDIX 3'!G31/'APPENDIX 3'!G$32)*100,0)</f>
        <v>0.28159637889918993</v>
      </c>
      <c r="H30" s="100">
        <f>IFERROR(('APPENDIX 3'!H31/'APPENDIX 3'!H$32)*100,0)</f>
        <v>0.18016385993950901</v>
      </c>
      <c r="I30" s="100">
        <f>IFERROR(('APPENDIX 3'!I31/'APPENDIX 3'!I$32)*100,0)</f>
        <v>0</v>
      </c>
      <c r="J30" s="100">
        <f>IFERROR(('APPENDIX 3'!J31/'APPENDIX 3'!J$32)*100,0)</f>
        <v>0</v>
      </c>
      <c r="K30" s="101">
        <f>IFERROR(('APPENDIX 3'!K31/'APPENDIX 3'!K$32)*100,0)</f>
        <v>7.1658684763258956E-2</v>
      </c>
    </row>
    <row r="31" spans="2:12" s="6" customFormat="1" ht="27.75" customHeight="1" x14ac:dyDescent="0.3">
      <c r="B31" s="47" t="s">
        <v>43</v>
      </c>
      <c r="C31" s="102">
        <f t="shared" ref="C31:K31" si="0">SUM(C6:C30)</f>
        <v>100.00000000000003</v>
      </c>
      <c r="D31" s="102">
        <f t="shared" si="0"/>
        <v>100</v>
      </c>
      <c r="E31" s="102">
        <f t="shared" si="0"/>
        <v>99.999999999999986</v>
      </c>
      <c r="F31" s="102">
        <f t="shared" si="0"/>
        <v>100</v>
      </c>
      <c r="G31" s="102">
        <f t="shared" si="0"/>
        <v>99.999999999999972</v>
      </c>
      <c r="H31" s="102">
        <f t="shared" si="0"/>
        <v>100</v>
      </c>
      <c r="I31" s="102">
        <f t="shared" si="0"/>
        <v>0</v>
      </c>
      <c r="J31" s="102">
        <f t="shared" si="0"/>
        <v>100</v>
      </c>
      <c r="K31" s="102">
        <f t="shared" si="0"/>
        <v>100</v>
      </c>
    </row>
    <row r="32" spans="2:12" s="6" customFormat="1" ht="27.75" customHeight="1" x14ac:dyDescent="0.3">
      <c r="B32" s="305" t="s">
        <v>44</v>
      </c>
      <c r="C32" s="306"/>
      <c r="D32" s="306"/>
      <c r="E32" s="306"/>
      <c r="F32" s="306"/>
      <c r="G32" s="306"/>
      <c r="H32" s="306"/>
      <c r="I32" s="306"/>
      <c r="J32" s="306"/>
      <c r="K32" s="307"/>
      <c r="L32" s="16"/>
    </row>
    <row r="33" spans="1:11" ht="27.75" customHeight="1" x14ac:dyDescent="0.3">
      <c r="A33" s="6"/>
      <c r="B33" s="4" t="s">
        <v>45</v>
      </c>
      <c r="C33" s="100">
        <f>IFERROR(('APPENDIX 3'!C34/'APPENDIX 3'!C$37)*100,0)</f>
        <v>8.8479305035276817E-2</v>
      </c>
      <c r="D33" s="100">
        <f>IFERROR(('APPENDIX 3'!D34/'APPENDIX 3'!D$37)*100,0)</f>
        <v>0</v>
      </c>
      <c r="E33" s="100">
        <f>IFERROR(('APPENDIX 3'!E34/'APPENDIX 3'!E$37)*100,0)</f>
        <v>0</v>
      </c>
      <c r="F33" s="100">
        <f>IFERROR(('APPENDIX 3'!F34/'APPENDIX 3'!F$37)*100,0)</f>
        <v>0</v>
      </c>
      <c r="G33" s="100">
        <f>IFERROR(('APPENDIX 3'!G34/'APPENDIX 3'!G$37)*100,0)</f>
        <v>0.19880017692059682</v>
      </c>
      <c r="H33" s="100">
        <f>IFERROR(('APPENDIX 3'!H34/'APPENDIX 3'!H$37)*100,0)</f>
        <v>0</v>
      </c>
      <c r="I33" s="100">
        <f>IFERROR(('APPENDIX 3'!I34/'APPENDIX 3'!I$37)*100,0)</f>
        <v>0</v>
      </c>
      <c r="J33" s="100">
        <f>IFERROR(('APPENDIX 3'!J34/'APPENDIX 3'!J$37)*100,0)</f>
        <v>0</v>
      </c>
      <c r="K33" s="101">
        <f>IFERROR(('APPENDIX 3'!K34/'APPENDIX 3'!K$37)*100,0)</f>
        <v>0.19483706544007376</v>
      </c>
    </row>
    <row r="34" spans="1:11" ht="27.75" customHeight="1" x14ac:dyDescent="0.3">
      <c r="A34" s="6"/>
      <c r="B34" s="4" t="s">
        <v>74</v>
      </c>
      <c r="C34" s="100">
        <f>IFERROR(('APPENDIX 3'!C35/'APPENDIX 3'!C$37)*100,0)</f>
        <v>58.672120975340704</v>
      </c>
      <c r="D34" s="100">
        <f>IFERROR(('APPENDIX 3'!D35/'APPENDIX 3'!D$37)*100,0)</f>
        <v>0</v>
      </c>
      <c r="E34" s="100">
        <f>IFERROR(('APPENDIX 3'!E35/'APPENDIX 3'!E$37)*100,0)</f>
        <v>0</v>
      </c>
      <c r="F34" s="100">
        <f>IFERROR(('APPENDIX 3'!F35/'APPENDIX 3'!F$37)*100,0)</f>
        <v>0</v>
      </c>
      <c r="G34" s="100">
        <f>IFERROR(('APPENDIX 3'!G35/'APPENDIX 3'!G$37)*100,0)</f>
        <v>34.772347464858868</v>
      </c>
      <c r="H34" s="100">
        <f>IFERROR(('APPENDIX 3'!H35/'APPENDIX 3'!H$37)*100,0)</f>
        <v>0</v>
      </c>
      <c r="I34" s="100">
        <f>IFERROR(('APPENDIX 3'!I35/'APPENDIX 3'!I$37)*100,0)</f>
        <v>0</v>
      </c>
      <c r="J34" s="100">
        <f>IFERROR(('APPENDIX 3'!J35/'APPENDIX 3'!J$37)*100,0)</f>
        <v>0</v>
      </c>
      <c r="K34" s="101">
        <f>IFERROR(('APPENDIX 3'!K35/'APPENDIX 3'!K$37)*100,0)</f>
        <v>35.63091090043207</v>
      </c>
    </row>
    <row r="35" spans="1:11" ht="27.75" customHeight="1" x14ac:dyDescent="0.3">
      <c r="A35" s="6"/>
      <c r="B35" s="4" t="s">
        <v>46</v>
      </c>
      <c r="C35" s="100">
        <f>IFERROR(('APPENDIX 3'!C36/'APPENDIX 3'!C$37)*100,0)</f>
        <v>41.239399719624018</v>
      </c>
      <c r="D35" s="100">
        <f>IFERROR(('APPENDIX 3'!D36/'APPENDIX 3'!D$37)*100,0)</f>
        <v>0</v>
      </c>
      <c r="E35" s="100">
        <f>IFERROR(('APPENDIX 3'!E36/'APPENDIX 3'!E$37)*100,0)</f>
        <v>0</v>
      </c>
      <c r="F35" s="100">
        <f>IFERROR(('APPENDIX 3'!F36/'APPENDIX 3'!F$37)*100,0)</f>
        <v>0</v>
      </c>
      <c r="G35" s="100">
        <f>IFERROR(('APPENDIX 3'!G36/'APPENDIX 3'!G$37)*100,0)</f>
        <v>65.028852358220533</v>
      </c>
      <c r="H35" s="100">
        <f>IFERROR(('APPENDIX 3'!H36/'APPENDIX 3'!H$37)*100,0)</f>
        <v>0</v>
      </c>
      <c r="I35" s="100">
        <f>IFERROR(('APPENDIX 3'!I36/'APPENDIX 3'!I$37)*100,0)</f>
        <v>0</v>
      </c>
      <c r="J35" s="100">
        <f>IFERROR(('APPENDIX 3'!J36/'APPENDIX 3'!J$37)*100,0)</f>
        <v>0</v>
      </c>
      <c r="K35" s="101">
        <f>IFERROR(('APPENDIX 3'!K36/'APPENDIX 3'!K$37)*100,0)</f>
        <v>64.174252034127861</v>
      </c>
    </row>
    <row r="36" spans="1:11" s="6" customFormat="1" ht="27.75" customHeight="1" x14ac:dyDescent="0.3">
      <c r="B36" s="47" t="s">
        <v>43</v>
      </c>
      <c r="C36" s="102">
        <f>SUM(C33:C35)</f>
        <v>100</v>
      </c>
      <c r="D36" s="102">
        <f t="shared" ref="D36:K36" si="1">SUM(D33:D35)</f>
        <v>0</v>
      </c>
      <c r="E36" s="102">
        <f t="shared" si="1"/>
        <v>0</v>
      </c>
      <c r="F36" s="102">
        <f t="shared" si="1"/>
        <v>0</v>
      </c>
      <c r="G36" s="102">
        <f t="shared" si="1"/>
        <v>100</v>
      </c>
      <c r="H36" s="102">
        <f t="shared" si="1"/>
        <v>0</v>
      </c>
      <c r="I36" s="102">
        <f t="shared" si="1"/>
        <v>0</v>
      </c>
      <c r="J36" s="102">
        <f t="shared" si="1"/>
        <v>0</v>
      </c>
      <c r="K36" s="102">
        <f t="shared" si="1"/>
        <v>100</v>
      </c>
    </row>
    <row r="37" spans="1:11" x14ac:dyDescent="0.3">
      <c r="B37" s="308" t="s">
        <v>166</v>
      </c>
      <c r="C37" s="308"/>
      <c r="D37" s="308"/>
      <c r="E37" s="308"/>
      <c r="F37" s="308"/>
      <c r="G37" s="308"/>
      <c r="H37" s="308"/>
      <c r="I37" s="308"/>
      <c r="J37" s="308"/>
      <c r="K37" s="308"/>
    </row>
  </sheetData>
  <sheetProtection algorithmName="SHA-512" hashValue="/r3eX2Y+E7FlEroEZzhjZkfAAlqv5hGLb0d2U+5K57hwevnP+e/jCIR+xXeE2NE7laA1bC5L16lVfVuO5+yPxg==" saltValue="u+n+xnztKKvQHE7eXwcEBw==" spinCount="100000" sheet="1" objects="1" scenarios="1"/>
  <sortState xmlns:xlrd2="http://schemas.microsoft.com/office/spreadsheetml/2017/richdata2" ref="B5:K29">
    <sortCondition descending="1" ref="K6:K29"/>
  </sortState>
  <mergeCells count="4">
    <mergeCell ref="B3:K3"/>
    <mergeCell ref="B32:K32"/>
    <mergeCell ref="B5:K5"/>
    <mergeCell ref="B37:K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S41"/>
  <sheetViews>
    <sheetView showGridLines="0" zoomScale="80" zoomScaleNormal="80" workbookViewId="0">
      <selection activeCell="N36" sqref="N36"/>
    </sheetView>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2" t="s">
        <v>251</v>
      </c>
      <c r="C3" s="312"/>
      <c r="D3" s="312"/>
      <c r="E3" s="312"/>
      <c r="F3" s="312"/>
      <c r="G3" s="312"/>
      <c r="H3" s="312"/>
      <c r="I3" s="312"/>
      <c r="J3" s="312"/>
      <c r="K3" s="312"/>
      <c r="L3" s="312"/>
      <c r="M3" s="312"/>
      <c r="N3" s="312"/>
      <c r="O3" s="312"/>
      <c r="P3" s="312"/>
      <c r="Q3" s="312"/>
    </row>
    <row r="4" spans="2:17" s="13" customFormat="1" ht="36.75" customHeight="1" x14ac:dyDescent="0.3">
      <c r="B4" s="48" t="s">
        <v>0</v>
      </c>
      <c r="C4" s="50" t="s">
        <v>61</v>
      </c>
      <c r="D4" s="50" t="s">
        <v>62</v>
      </c>
      <c r="E4" s="50" t="s">
        <v>63</v>
      </c>
      <c r="F4" s="50" t="s">
        <v>64</v>
      </c>
      <c r="G4" s="50" t="s">
        <v>65</v>
      </c>
      <c r="H4" s="50" t="s">
        <v>81</v>
      </c>
      <c r="I4" s="90" t="s">
        <v>66</v>
      </c>
      <c r="J4" s="50" t="s">
        <v>67</v>
      </c>
      <c r="K4" s="50" t="s">
        <v>68</v>
      </c>
      <c r="L4" s="50" t="s">
        <v>69</v>
      </c>
      <c r="M4" s="50" t="s">
        <v>70</v>
      </c>
      <c r="N4" s="50" t="s">
        <v>2</v>
      </c>
      <c r="O4" s="50" t="s">
        <v>71</v>
      </c>
      <c r="P4" s="50" t="s">
        <v>72</v>
      </c>
      <c r="Q4" s="50" t="s">
        <v>73</v>
      </c>
    </row>
    <row r="5" spans="2:17" ht="30.75" customHeight="1" x14ac:dyDescent="0.3">
      <c r="B5" s="309" t="s">
        <v>16</v>
      </c>
      <c r="C5" s="310"/>
      <c r="D5" s="310"/>
      <c r="E5" s="310"/>
      <c r="F5" s="310"/>
      <c r="G5" s="310"/>
      <c r="H5" s="310"/>
      <c r="I5" s="310"/>
      <c r="J5" s="310"/>
      <c r="K5" s="310"/>
      <c r="L5" s="310"/>
      <c r="M5" s="310"/>
      <c r="N5" s="310"/>
      <c r="O5" s="310"/>
      <c r="P5" s="310"/>
      <c r="Q5" s="311"/>
    </row>
    <row r="6" spans="2:17" ht="30.75" customHeight="1" x14ac:dyDescent="0.3">
      <c r="B6" s="7" t="s">
        <v>205</v>
      </c>
      <c r="C6" s="96">
        <v>5110236</v>
      </c>
      <c r="D6" s="96">
        <v>2687049</v>
      </c>
      <c r="E6" s="96">
        <v>2682516</v>
      </c>
      <c r="F6" s="96">
        <v>0</v>
      </c>
      <c r="G6" s="96">
        <v>804266</v>
      </c>
      <c r="H6" s="96">
        <v>804266</v>
      </c>
      <c r="I6" s="96">
        <v>0</v>
      </c>
      <c r="J6" s="96">
        <v>0</v>
      </c>
      <c r="K6" s="96">
        <v>0</v>
      </c>
      <c r="L6" s="96">
        <v>452984</v>
      </c>
      <c r="M6" s="96">
        <v>294031</v>
      </c>
      <c r="N6" s="96">
        <v>505534</v>
      </c>
      <c r="O6" s="96">
        <v>0</v>
      </c>
      <c r="P6" s="96">
        <v>0</v>
      </c>
      <c r="Q6" s="97">
        <v>6747006</v>
      </c>
    </row>
    <row r="7" spans="2:17" ht="30.75" customHeight="1" x14ac:dyDescent="0.3">
      <c r="B7" s="4" t="s">
        <v>49</v>
      </c>
      <c r="C7" s="96">
        <v>764508</v>
      </c>
      <c r="D7" s="96">
        <v>299573</v>
      </c>
      <c r="E7" s="96">
        <v>290596</v>
      </c>
      <c r="F7" s="96">
        <v>0</v>
      </c>
      <c r="G7" s="96">
        <v>80852</v>
      </c>
      <c r="H7" s="96">
        <v>80852</v>
      </c>
      <c r="I7" s="96">
        <v>0</v>
      </c>
      <c r="J7" s="96">
        <v>0</v>
      </c>
      <c r="K7" s="96">
        <v>0</v>
      </c>
      <c r="L7" s="96">
        <v>107631</v>
      </c>
      <c r="M7" s="96">
        <v>93130</v>
      </c>
      <c r="N7" s="96">
        <v>121693</v>
      </c>
      <c r="O7" s="96">
        <v>4693</v>
      </c>
      <c r="P7" s="96">
        <v>0</v>
      </c>
      <c r="Q7" s="97">
        <v>890490</v>
      </c>
    </row>
    <row r="8" spans="2:17" ht="30.75" customHeight="1" x14ac:dyDescent="0.3">
      <c r="B8" s="4" t="s">
        <v>129</v>
      </c>
      <c r="C8" s="96">
        <v>35476044</v>
      </c>
      <c r="D8" s="96">
        <v>8056632</v>
      </c>
      <c r="E8" s="96">
        <v>8040952</v>
      </c>
      <c r="F8" s="96">
        <v>2355</v>
      </c>
      <c r="G8" s="96">
        <v>4341416</v>
      </c>
      <c r="H8" s="96">
        <v>1307972</v>
      </c>
      <c r="I8" s="96">
        <v>2133675</v>
      </c>
      <c r="J8" s="96">
        <v>988327</v>
      </c>
      <c r="K8" s="96">
        <v>0</v>
      </c>
      <c r="L8" s="96">
        <v>931432</v>
      </c>
      <c r="M8" s="96">
        <v>1338342</v>
      </c>
      <c r="N8" s="96">
        <v>398677</v>
      </c>
      <c r="O8" s="96">
        <v>55683</v>
      </c>
      <c r="P8" s="96">
        <v>66672</v>
      </c>
      <c r="Q8" s="97">
        <v>37095926</v>
      </c>
    </row>
    <row r="9" spans="2:17" ht="30.75" customHeight="1" x14ac:dyDescent="0.3">
      <c r="B9" s="4" t="s">
        <v>223</v>
      </c>
      <c r="C9" s="96">
        <v>709072</v>
      </c>
      <c r="D9" s="96">
        <v>28858</v>
      </c>
      <c r="E9" s="96">
        <v>28858</v>
      </c>
      <c r="F9" s="96">
        <v>0</v>
      </c>
      <c r="G9" s="96">
        <v>41312</v>
      </c>
      <c r="H9" s="96">
        <v>41312</v>
      </c>
      <c r="I9" s="96">
        <v>58326</v>
      </c>
      <c r="J9" s="96">
        <v>0</v>
      </c>
      <c r="K9" s="96">
        <v>0</v>
      </c>
      <c r="L9" s="96">
        <v>-2439</v>
      </c>
      <c r="M9" s="96">
        <v>26910</v>
      </c>
      <c r="N9" s="96">
        <v>2172</v>
      </c>
      <c r="O9" s="96">
        <v>0</v>
      </c>
      <c r="P9" s="96">
        <v>5846</v>
      </c>
      <c r="Q9" s="97">
        <v>610148</v>
      </c>
    </row>
    <row r="10" spans="2:17" ht="30.75" customHeight="1" x14ac:dyDescent="0.3">
      <c r="B10" s="4" t="s">
        <v>50</v>
      </c>
      <c r="C10" s="96">
        <v>8165</v>
      </c>
      <c r="D10" s="96">
        <v>5243</v>
      </c>
      <c r="E10" s="96">
        <v>5237</v>
      </c>
      <c r="F10" s="96">
        <v>0</v>
      </c>
      <c r="G10" s="96">
        <v>5113</v>
      </c>
      <c r="H10" s="96">
        <v>4416</v>
      </c>
      <c r="I10" s="96">
        <v>697</v>
      </c>
      <c r="J10" s="96">
        <v>0</v>
      </c>
      <c r="K10" s="96">
        <v>0</v>
      </c>
      <c r="L10" s="96">
        <v>184</v>
      </c>
      <c r="M10" s="96">
        <v>1933</v>
      </c>
      <c r="N10" s="96">
        <v>323</v>
      </c>
      <c r="O10" s="96">
        <v>0</v>
      </c>
      <c r="P10" s="96">
        <v>0</v>
      </c>
      <c r="Q10" s="97">
        <v>6494</v>
      </c>
    </row>
    <row r="11" spans="2:17" ht="30.75" customHeight="1" x14ac:dyDescent="0.3">
      <c r="B11" s="4" t="s">
        <v>51</v>
      </c>
      <c r="C11" s="96">
        <v>4534223</v>
      </c>
      <c r="D11" s="96">
        <v>810917</v>
      </c>
      <c r="E11" s="96">
        <v>801207</v>
      </c>
      <c r="F11" s="96">
        <v>0</v>
      </c>
      <c r="G11" s="96">
        <v>670770</v>
      </c>
      <c r="H11" s="96">
        <v>393952</v>
      </c>
      <c r="I11" s="96">
        <v>0</v>
      </c>
      <c r="J11" s="96">
        <v>0</v>
      </c>
      <c r="K11" s="96">
        <v>0</v>
      </c>
      <c r="L11" s="96">
        <v>91817</v>
      </c>
      <c r="M11" s="96">
        <v>224608</v>
      </c>
      <c r="N11" s="96">
        <v>179895</v>
      </c>
      <c r="O11" s="96">
        <v>0</v>
      </c>
      <c r="P11" s="96">
        <v>0</v>
      </c>
      <c r="Q11" s="97">
        <v>4804947</v>
      </c>
    </row>
    <row r="12" spans="2:17" ht="30.75" customHeight="1" x14ac:dyDescent="0.3">
      <c r="B12" s="4" t="s">
        <v>22</v>
      </c>
      <c r="C12" s="96">
        <v>215190</v>
      </c>
      <c r="D12" s="96">
        <v>71735</v>
      </c>
      <c r="E12" s="96">
        <v>71735</v>
      </c>
      <c r="F12" s="96">
        <v>0</v>
      </c>
      <c r="G12" s="96">
        <v>0</v>
      </c>
      <c r="H12" s="96">
        <v>112972</v>
      </c>
      <c r="I12" s="96">
        <v>0</v>
      </c>
      <c r="J12" s="96">
        <v>0</v>
      </c>
      <c r="K12" s="96">
        <v>0</v>
      </c>
      <c r="L12" s="96">
        <v>0</v>
      </c>
      <c r="M12" s="96">
        <v>9175</v>
      </c>
      <c r="N12" s="96">
        <v>14224</v>
      </c>
      <c r="O12" s="96">
        <v>0</v>
      </c>
      <c r="P12" s="96">
        <v>34752</v>
      </c>
      <c r="Q12" s="97">
        <v>144250</v>
      </c>
    </row>
    <row r="13" spans="2:17" ht="30.75" customHeight="1" x14ac:dyDescent="0.3">
      <c r="B13" s="4" t="s">
        <v>218</v>
      </c>
      <c r="C13" s="96">
        <v>0</v>
      </c>
      <c r="D13" s="96">
        <v>0</v>
      </c>
      <c r="E13" s="96">
        <v>0</v>
      </c>
      <c r="F13" s="96">
        <v>0</v>
      </c>
      <c r="G13" s="96">
        <v>0</v>
      </c>
      <c r="H13" s="96">
        <v>0</v>
      </c>
      <c r="I13" s="96">
        <v>0</v>
      </c>
      <c r="J13" s="96">
        <v>0</v>
      </c>
      <c r="K13" s="96">
        <v>0</v>
      </c>
      <c r="L13" s="96">
        <v>0</v>
      </c>
      <c r="M13" s="96">
        <v>0</v>
      </c>
      <c r="N13" s="96">
        <v>0</v>
      </c>
      <c r="O13" s="96">
        <v>0</v>
      </c>
      <c r="P13" s="96">
        <v>0</v>
      </c>
      <c r="Q13" s="97">
        <v>0</v>
      </c>
    </row>
    <row r="14" spans="2:17" ht="30.75" customHeight="1" x14ac:dyDescent="0.3">
      <c r="B14" s="4" t="s">
        <v>52</v>
      </c>
      <c r="C14" s="96">
        <v>3215575</v>
      </c>
      <c r="D14" s="96">
        <v>181445</v>
      </c>
      <c r="E14" s="96">
        <v>181445</v>
      </c>
      <c r="F14" s="96">
        <v>0</v>
      </c>
      <c r="G14" s="96">
        <v>321347</v>
      </c>
      <c r="H14" s="96">
        <v>321347</v>
      </c>
      <c r="I14" s="96">
        <v>0</v>
      </c>
      <c r="J14" s="96">
        <v>0</v>
      </c>
      <c r="K14" s="96">
        <v>0</v>
      </c>
      <c r="L14" s="96">
        <v>2851</v>
      </c>
      <c r="M14" s="96">
        <v>834</v>
      </c>
      <c r="N14" s="96">
        <v>145169</v>
      </c>
      <c r="O14" s="96">
        <v>0</v>
      </c>
      <c r="P14" s="96">
        <v>0</v>
      </c>
      <c r="Q14" s="97">
        <v>3217156</v>
      </c>
    </row>
    <row r="15" spans="2:17" ht="30.75" customHeight="1" x14ac:dyDescent="0.3">
      <c r="B15" s="4" t="s">
        <v>207</v>
      </c>
      <c r="C15" s="96">
        <v>772498</v>
      </c>
      <c r="D15" s="96">
        <v>57658</v>
      </c>
      <c r="E15" s="96">
        <v>57654</v>
      </c>
      <c r="F15" s="96">
        <v>0</v>
      </c>
      <c r="G15" s="96">
        <v>32618</v>
      </c>
      <c r="H15" s="96">
        <v>32618</v>
      </c>
      <c r="I15" s="96">
        <v>4439</v>
      </c>
      <c r="J15" s="96">
        <v>0</v>
      </c>
      <c r="K15" s="96">
        <v>0</v>
      </c>
      <c r="L15" s="96">
        <v>7249</v>
      </c>
      <c r="M15" s="96">
        <v>17535</v>
      </c>
      <c r="N15" s="96">
        <v>51667</v>
      </c>
      <c r="O15" s="96">
        <v>0</v>
      </c>
      <c r="P15" s="96">
        <v>36454</v>
      </c>
      <c r="Q15" s="97">
        <v>783525</v>
      </c>
    </row>
    <row r="16" spans="2:17" ht="30.75" customHeight="1" x14ac:dyDescent="0.3">
      <c r="B16" s="4" t="s">
        <v>53</v>
      </c>
      <c r="C16" s="96">
        <v>16641190</v>
      </c>
      <c r="D16" s="96">
        <v>4026552</v>
      </c>
      <c r="E16" s="96">
        <v>3990677</v>
      </c>
      <c r="F16" s="96">
        <v>0</v>
      </c>
      <c r="G16" s="96">
        <v>17159</v>
      </c>
      <c r="H16" s="96">
        <v>1528092</v>
      </c>
      <c r="I16" s="96">
        <v>296476</v>
      </c>
      <c r="J16" s="96">
        <v>0</v>
      </c>
      <c r="K16" s="96">
        <v>0</v>
      </c>
      <c r="L16" s="96">
        <v>805454</v>
      </c>
      <c r="M16" s="96">
        <v>889867</v>
      </c>
      <c r="N16" s="96">
        <v>912666</v>
      </c>
      <c r="O16" s="96">
        <v>0</v>
      </c>
      <c r="P16" s="96">
        <v>171867</v>
      </c>
      <c r="Q16" s="97">
        <v>17852777</v>
      </c>
    </row>
    <row r="17" spans="2:17" ht="30.75" customHeight="1" x14ac:dyDescent="0.3">
      <c r="B17" s="4" t="s">
        <v>54</v>
      </c>
      <c r="C17" s="96">
        <v>12100452</v>
      </c>
      <c r="D17" s="96">
        <v>3352070</v>
      </c>
      <c r="E17" s="96">
        <v>3342229</v>
      </c>
      <c r="F17" s="96">
        <v>0</v>
      </c>
      <c r="G17" s="96">
        <v>2923027</v>
      </c>
      <c r="H17" s="96">
        <v>2567896</v>
      </c>
      <c r="I17" s="96">
        <v>455033</v>
      </c>
      <c r="J17" s="96">
        <v>0</v>
      </c>
      <c r="K17" s="96">
        <v>0</v>
      </c>
      <c r="L17" s="96">
        <v>651541</v>
      </c>
      <c r="M17" s="96">
        <v>493067</v>
      </c>
      <c r="N17" s="96">
        <v>182716</v>
      </c>
      <c r="O17" s="96">
        <v>8745</v>
      </c>
      <c r="P17" s="96">
        <v>194204</v>
      </c>
      <c r="Q17" s="97">
        <v>11254910</v>
      </c>
    </row>
    <row r="18" spans="2:17" ht="30.75" customHeight="1" x14ac:dyDescent="0.3">
      <c r="B18" s="4" t="s">
        <v>55</v>
      </c>
      <c r="C18" s="96">
        <v>17470669</v>
      </c>
      <c r="D18" s="96">
        <v>1482768</v>
      </c>
      <c r="E18" s="96">
        <v>1478610</v>
      </c>
      <c r="F18" s="96">
        <v>0</v>
      </c>
      <c r="G18" s="96">
        <v>1360556</v>
      </c>
      <c r="H18" s="96">
        <v>1421501</v>
      </c>
      <c r="I18" s="96">
        <v>0</v>
      </c>
      <c r="J18" s="96">
        <v>0</v>
      </c>
      <c r="K18" s="96">
        <v>0</v>
      </c>
      <c r="L18" s="96">
        <v>107637</v>
      </c>
      <c r="M18" s="96">
        <v>277788</v>
      </c>
      <c r="N18" s="96">
        <v>2005030</v>
      </c>
      <c r="O18" s="96">
        <v>0</v>
      </c>
      <c r="P18" s="96">
        <v>339750</v>
      </c>
      <c r="Q18" s="97">
        <v>18807634</v>
      </c>
    </row>
    <row r="19" spans="2:17" ht="30.75" customHeight="1" x14ac:dyDescent="0.3">
      <c r="B19" s="4" t="s">
        <v>117</v>
      </c>
      <c r="C19" s="96">
        <v>109706</v>
      </c>
      <c r="D19" s="96">
        <v>39494</v>
      </c>
      <c r="E19" s="96">
        <v>39494</v>
      </c>
      <c r="F19" s="96">
        <v>0</v>
      </c>
      <c r="G19" s="96">
        <v>8608</v>
      </c>
      <c r="H19" s="96">
        <v>7855</v>
      </c>
      <c r="I19" s="96">
        <v>752</v>
      </c>
      <c r="J19" s="96">
        <v>0</v>
      </c>
      <c r="K19" s="96">
        <v>0</v>
      </c>
      <c r="L19" s="96">
        <v>8158</v>
      </c>
      <c r="M19" s="96">
        <v>12077</v>
      </c>
      <c r="N19" s="96">
        <v>9237</v>
      </c>
      <c r="O19" s="96">
        <v>0</v>
      </c>
      <c r="P19" s="96">
        <v>0</v>
      </c>
      <c r="Q19" s="97">
        <v>129594</v>
      </c>
    </row>
    <row r="20" spans="2:17" ht="30.75" customHeight="1" x14ac:dyDescent="0.3">
      <c r="B20" s="4" t="s">
        <v>202</v>
      </c>
      <c r="C20" s="96">
        <v>2229</v>
      </c>
      <c r="D20" s="96">
        <v>3868</v>
      </c>
      <c r="E20" s="96">
        <v>2901</v>
      </c>
      <c r="F20" s="96">
        <v>0</v>
      </c>
      <c r="G20" s="96">
        <v>0</v>
      </c>
      <c r="H20" s="96">
        <v>0</v>
      </c>
      <c r="I20" s="96">
        <v>0</v>
      </c>
      <c r="J20" s="96">
        <v>0</v>
      </c>
      <c r="K20" s="96">
        <v>0</v>
      </c>
      <c r="L20" s="96">
        <v>0</v>
      </c>
      <c r="M20" s="96">
        <v>270</v>
      </c>
      <c r="N20" s="96">
        <v>25</v>
      </c>
      <c r="O20" s="96">
        <v>0</v>
      </c>
      <c r="P20" s="96">
        <v>0</v>
      </c>
      <c r="Q20" s="97">
        <v>4885</v>
      </c>
    </row>
    <row r="21" spans="2:17" ht="30.75" customHeight="1" x14ac:dyDescent="0.3">
      <c r="B21" s="4" t="s">
        <v>120</v>
      </c>
      <c r="C21" s="96">
        <v>9340196</v>
      </c>
      <c r="D21" s="96">
        <v>1074142</v>
      </c>
      <c r="E21" s="96">
        <v>1064390</v>
      </c>
      <c r="F21" s="96">
        <v>0</v>
      </c>
      <c r="G21" s="96">
        <v>995074</v>
      </c>
      <c r="H21" s="96">
        <v>1086796</v>
      </c>
      <c r="I21" s="96">
        <v>0</v>
      </c>
      <c r="J21" s="96">
        <v>0</v>
      </c>
      <c r="K21" s="96">
        <v>0</v>
      </c>
      <c r="L21" s="96">
        <v>132478</v>
      </c>
      <c r="M21" s="96">
        <v>186432</v>
      </c>
      <c r="N21" s="96">
        <v>53143</v>
      </c>
      <c r="O21" s="96">
        <v>30010</v>
      </c>
      <c r="P21" s="96">
        <v>0</v>
      </c>
      <c r="Q21" s="97">
        <v>9022013</v>
      </c>
    </row>
    <row r="22" spans="2:17" ht="30.75" customHeight="1" x14ac:dyDescent="0.3">
      <c r="B22" s="85" t="s">
        <v>34</v>
      </c>
      <c r="C22" s="96">
        <v>4546509</v>
      </c>
      <c r="D22" s="96">
        <v>1539013</v>
      </c>
      <c r="E22" s="96">
        <v>1539013</v>
      </c>
      <c r="F22" s="96">
        <v>0</v>
      </c>
      <c r="G22" s="96">
        <v>848037</v>
      </c>
      <c r="H22" s="96">
        <v>743609</v>
      </c>
      <c r="I22" s="96">
        <v>104428</v>
      </c>
      <c r="J22" s="96">
        <v>0</v>
      </c>
      <c r="K22" s="96">
        <v>0</v>
      </c>
      <c r="L22" s="96">
        <v>195541</v>
      </c>
      <c r="M22" s="96">
        <v>583920</v>
      </c>
      <c r="N22" s="96">
        <v>157049</v>
      </c>
      <c r="O22" s="96">
        <v>0</v>
      </c>
      <c r="P22" s="96">
        <v>0</v>
      </c>
      <c r="Q22" s="97">
        <v>4615072</v>
      </c>
    </row>
    <row r="23" spans="2:17" ht="30.75" customHeight="1" x14ac:dyDescent="0.3">
      <c r="B23" s="85" t="s">
        <v>219</v>
      </c>
      <c r="C23" s="96">
        <v>5514239</v>
      </c>
      <c r="D23" s="96">
        <v>733395</v>
      </c>
      <c r="E23" s="96">
        <v>675609</v>
      </c>
      <c r="F23" s="96">
        <v>197382</v>
      </c>
      <c r="G23" s="96">
        <v>868971</v>
      </c>
      <c r="H23" s="96">
        <v>502865</v>
      </c>
      <c r="I23" s="96">
        <v>311050</v>
      </c>
      <c r="J23" s="96">
        <v>0</v>
      </c>
      <c r="K23" s="96">
        <v>0</v>
      </c>
      <c r="L23" s="96">
        <v>29883</v>
      </c>
      <c r="M23" s="96">
        <v>189308</v>
      </c>
      <c r="N23" s="96">
        <v>150771</v>
      </c>
      <c r="O23" s="96">
        <v>14040</v>
      </c>
      <c r="P23" s="96">
        <v>14511</v>
      </c>
      <c r="Q23" s="97">
        <v>5476343</v>
      </c>
    </row>
    <row r="24" spans="2:17" ht="30.75" customHeight="1" x14ac:dyDescent="0.3">
      <c r="B24" s="4" t="s">
        <v>56</v>
      </c>
      <c r="C24" s="96">
        <v>1273009</v>
      </c>
      <c r="D24" s="96">
        <v>741588</v>
      </c>
      <c r="E24" s="96">
        <v>731936</v>
      </c>
      <c r="F24" s="96">
        <v>0</v>
      </c>
      <c r="G24" s="96">
        <v>629389</v>
      </c>
      <c r="H24" s="96">
        <v>426982</v>
      </c>
      <c r="I24" s="96">
        <v>171399</v>
      </c>
      <c r="J24" s="96">
        <v>0</v>
      </c>
      <c r="K24" s="96">
        <v>0</v>
      </c>
      <c r="L24" s="96">
        <v>88893</v>
      </c>
      <c r="M24" s="96">
        <v>255051</v>
      </c>
      <c r="N24" s="96">
        <v>88945</v>
      </c>
      <c r="O24" s="96">
        <v>0</v>
      </c>
      <c r="P24" s="96">
        <v>0</v>
      </c>
      <c r="Q24" s="97">
        <v>1151566</v>
      </c>
    </row>
    <row r="25" spans="2:17" ht="30.75" customHeight="1" x14ac:dyDescent="0.3">
      <c r="B25" s="4" t="s">
        <v>57</v>
      </c>
      <c r="C25" s="96">
        <v>1671479</v>
      </c>
      <c r="D25" s="96">
        <v>850635</v>
      </c>
      <c r="E25" s="96">
        <v>845580</v>
      </c>
      <c r="F25" s="96">
        <v>0</v>
      </c>
      <c r="G25" s="96">
        <v>562914</v>
      </c>
      <c r="H25" s="96">
        <v>574362</v>
      </c>
      <c r="I25" s="96">
        <v>0</v>
      </c>
      <c r="J25" s="96">
        <v>0</v>
      </c>
      <c r="K25" s="96">
        <v>0</v>
      </c>
      <c r="L25" s="96">
        <v>174627</v>
      </c>
      <c r="M25" s="96">
        <v>183336</v>
      </c>
      <c r="N25" s="96">
        <v>75185</v>
      </c>
      <c r="O25" s="96">
        <v>0</v>
      </c>
      <c r="P25" s="96">
        <v>0</v>
      </c>
      <c r="Q25" s="97">
        <v>1659920</v>
      </c>
    </row>
    <row r="26" spans="2:17" ht="30.75" customHeight="1" x14ac:dyDescent="0.3">
      <c r="B26" s="4" t="s">
        <v>119</v>
      </c>
      <c r="C26" s="96">
        <v>448979</v>
      </c>
      <c r="D26" s="96">
        <v>396815</v>
      </c>
      <c r="E26" s="96">
        <v>385310</v>
      </c>
      <c r="F26" s="96">
        <v>9990</v>
      </c>
      <c r="G26" s="96">
        <v>187944</v>
      </c>
      <c r="H26" s="96">
        <v>165046</v>
      </c>
      <c r="I26" s="96">
        <v>19598</v>
      </c>
      <c r="J26" s="96">
        <v>0</v>
      </c>
      <c r="K26" s="96">
        <v>0</v>
      </c>
      <c r="L26" s="96">
        <v>81136</v>
      </c>
      <c r="M26" s="96">
        <v>128708</v>
      </c>
      <c r="N26" s="96">
        <v>0</v>
      </c>
      <c r="O26" s="96">
        <v>0</v>
      </c>
      <c r="P26" s="96">
        <v>0</v>
      </c>
      <c r="Q26" s="97">
        <v>449791</v>
      </c>
    </row>
    <row r="27" spans="2:17" ht="30.75" customHeight="1" x14ac:dyDescent="0.3">
      <c r="B27" s="4" t="s">
        <v>130</v>
      </c>
      <c r="C27" s="96">
        <v>6650862</v>
      </c>
      <c r="D27" s="96">
        <v>2002366</v>
      </c>
      <c r="E27" s="96">
        <v>1942009</v>
      </c>
      <c r="F27" s="96">
        <v>0</v>
      </c>
      <c r="G27" s="96">
        <v>891206</v>
      </c>
      <c r="H27" s="96">
        <v>898818</v>
      </c>
      <c r="I27" s="96">
        <v>0</v>
      </c>
      <c r="J27" s="96">
        <v>0</v>
      </c>
      <c r="K27" s="96">
        <v>0</v>
      </c>
      <c r="L27" s="96">
        <v>178406</v>
      </c>
      <c r="M27" s="96">
        <v>536024</v>
      </c>
      <c r="N27" s="96">
        <v>162624</v>
      </c>
      <c r="O27" s="96">
        <v>0</v>
      </c>
      <c r="P27" s="96">
        <v>575769</v>
      </c>
      <c r="Q27" s="97">
        <v>6566478</v>
      </c>
    </row>
    <row r="28" spans="2:17" ht="30.75" customHeight="1" x14ac:dyDescent="0.3">
      <c r="B28" s="4" t="s">
        <v>221</v>
      </c>
      <c r="C28" s="96">
        <v>0</v>
      </c>
      <c r="D28" s="96">
        <v>0</v>
      </c>
      <c r="E28" s="96">
        <v>0</v>
      </c>
      <c r="F28" s="96">
        <v>0</v>
      </c>
      <c r="G28" s="96">
        <v>0</v>
      </c>
      <c r="H28" s="96">
        <v>0</v>
      </c>
      <c r="I28" s="96">
        <v>0</v>
      </c>
      <c r="J28" s="96">
        <v>0</v>
      </c>
      <c r="K28" s="96">
        <v>0</v>
      </c>
      <c r="L28" s="96">
        <v>0</v>
      </c>
      <c r="M28" s="96">
        <v>0</v>
      </c>
      <c r="N28" s="96">
        <v>0</v>
      </c>
      <c r="O28" s="96">
        <v>0</v>
      </c>
      <c r="P28" s="96">
        <v>0</v>
      </c>
      <c r="Q28" s="97">
        <v>0</v>
      </c>
    </row>
    <row r="29" spans="2:17" ht="30.75" customHeight="1" x14ac:dyDescent="0.3">
      <c r="B29" s="4" t="s">
        <v>58</v>
      </c>
      <c r="C29" s="96">
        <v>38441</v>
      </c>
      <c r="D29" s="96">
        <v>13626</v>
      </c>
      <c r="E29" s="96">
        <v>13626</v>
      </c>
      <c r="F29" s="96">
        <v>0</v>
      </c>
      <c r="G29" s="96">
        <v>7772</v>
      </c>
      <c r="H29" s="96">
        <v>7772</v>
      </c>
      <c r="I29" s="96">
        <v>0</v>
      </c>
      <c r="J29" s="96">
        <v>0</v>
      </c>
      <c r="K29" s="96">
        <v>0</v>
      </c>
      <c r="L29" s="96">
        <v>1965</v>
      </c>
      <c r="M29" s="96">
        <v>1154</v>
      </c>
      <c r="N29" s="96">
        <v>1250</v>
      </c>
      <c r="O29" s="96">
        <v>0</v>
      </c>
      <c r="P29" s="96">
        <v>19269</v>
      </c>
      <c r="Q29" s="97">
        <v>23156</v>
      </c>
    </row>
    <row r="30" spans="2:17" ht="30.75" customHeight="1" x14ac:dyDescent="0.3">
      <c r="B30" s="4" t="s">
        <v>59</v>
      </c>
      <c r="C30" s="96">
        <v>78408</v>
      </c>
      <c r="D30" s="96">
        <v>14749</v>
      </c>
      <c r="E30" s="96">
        <v>14672</v>
      </c>
      <c r="F30" s="96">
        <v>0</v>
      </c>
      <c r="G30" s="96">
        <v>7065</v>
      </c>
      <c r="H30" s="96">
        <v>7065</v>
      </c>
      <c r="I30" s="96">
        <v>0</v>
      </c>
      <c r="J30" s="96">
        <v>0</v>
      </c>
      <c r="K30" s="96">
        <v>0</v>
      </c>
      <c r="L30" s="96">
        <v>766</v>
      </c>
      <c r="M30" s="96">
        <v>3443</v>
      </c>
      <c r="N30" s="96">
        <v>7110</v>
      </c>
      <c r="O30" s="96">
        <v>0</v>
      </c>
      <c r="P30" s="96">
        <v>0</v>
      </c>
      <c r="Q30" s="97">
        <v>88917</v>
      </c>
    </row>
    <row r="31" spans="2:17" ht="30.75" customHeight="1" x14ac:dyDescent="0.3">
      <c r="B31" s="42" t="s">
        <v>43</v>
      </c>
      <c r="C31" s="99">
        <f t="shared" ref="C31:Q31" si="0">SUM(C6:C30)</f>
        <v>126691879</v>
      </c>
      <c r="D31" s="99">
        <f t="shared" si="0"/>
        <v>28470191</v>
      </c>
      <c r="E31" s="99">
        <f t="shared" si="0"/>
        <v>28226256</v>
      </c>
      <c r="F31" s="99">
        <f t="shared" si="0"/>
        <v>209727</v>
      </c>
      <c r="G31" s="99">
        <f t="shared" si="0"/>
        <v>15605416</v>
      </c>
      <c r="H31" s="99">
        <f t="shared" si="0"/>
        <v>13038366</v>
      </c>
      <c r="I31" s="99">
        <f t="shared" si="0"/>
        <v>3555873</v>
      </c>
      <c r="J31" s="99">
        <f t="shared" si="0"/>
        <v>988327</v>
      </c>
      <c r="K31" s="99">
        <f t="shared" si="0"/>
        <v>0</v>
      </c>
      <c r="L31" s="99">
        <f t="shared" si="0"/>
        <v>4048194</v>
      </c>
      <c r="M31" s="99">
        <f t="shared" si="0"/>
        <v>5746943</v>
      </c>
      <c r="N31" s="99">
        <f t="shared" si="0"/>
        <v>5225105</v>
      </c>
      <c r="O31" s="99">
        <f t="shared" si="0"/>
        <v>113171</v>
      </c>
      <c r="P31" s="99">
        <f t="shared" si="0"/>
        <v>1459094</v>
      </c>
      <c r="Q31" s="99">
        <f t="shared" si="0"/>
        <v>131402998</v>
      </c>
    </row>
    <row r="32" spans="2:17" ht="30.75" customHeight="1" x14ac:dyDescent="0.3">
      <c r="B32" s="309" t="s">
        <v>44</v>
      </c>
      <c r="C32" s="310"/>
      <c r="D32" s="310"/>
      <c r="E32" s="310"/>
      <c r="F32" s="310"/>
      <c r="G32" s="310"/>
      <c r="H32" s="310"/>
      <c r="I32" s="310"/>
      <c r="J32" s="310"/>
      <c r="K32" s="310"/>
      <c r="L32" s="310"/>
      <c r="M32" s="310"/>
      <c r="N32" s="310"/>
      <c r="O32" s="310"/>
      <c r="P32" s="310"/>
      <c r="Q32" s="311"/>
    </row>
    <row r="33" spans="2:19" ht="30.75" customHeight="1" x14ac:dyDescent="0.3">
      <c r="B33" s="4" t="s">
        <v>45</v>
      </c>
      <c r="C33" s="96">
        <v>0</v>
      </c>
      <c r="D33" s="96">
        <v>77</v>
      </c>
      <c r="E33" s="96">
        <v>77</v>
      </c>
      <c r="F33" s="96">
        <v>0</v>
      </c>
      <c r="G33" s="96">
        <v>0</v>
      </c>
      <c r="H33" s="96">
        <v>0</v>
      </c>
      <c r="I33" s="96">
        <v>0</v>
      </c>
      <c r="J33" s="96">
        <v>0</v>
      </c>
      <c r="K33" s="96">
        <v>0</v>
      </c>
      <c r="L33" s="96">
        <v>54</v>
      </c>
      <c r="M33" s="96">
        <v>203</v>
      </c>
      <c r="N33" s="96">
        <v>2066</v>
      </c>
      <c r="O33" s="96">
        <v>212</v>
      </c>
      <c r="P33" s="96">
        <v>0</v>
      </c>
      <c r="Q33" s="97">
        <v>1674</v>
      </c>
    </row>
    <row r="34" spans="2:19" ht="30.75" customHeight="1" x14ac:dyDescent="0.3">
      <c r="B34" s="4" t="s">
        <v>74</v>
      </c>
      <c r="C34" s="96">
        <v>94480</v>
      </c>
      <c r="D34" s="96">
        <v>51060</v>
      </c>
      <c r="E34" s="96">
        <v>51060</v>
      </c>
      <c r="F34" s="96">
        <v>-3425</v>
      </c>
      <c r="G34" s="96">
        <v>14505</v>
      </c>
      <c r="H34" s="96">
        <v>0</v>
      </c>
      <c r="I34" s="96">
        <v>0</v>
      </c>
      <c r="J34" s="96">
        <v>0</v>
      </c>
      <c r="K34" s="96">
        <v>0</v>
      </c>
      <c r="L34" s="96">
        <v>8506</v>
      </c>
      <c r="M34" s="96">
        <v>2997</v>
      </c>
      <c r="N34" s="96">
        <v>0</v>
      </c>
      <c r="O34" s="96">
        <v>0</v>
      </c>
      <c r="P34" s="96">
        <v>0</v>
      </c>
      <c r="Q34" s="97">
        <v>130611</v>
      </c>
    </row>
    <row r="35" spans="2:19" ht="30.75" customHeight="1" x14ac:dyDescent="0.3">
      <c r="B35" s="4" t="s">
        <v>46</v>
      </c>
      <c r="C35" s="96">
        <v>1677474</v>
      </c>
      <c r="D35" s="96">
        <v>35889</v>
      </c>
      <c r="E35" s="96">
        <v>35889</v>
      </c>
      <c r="F35" s="96">
        <v>0</v>
      </c>
      <c r="G35" s="96">
        <v>0</v>
      </c>
      <c r="H35" s="96">
        <v>13328</v>
      </c>
      <c r="I35" s="96">
        <v>0</v>
      </c>
      <c r="J35" s="96">
        <v>0</v>
      </c>
      <c r="K35" s="96">
        <v>0</v>
      </c>
      <c r="L35" s="96">
        <v>11633</v>
      </c>
      <c r="M35" s="96">
        <v>15594</v>
      </c>
      <c r="N35" s="96">
        <v>102279</v>
      </c>
      <c r="O35" s="96">
        <v>0</v>
      </c>
      <c r="P35" s="96">
        <v>0</v>
      </c>
      <c r="Q35" s="97">
        <v>1775087</v>
      </c>
    </row>
    <row r="36" spans="2:19" ht="30.75" customHeight="1" x14ac:dyDescent="0.3">
      <c r="B36" s="42" t="s">
        <v>43</v>
      </c>
      <c r="C36" s="99">
        <f>SUM(C33:C35)</f>
        <v>1771954</v>
      </c>
      <c r="D36" s="99">
        <f t="shared" ref="D36:Q36" si="1">SUM(D33:D35)</f>
        <v>87026</v>
      </c>
      <c r="E36" s="99">
        <f t="shared" si="1"/>
        <v>87026</v>
      </c>
      <c r="F36" s="99">
        <f t="shared" si="1"/>
        <v>-3425</v>
      </c>
      <c r="G36" s="99">
        <f t="shared" si="1"/>
        <v>14505</v>
      </c>
      <c r="H36" s="99">
        <f t="shared" si="1"/>
        <v>13328</v>
      </c>
      <c r="I36" s="99">
        <f t="shared" si="1"/>
        <v>0</v>
      </c>
      <c r="J36" s="99">
        <f t="shared" si="1"/>
        <v>0</v>
      </c>
      <c r="K36" s="99">
        <f t="shared" si="1"/>
        <v>0</v>
      </c>
      <c r="L36" s="99">
        <f t="shared" si="1"/>
        <v>20193</v>
      </c>
      <c r="M36" s="99">
        <f t="shared" si="1"/>
        <v>18794</v>
      </c>
      <c r="N36" s="99">
        <f t="shared" si="1"/>
        <v>104345</v>
      </c>
      <c r="O36" s="99">
        <f t="shared" si="1"/>
        <v>212</v>
      </c>
      <c r="P36" s="99">
        <f t="shared" si="1"/>
        <v>0</v>
      </c>
      <c r="Q36" s="99">
        <f t="shared" si="1"/>
        <v>1907372</v>
      </c>
    </row>
    <row r="37" spans="2:19" ht="21.75" customHeight="1" x14ac:dyDescent="0.3">
      <c r="B37" s="308" t="s">
        <v>48</v>
      </c>
      <c r="C37" s="308"/>
      <c r="D37" s="308"/>
      <c r="E37" s="308"/>
      <c r="F37" s="308"/>
      <c r="G37" s="308"/>
      <c r="H37" s="308"/>
      <c r="I37" s="308"/>
      <c r="J37" s="308"/>
      <c r="K37" s="308"/>
      <c r="L37" s="308"/>
      <c r="M37" s="308"/>
      <c r="N37" s="308"/>
      <c r="O37" s="308"/>
      <c r="P37" s="308"/>
      <c r="Q37" s="308"/>
    </row>
    <row r="38" spans="2:19" ht="21.75" hidden="1" customHeight="1" x14ac:dyDescent="0.3">
      <c r="C38" s="14">
        <f>C36+C31</f>
        <v>128463833</v>
      </c>
      <c r="D38" s="14">
        <f t="shared" ref="D38:Q38" si="2">D36+D31</f>
        <v>28557217</v>
      </c>
      <c r="E38" s="14">
        <f t="shared" si="2"/>
        <v>28313282</v>
      </c>
      <c r="F38" s="14">
        <f t="shared" si="2"/>
        <v>206302</v>
      </c>
      <c r="G38" s="14">
        <f t="shared" si="2"/>
        <v>15619921</v>
      </c>
      <c r="H38" s="14">
        <f t="shared" si="2"/>
        <v>13051694</v>
      </c>
      <c r="I38" s="14">
        <f t="shared" si="2"/>
        <v>3555873</v>
      </c>
      <c r="J38" s="14">
        <f t="shared" si="2"/>
        <v>988327</v>
      </c>
      <c r="K38" s="14">
        <f t="shared" si="2"/>
        <v>0</v>
      </c>
      <c r="L38" s="14">
        <f t="shared" si="2"/>
        <v>4068387</v>
      </c>
      <c r="M38" s="14">
        <f t="shared" si="2"/>
        <v>5765737</v>
      </c>
      <c r="N38" s="14">
        <f t="shared" si="2"/>
        <v>5329450</v>
      </c>
      <c r="O38" s="14">
        <f t="shared" si="2"/>
        <v>113383</v>
      </c>
      <c r="P38" s="14">
        <f t="shared" si="2"/>
        <v>1459094</v>
      </c>
      <c r="Q38" s="14">
        <f t="shared" si="2"/>
        <v>133310370</v>
      </c>
    </row>
    <row r="39" spans="2:19" ht="21.75" customHeight="1" x14ac:dyDescent="0.3">
      <c r="C39" s="64"/>
      <c r="D39" s="64"/>
      <c r="E39" s="64"/>
      <c r="F39" s="64"/>
      <c r="G39" s="64"/>
      <c r="H39" s="64"/>
      <c r="I39" s="64"/>
      <c r="J39" s="64"/>
      <c r="K39" s="64"/>
      <c r="L39" s="64"/>
      <c r="M39" s="64"/>
      <c r="N39" s="64"/>
      <c r="O39" s="64"/>
      <c r="P39" s="64"/>
      <c r="Q39" s="64"/>
    </row>
    <row r="40" spans="2:19" ht="21.75" customHeight="1" x14ac:dyDescent="0.3">
      <c r="C40" s="15"/>
      <c r="D40" s="15"/>
      <c r="E40" s="15"/>
      <c r="F40" s="15"/>
      <c r="G40" s="15"/>
      <c r="H40" s="15"/>
      <c r="I40" s="15"/>
      <c r="J40" s="15"/>
      <c r="K40" s="15"/>
      <c r="L40" s="15"/>
      <c r="M40" s="15"/>
      <c r="N40" s="15"/>
      <c r="O40" s="15"/>
      <c r="P40" s="15"/>
      <c r="Q40" s="15"/>
    </row>
    <row r="41" spans="2:19" ht="21.75" customHeight="1" x14ac:dyDescent="0.3">
      <c r="C41" s="64"/>
      <c r="D41" s="64"/>
      <c r="E41" s="64"/>
      <c r="F41" s="64"/>
      <c r="G41" s="64"/>
      <c r="H41" s="64"/>
      <c r="I41" s="64"/>
      <c r="J41" s="64"/>
      <c r="K41" s="64"/>
      <c r="L41" s="64"/>
      <c r="M41" s="64"/>
      <c r="N41" s="64"/>
      <c r="O41" s="64"/>
      <c r="P41" s="64"/>
      <c r="Q41" s="64"/>
      <c r="R41" s="64"/>
      <c r="S41" s="64"/>
    </row>
  </sheetData>
  <sheetProtection algorithmName="SHA-512" hashValue="YXlw/PAjbv/BKfAM14pDrldXFUUjFNZR2194jcT8dQ5hlBDIilYHJngIaRa0dn7IYVmYfChXm97hta9sxzFAJg==" saltValue="WXda9Xv4yh5ywMWOAkPfCg==" spinCount="100000"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3"/>
  <sheetViews>
    <sheetView showGridLines="0" zoomScale="80" zoomScaleNormal="80" workbookViewId="0"/>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2" t="s">
        <v>252</v>
      </c>
      <c r="C3" s="312"/>
      <c r="D3" s="312"/>
      <c r="E3" s="312"/>
      <c r="F3" s="312"/>
      <c r="G3" s="312"/>
      <c r="H3" s="312"/>
      <c r="I3" s="312"/>
      <c r="J3" s="312"/>
      <c r="K3" s="312"/>
      <c r="L3" s="312"/>
      <c r="M3" s="312"/>
      <c r="N3" s="312"/>
      <c r="O3" s="312"/>
      <c r="P3" s="312"/>
      <c r="Q3" s="312"/>
    </row>
    <row r="4" spans="2:17" s="13" customFormat="1" ht="36.75" customHeight="1" x14ac:dyDescent="0.3">
      <c r="B4" s="48" t="s">
        <v>0</v>
      </c>
      <c r="C4" s="50" t="s">
        <v>61</v>
      </c>
      <c r="D4" s="50" t="s">
        <v>62</v>
      </c>
      <c r="E4" s="50" t="s">
        <v>63</v>
      </c>
      <c r="F4" s="50" t="s">
        <v>64</v>
      </c>
      <c r="G4" s="50" t="s">
        <v>65</v>
      </c>
      <c r="H4" s="50" t="s">
        <v>81</v>
      </c>
      <c r="I4" s="90" t="s">
        <v>66</v>
      </c>
      <c r="J4" s="50" t="s">
        <v>67</v>
      </c>
      <c r="K4" s="50" t="s">
        <v>68</v>
      </c>
      <c r="L4" s="50" t="s">
        <v>69</v>
      </c>
      <c r="M4" s="50" t="s">
        <v>70</v>
      </c>
      <c r="N4" s="50" t="s">
        <v>2</v>
      </c>
      <c r="O4" s="50" t="s">
        <v>71</v>
      </c>
      <c r="P4" s="50" t="s">
        <v>72</v>
      </c>
      <c r="Q4" s="50" t="s">
        <v>73</v>
      </c>
    </row>
    <row r="5" spans="2:17" ht="31.5" customHeight="1" x14ac:dyDescent="0.3">
      <c r="B5" s="309" t="s">
        <v>16</v>
      </c>
      <c r="C5" s="310"/>
      <c r="D5" s="310"/>
      <c r="E5" s="310"/>
      <c r="F5" s="310"/>
      <c r="G5" s="310"/>
      <c r="H5" s="310"/>
      <c r="I5" s="310"/>
      <c r="J5" s="310"/>
      <c r="K5" s="310"/>
      <c r="L5" s="310"/>
      <c r="M5" s="310"/>
      <c r="N5" s="310"/>
      <c r="O5" s="310"/>
      <c r="P5" s="310"/>
      <c r="Q5" s="311"/>
    </row>
    <row r="6" spans="2:17" ht="31.5" customHeight="1" x14ac:dyDescent="0.3">
      <c r="B6" s="7" t="s">
        <v>205</v>
      </c>
      <c r="C6" s="96">
        <v>0</v>
      </c>
      <c r="D6" s="96">
        <v>0</v>
      </c>
      <c r="E6" s="96">
        <v>0</v>
      </c>
      <c r="F6" s="96">
        <v>0</v>
      </c>
      <c r="G6" s="96">
        <v>0</v>
      </c>
      <c r="H6" s="96">
        <v>0</v>
      </c>
      <c r="I6" s="96">
        <v>0</v>
      </c>
      <c r="J6" s="96">
        <v>0</v>
      </c>
      <c r="K6" s="96">
        <v>0</v>
      </c>
      <c r="L6" s="96">
        <v>0</v>
      </c>
      <c r="M6" s="96">
        <v>0</v>
      </c>
      <c r="N6" s="96">
        <v>0</v>
      </c>
      <c r="O6" s="96">
        <v>0</v>
      </c>
      <c r="P6" s="96">
        <v>0</v>
      </c>
      <c r="Q6" s="97">
        <v>0</v>
      </c>
    </row>
    <row r="7" spans="2:17" ht="31.5" customHeight="1" x14ac:dyDescent="0.3">
      <c r="B7" s="4" t="s">
        <v>49</v>
      </c>
      <c r="C7" s="96">
        <v>848151</v>
      </c>
      <c r="D7" s="96">
        <v>40030</v>
      </c>
      <c r="E7" s="96">
        <v>40030</v>
      </c>
      <c r="F7" s="96">
        <v>0</v>
      </c>
      <c r="G7" s="96">
        <v>95102</v>
      </c>
      <c r="H7" s="96">
        <v>95102</v>
      </c>
      <c r="I7" s="96">
        <v>0</v>
      </c>
      <c r="J7" s="96">
        <v>0</v>
      </c>
      <c r="K7" s="96">
        <v>0</v>
      </c>
      <c r="L7" s="96">
        <v>0</v>
      </c>
      <c r="M7" s="96">
        <v>4828</v>
      </c>
      <c r="N7" s="96">
        <v>85318</v>
      </c>
      <c r="O7" s="96">
        <v>3852</v>
      </c>
      <c r="P7" s="96">
        <v>0</v>
      </c>
      <c r="Q7" s="97">
        <v>869716</v>
      </c>
    </row>
    <row r="8" spans="2:17" ht="31.5" customHeight="1" x14ac:dyDescent="0.3">
      <c r="B8" s="4" t="s">
        <v>129</v>
      </c>
      <c r="C8" s="96">
        <v>11150953</v>
      </c>
      <c r="D8" s="96">
        <v>3632387</v>
      </c>
      <c r="E8" s="96">
        <v>3632387</v>
      </c>
      <c r="F8" s="96">
        <v>0</v>
      </c>
      <c r="G8" s="96">
        <v>1356307</v>
      </c>
      <c r="H8" s="96">
        <v>0</v>
      </c>
      <c r="I8" s="96">
        <v>0</v>
      </c>
      <c r="J8" s="96">
        <v>0</v>
      </c>
      <c r="K8" s="96">
        <v>1358861</v>
      </c>
      <c r="L8" s="96">
        <v>67684</v>
      </c>
      <c r="M8" s="96">
        <v>40221</v>
      </c>
      <c r="N8" s="96">
        <v>1401843</v>
      </c>
      <c r="O8" s="96">
        <v>18271</v>
      </c>
      <c r="P8" s="96">
        <v>717607</v>
      </c>
      <c r="Q8" s="97">
        <v>13982539</v>
      </c>
    </row>
    <row r="9" spans="2:17" ht="31.5" customHeight="1" x14ac:dyDescent="0.3">
      <c r="B9" s="4" t="s">
        <v>223</v>
      </c>
      <c r="C9" s="96">
        <v>14460</v>
      </c>
      <c r="D9" s="96">
        <v>0</v>
      </c>
      <c r="E9" s="96">
        <v>0</v>
      </c>
      <c r="F9" s="96">
        <v>0</v>
      </c>
      <c r="G9" s="96">
        <v>1262</v>
      </c>
      <c r="H9" s="96">
        <v>1262</v>
      </c>
      <c r="I9" s="96">
        <v>0</v>
      </c>
      <c r="J9" s="96">
        <v>0</v>
      </c>
      <c r="K9" s="96">
        <v>0</v>
      </c>
      <c r="L9" s="96">
        <v>0</v>
      </c>
      <c r="M9" s="96">
        <v>0</v>
      </c>
      <c r="N9" s="96">
        <v>1966</v>
      </c>
      <c r="O9" s="96">
        <v>0</v>
      </c>
      <c r="P9" s="96">
        <v>0</v>
      </c>
      <c r="Q9" s="97">
        <v>15164</v>
      </c>
    </row>
    <row r="10" spans="2:17" ht="31.5" customHeight="1" x14ac:dyDescent="0.3">
      <c r="B10" s="4" t="s">
        <v>50</v>
      </c>
      <c r="C10" s="96">
        <v>891670</v>
      </c>
      <c r="D10" s="96">
        <v>357519</v>
      </c>
      <c r="E10" s="96">
        <v>357519</v>
      </c>
      <c r="F10" s="96">
        <v>0</v>
      </c>
      <c r="G10" s="96">
        <v>229416</v>
      </c>
      <c r="H10" s="96">
        <v>8096</v>
      </c>
      <c r="I10" s="96">
        <v>0</v>
      </c>
      <c r="J10" s="96">
        <v>0</v>
      </c>
      <c r="K10" s="96">
        <v>221522</v>
      </c>
      <c r="L10" s="96">
        <v>1973</v>
      </c>
      <c r="M10" s="96">
        <v>501</v>
      </c>
      <c r="N10" s="96">
        <v>35239</v>
      </c>
      <c r="O10" s="96">
        <v>0</v>
      </c>
      <c r="P10" s="96">
        <v>0</v>
      </c>
      <c r="Q10" s="97">
        <v>1052335</v>
      </c>
    </row>
    <row r="11" spans="2:17" ht="31.5" customHeight="1" x14ac:dyDescent="0.3">
      <c r="B11" s="4" t="s">
        <v>51</v>
      </c>
      <c r="C11" s="96">
        <v>1592721</v>
      </c>
      <c r="D11" s="96">
        <v>117998</v>
      </c>
      <c r="E11" s="96">
        <v>117998</v>
      </c>
      <c r="F11" s="96">
        <v>0</v>
      </c>
      <c r="G11" s="96">
        <v>0</v>
      </c>
      <c r="H11" s="96">
        <v>279935</v>
      </c>
      <c r="I11" s="96">
        <v>0</v>
      </c>
      <c r="J11" s="96">
        <v>0</v>
      </c>
      <c r="K11" s="96">
        <v>0</v>
      </c>
      <c r="L11" s="96">
        <v>1882</v>
      </c>
      <c r="M11" s="96">
        <v>16641</v>
      </c>
      <c r="N11" s="96">
        <v>148241</v>
      </c>
      <c r="O11" s="96">
        <v>0</v>
      </c>
      <c r="P11" s="96">
        <v>0</v>
      </c>
      <c r="Q11" s="97">
        <v>1560502</v>
      </c>
    </row>
    <row r="12" spans="2:17" ht="31.5" customHeight="1" x14ac:dyDescent="0.3">
      <c r="B12" s="4" t="s">
        <v>22</v>
      </c>
      <c r="C12" s="96">
        <v>0</v>
      </c>
      <c r="D12" s="96">
        <v>0</v>
      </c>
      <c r="E12" s="96">
        <v>0</v>
      </c>
      <c r="F12" s="96">
        <v>0</v>
      </c>
      <c r="G12" s="96">
        <v>0</v>
      </c>
      <c r="H12" s="96">
        <v>0</v>
      </c>
      <c r="I12" s="96">
        <v>0</v>
      </c>
      <c r="J12" s="96">
        <v>0</v>
      </c>
      <c r="K12" s="96">
        <v>0</v>
      </c>
      <c r="L12" s="96">
        <v>0</v>
      </c>
      <c r="M12" s="96">
        <v>0</v>
      </c>
      <c r="N12" s="96">
        <v>0</v>
      </c>
      <c r="O12" s="96">
        <v>0</v>
      </c>
      <c r="P12" s="96">
        <v>0</v>
      </c>
      <c r="Q12" s="97">
        <v>0</v>
      </c>
    </row>
    <row r="13" spans="2:17" ht="31.5" customHeight="1" x14ac:dyDescent="0.3">
      <c r="B13" s="4" t="s">
        <v>218</v>
      </c>
      <c r="C13" s="96">
        <v>0</v>
      </c>
      <c r="D13" s="96">
        <v>0</v>
      </c>
      <c r="E13" s="96">
        <v>0</v>
      </c>
      <c r="F13" s="96">
        <v>0</v>
      </c>
      <c r="G13" s="96">
        <v>0</v>
      </c>
      <c r="H13" s="96">
        <v>0</v>
      </c>
      <c r="I13" s="96">
        <v>0</v>
      </c>
      <c r="J13" s="96">
        <v>0</v>
      </c>
      <c r="K13" s="96">
        <v>0</v>
      </c>
      <c r="L13" s="96">
        <v>0</v>
      </c>
      <c r="M13" s="96">
        <v>0</v>
      </c>
      <c r="N13" s="96">
        <v>0</v>
      </c>
      <c r="O13" s="96">
        <v>0</v>
      </c>
      <c r="P13" s="96">
        <v>0</v>
      </c>
      <c r="Q13" s="97">
        <v>0</v>
      </c>
    </row>
    <row r="14" spans="2:17" ht="31.5" customHeight="1" x14ac:dyDescent="0.3">
      <c r="B14" s="4" t="s">
        <v>52</v>
      </c>
      <c r="C14" s="96">
        <v>0</v>
      </c>
      <c r="D14" s="96">
        <v>0</v>
      </c>
      <c r="E14" s="96">
        <v>0</v>
      </c>
      <c r="F14" s="96">
        <v>0</v>
      </c>
      <c r="G14" s="96">
        <v>0</v>
      </c>
      <c r="H14" s="96">
        <v>0</v>
      </c>
      <c r="I14" s="96">
        <v>0</v>
      </c>
      <c r="J14" s="96">
        <v>0</v>
      </c>
      <c r="K14" s="96">
        <v>0</v>
      </c>
      <c r="L14" s="96">
        <v>0</v>
      </c>
      <c r="M14" s="96">
        <v>0</v>
      </c>
      <c r="N14" s="96">
        <v>0</v>
      </c>
      <c r="O14" s="96">
        <v>0</v>
      </c>
      <c r="P14" s="96">
        <v>0</v>
      </c>
      <c r="Q14" s="97">
        <v>0</v>
      </c>
    </row>
    <row r="15" spans="2:17" ht="31.5" customHeight="1" x14ac:dyDescent="0.3">
      <c r="B15" s="4" t="s">
        <v>207</v>
      </c>
      <c r="C15" s="96">
        <v>0</v>
      </c>
      <c r="D15" s="96">
        <v>0</v>
      </c>
      <c r="E15" s="96">
        <v>0</v>
      </c>
      <c r="F15" s="96">
        <v>0</v>
      </c>
      <c r="G15" s="96">
        <v>0</v>
      </c>
      <c r="H15" s="96">
        <v>0</v>
      </c>
      <c r="I15" s="96">
        <v>0</v>
      </c>
      <c r="J15" s="96">
        <v>0</v>
      </c>
      <c r="K15" s="96">
        <v>0</v>
      </c>
      <c r="L15" s="96">
        <v>0</v>
      </c>
      <c r="M15" s="96">
        <v>0</v>
      </c>
      <c r="N15" s="96">
        <v>0</v>
      </c>
      <c r="O15" s="96">
        <v>0</v>
      </c>
      <c r="P15" s="96">
        <v>0</v>
      </c>
      <c r="Q15" s="97">
        <v>0</v>
      </c>
    </row>
    <row r="16" spans="2:17" ht="31.5" customHeight="1" x14ac:dyDescent="0.3">
      <c r="B16" s="4" t="s">
        <v>53</v>
      </c>
      <c r="C16" s="96">
        <v>16280427</v>
      </c>
      <c r="D16" s="96">
        <v>3143393</v>
      </c>
      <c r="E16" s="96">
        <v>3143393</v>
      </c>
      <c r="F16" s="96">
        <v>0</v>
      </c>
      <c r="G16" s="96">
        <v>39446</v>
      </c>
      <c r="H16" s="96">
        <v>39446</v>
      </c>
      <c r="I16" s="96">
        <v>0</v>
      </c>
      <c r="J16" s="96">
        <v>0</v>
      </c>
      <c r="K16" s="96">
        <v>1537828</v>
      </c>
      <c r="L16" s="96">
        <v>55890</v>
      </c>
      <c r="M16" s="96">
        <v>29890</v>
      </c>
      <c r="N16" s="96">
        <v>84470</v>
      </c>
      <c r="O16" s="96">
        <v>0</v>
      </c>
      <c r="P16" s="96">
        <v>324000</v>
      </c>
      <c r="Q16" s="97">
        <v>17521235</v>
      </c>
    </row>
    <row r="17" spans="2:17" ht="31.5" customHeight="1" x14ac:dyDescent="0.3">
      <c r="B17" s="4" t="s">
        <v>54</v>
      </c>
      <c r="C17" s="96">
        <v>11843167</v>
      </c>
      <c r="D17" s="96">
        <v>558582</v>
      </c>
      <c r="E17" s="96">
        <v>558582</v>
      </c>
      <c r="F17" s="96">
        <v>0</v>
      </c>
      <c r="G17" s="96">
        <v>1128525</v>
      </c>
      <c r="H17" s="96">
        <v>0</v>
      </c>
      <c r="I17" s="96">
        <v>0</v>
      </c>
      <c r="J17" s="96">
        <v>0</v>
      </c>
      <c r="K17" s="96">
        <v>1128525</v>
      </c>
      <c r="L17" s="96">
        <v>8508</v>
      </c>
      <c r="M17" s="96">
        <v>25956</v>
      </c>
      <c r="N17" s="96">
        <v>-115895</v>
      </c>
      <c r="O17" s="96">
        <v>8556</v>
      </c>
      <c r="P17" s="96">
        <v>9109</v>
      </c>
      <c r="Q17" s="97">
        <v>11105200</v>
      </c>
    </row>
    <row r="18" spans="2:17" ht="31.5" customHeight="1" x14ac:dyDescent="0.3">
      <c r="B18" s="4" t="s">
        <v>55</v>
      </c>
      <c r="C18" s="96">
        <v>3700376</v>
      </c>
      <c r="D18" s="96">
        <v>1366327</v>
      </c>
      <c r="E18" s="96">
        <v>1366327</v>
      </c>
      <c r="F18" s="96">
        <v>0</v>
      </c>
      <c r="G18" s="96">
        <v>540996</v>
      </c>
      <c r="H18" s="96">
        <v>254663</v>
      </c>
      <c r="I18" s="96">
        <v>0</v>
      </c>
      <c r="J18" s="96">
        <v>0</v>
      </c>
      <c r="K18" s="96">
        <v>286333</v>
      </c>
      <c r="L18" s="96">
        <v>9208</v>
      </c>
      <c r="M18" s="96">
        <v>0</v>
      </c>
      <c r="N18" s="96">
        <v>561389</v>
      </c>
      <c r="O18" s="96">
        <v>0</v>
      </c>
      <c r="P18" s="96">
        <v>0</v>
      </c>
      <c r="Q18" s="97">
        <v>5077888</v>
      </c>
    </row>
    <row r="19" spans="2:17" ht="31.5" customHeight="1" x14ac:dyDescent="0.3">
      <c r="B19" s="4" t="s">
        <v>117</v>
      </c>
      <c r="C19" s="96">
        <v>878548</v>
      </c>
      <c r="D19" s="96">
        <v>162088</v>
      </c>
      <c r="E19" s="96">
        <v>162088</v>
      </c>
      <c r="F19" s="96">
        <v>0</v>
      </c>
      <c r="G19" s="96">
        <v>110952</v>
      </c>
      <c r="H19" s="96">
        <v>0</v>
      </c>
      <c r="I19" s="96">
        <v>0</v>
      </c>
      <c r="J19" s="96">
        <v>0</v>
      </c>
      <c r="K19" s="96">
        <v>110952</v>
      </c>
      <c r="L19" s="96">
        <v>5710</v>
      </c>
      <c r="M19" s="96">
        <v>5694</v>
      </c>
      <c r="N19" s="96">
        <v>73974</v>
      </c>
      <c r="O19" s="96">
        <v>0</v>
      </c>
      <c r="P19" s="96">
        <v>0</v>
      </c>
      <c r="Q19" s="97">
        <v>992254</v>
      </c>
    </row>
    <row r="20" spans="2:17" ht="31.5" customHeight="1" x14ac:dyDescent="0.3">
      <c r="B20" s="4" t="s">
        <v>202</v>
      </c>
      <c r="C20" s="96">
        <v>0</v>
      </c>
      <c r="D20" s="96">
        <v>5029</v>
      </c>
      <c r="E20" s="96">
        <v>5029</v>
      </c>
      <c r="F20" s="96">
        <v>0</v>
      </c>
      <c r="G20" s="96">
        <v>0</v>
      </c>
      <c r="H20" s="96">
        <v>0</v>
      </c>
      <c r="I20" s="96">
        <v>0</v>
      </c>
      <c r="J20" s="96">
        <v>0</v>
      </c>
      <c r="K20" s="96">
        <v>0</v>
      </c>
      <c r="L20" s="96">
        <v>0</v>
      </c>
      <c r="M20" s="96">
        <v>0</v>
      </c>
      <c r="N20" s="96">
        <v>0</v>
      </c>
      <c r="O20" s="96">
        <v>0</v>
      </c>
      <c r="P20" s="96">
        <v>0</v>
      </c>
      <c r="Q20" s="97">
        <v>5029</v>
      </c>
    </row>
    <row r="21" spans="2:17" ht="31.5" customHeight="1" x14ac:dyDescent="0.3">
      <c r="B21" s="4" t="s">
        <v>120</v>
      </c>
      <c r="C21" s="96">
        <v>733710</v>
      </c>
      <c r="D21" s="96">
        <v>341755</v>
      </c>
      <c r="E21" s="96">
        <v>341755</v>
      </c>
      <c r="F21" s="96">
        <v>0</v>
      </c>
      <c r="G21" s="96">
        <v>76468</v>
      </c>
      <c r="H21" s="96">
        <v>76468</v>
      </c>
      <c r="I21" s="96">
        <v>0</v>
      </c>
      <c r="J21" s="96">
        <v>0</v>
      </c>
      <c r="K21" s="96">
        <v>0</v>
      </c>
      <c r="L21" s="96">
        <v>1010</v>
      </c>
      <c r="M21" s="96">
        <v>1206</v>
      </c>
      <c r="N21" s="96">
        <v>9202</v>
      </c>
      <c r="O21" s="96">
        <v>3646</v>
      </c>
      <c r="P21" s="96">
        <v>0</v>
      </c>
      <c r="Q21" s="97">
        <v>1002337</v>
      </c>
    </row>
    <row r="22" spans="2:17" ht="31.5" customHeight="1" x14ac:dyDescent="0.3">
      <c r="B22" s="85" t="s">
        <v>34</v>
      </c>
      <c r="C22" s="96">
        <v>6795616</v>
      </c>
      <c r="D22" s="96">
        <v>0</v>
      </c>
      <c r="E22" s="96">
        <v>0</v>
      </c>
      <c r="F22" s="96">
        <v>0</v>
      </c>
      <c r="G22" s="96">
        <v>814955</v>
      </c>
      <c r="H22" s="96">
        <v>10624</v>
      </c>
      <c r="I22" s="96">
        <v>0</v>
      </c>
      <c r="J22" s="96">
        <v>0</v>
      </c>
      <c r="K22" s="96">
        <v>804331</v>
      </c>
      <c r="L22" s="96">
        <v>0</v>
      </c>
      <c r="M22" s="96">
        <v>18613</v>
      </c>
      <c r="N22" s="96">
        <v>186292</v>
      </c>
      <c r="O22" s="96">
        <v>0</v>
      </c>
      <c r="P22" s="96">
        <v>0</v>
      </c>
      <c r="Q22" s="97">
        <v>6148340</v>
      </c>
    </row>
    <row r="23" spans="2:17" ht="31.5" customHeight="1" x14ac:dyDescent="0.3">
      <c r="B23" s="85" t="s">
        <v>219</v>
      </c>
      <c r="C23" s="96">
        <v>-4809</v>
      </c>
      <c r="D23" s="96">
        <v>0</v>
      </c>
      <c r="E23" s="96">
        <v>0</v>
      </c>
      <c r="F23" s="96">
        <v>0</v>
      </c>
      <c r="G23" s="96">
        <v>723</v>
      </c>
      <c r="H23" s="96">
        <v>0</v>
      </c>
      <c r="I23" s="96">
        <v>0</v>
      </c>
      <c r="J23" s="96">
        <v>0</v>
      </c>
      <c r="K23" s="96">
        <v>723</v>
      </c>
      <c r="L23" s="96">
        <v>0</v>
      </c>
      <c r="M23" s="96">
        <v>0</v>
      </c>
      <c r="N23" s="96">
        <v>15</v>
      </c>
      <c r="O23" s="96">
        <v>2</v>
      </c>
      <c r="P23" s="96">
        <v>0</v>
      </c>
      <c r="Q23" s="97">
        <v>-5519</v>
      </c>
    </row>
    <row r="24" spans="2:17" ht="31.5" customHeight="1" x14ac:dyDescent="0.3">
      <c r="B24" s="4" t="s">
        <v>56</v>
      </c>
      <c r="C24" s="96">
        <v>838148</v>
      </c>
      <c r="D24" s="96">
        <v>0</v>
      </c>
      <c r="E24" s="96">
        <v>0</v>
      </c>
      <c r="F24" s="96">
        <v>0</v>
      </c>
      <c r="G24" s="96">
        <v>107974</v>
      </c>
      <c r="H24" s="96">
        <v>0</v>
      </c>
      <c r="I24" s="96">
        <v>0</v>
      </c>
      <c r="J24" s="96">
        <v>0</v>
      </c>
      <c r="K24" s="96">
        <v>107974</v>
      </c>
      <c r="L24" s="96">
        <v>0</v>
      </c>
      <c r="M24" s="96">
        <v>0</v>
      </c>
      <c r="N24" s="96">
        <v>0</v>
      </c>
      <c r="O24" s="96">
        <v>0</v>
      </c>
      <c r="P24" s="96">
        <v>0</v>
      </c>
      <c r="Q24" s="97">
        <v>730174</v>
      </c>
    </row>
    <row r="25" spans="2:17" ht="31.5" customHeight="1" x14ac:dyDescent="0.3">
      <c r="B25" s="4" t="s">
        <v>57</v>
      </c>
      <c r="C25" s="96">
        <v>324722</v>
      </c>
      <c r="D25" s="96">
        <v>19450</v>
      </c>
      <c r="E25" s="96">
        <v>19450</v>
      </c>
      <c r="F25" s="96">
        <v>0</v>
      </c>
      <c r="G25" s="96">
        <v>34092</v>
      </c>
      <c r="H25" s="96">
        <v>50339</v>
      </c>
      <c r="I25" s="96">
        <v>0</v>
      </c>
      <c r="J25" s="96">
        <v>0</v>
      </c>
      <c r="K25" s="96">
        <v>0</v>
      </c>
      <c r="L25" s="96">
        <v>428</v>
      </c>
      <c r="M25" s="96">
        <v>20750</v>
      </c>
      <c r="N25" s="96">
        <v>8509</v>
      </c>
      <c r="O25" s="96">
        <v>0</v>
      </c>
      <c r="P25" s="96">
        <v>0</v>
      </c>
      <c r="Q25" s="97">
        <v>281164</v>
      </c>
    </row>
    <row r="26" spans="2:17" ht="31.5" customHeight="1" x14ac:dyDescent="0.3">
      <c r="B26" s="4" t="s">
        <v>119</v>
      </c>
      <c r="C26" s="96">
        <v>0</v>
      </c>
      <c r="D26" s="96">
        <v>0</v>
      </c>
      <c r="E26" s="96">
        <v>0</v>
      </c>
      <c r="F26" s="96">
        <v>0</v>
      </c>
      <c r="G26" s="96">
        <v>0</v>
      </c>
      <c r="H26" s="96">
        <v>0</v>
      </c>
      <c r="I26" s="96">
        <v>0</v>
      </c>
      <c r="J26" s="96">
        <v>0</v>
      </c>
      <c r="K26" s="96">
        <v>0</v>
      </c>
      <c r="L26" s="96">
        <v>0</v>
      </c>
      <c r="M26" s="96">
        <v>0</v>
      </c>
      <c r="N26" s="96">
        <v>0</v>
      </c>
      <c r="O26" s="96">
        <v>0</v>
      </c>
      <c r="P26" s="96">
        <v>0</v>
      </c>
      <c r="Q26" s="97">
        <v>0</v>
      </c>
    </row>
    <row r="27" spans="2:17" ht="31.5" customHeight="1" x14ac:dyDescent="0.3">
      <c r="B27" s="4" t="s">
        <v>130</v>
      </c>
      <c r="C27" s="96">
        <v>15128881</v>
      </c>
      <c r="D27" s="96">
        <v>378223</v>
      </c>
      <c r="E27" s="96">
        <v>364633</v>
      </c>
      <c r="F27" s="96">
        <v>0</v>
      </c>
      <c r="G27" s="96">
        <v>1276738</v>
      </c>
      <c r="H27" s="96">
        <v>0</v>
      </c>
      <c r="I27" s="96">
        <v>0</v>
      </c>
      <c r="J27" s="96">
        <v>0</v>
      </c>
      <c r="K27" s="96">
        <v>1276738</v>
      </c>
      <c r="L27" s="96">
        <v>9162</v>
      </c>
      <c r="M27" s="96">
        <v>27276</v>
      </c>
      <c r="N27" s="96">
        <v>-108119</v>
      </c>
      <c r="O27" s="96">
        <v>0</v>
      </c>
      <c r="P27" s="96">
        <v>0</v>
      </c>
      <c r="Q27" s="97">
        <v>14072220</v>
      </c>
    </row>
    <row r="28" spans="2:17" ht="31.5" customHeight="1" x14ac:dyDescent="0.3">
      <c r="B28" s="4" t="s">
        <v>221</v>
      </c>
      <c r="C28" s="96">
        <v>0</v>
      </c>
      <c r="D28" s="96">
        <v>0</v>
      </c>
      <c r="E28" s="96">
        <v>0</v>
      </c>
      <c r="F28" s="96">
        <v>0</v>
      </c>
      <c r="G28" s="96">
        <v>0</v>
      </c>
      <c r="H28" s="96">
        <v>0</v>
      </c>
      <c r="I28" s="96">
        <v>0</v>
      </c>
      <c r="J28" s="96">
        <v>0</v>
      </c>
      <c r="K28" s="96">
        <v>0</v>
      </c>
      <c r="L28" s="96">
        <v>0</v>
      </c>
      <c r="M28" s="96">
        <v>0</v>
      </c>
      <c r="N28" s="96">
        <v>0</v>
      </c>
      <c r="O28" s="96">
        <v>0</v>
      </c>
      <c r="P28" s="96">
        <v>0</v>
      </c>
      <c r="Q28" s="97">
        <v>0</v>
      </c>
    </row>
    <row r="29" spans="2:17" ht="31.5" customHeight="1" x14ac:dyDescent="0.3">
      <c r="B29" s="4" t="s">
        <v>58</v>
      </c>
      <c r="C29" s="96">
        <v>1048392</v>
      </c>
      <c r="D29" s="96">
        <v>0</v>
      </c>
      <c r="E29" s="96">
        <v>0</v>
      </c>
      <c r="F29" s="96">
        <v>0</v>
      </c>
      <c r="G29" s="96">
        <v>107755</v>
      </c>
      <c r="H29" s="96">
        <v>0</v>
      </c>
      <c r="I29" s="96">
        <v>0</v>
      </c>
      <c r="J29" s="96">
        <v>0</v>
      </c>
      <c r="K29" s="96">
        <v>107755</v>
      </c>
      <c r="L29" s="96">
        <v>0</v>
      </c>
      <c r="M29" s="96">
        <v>0</v>
      </c>
      <c r="N29" s="96">
        <v>0</v>
      </c>
      <c r="O29" s="96">
        <v>0</v>
      </c>
      <c r="P29" s="96">
        <v>-52764</v>
      </c>
      <c r="Q29" s="97">
        <v>993401</v>
      </c>
    </row>
    <row r="30" spans="2:17" ht="31.5" customHeight="1" x14ac:dyDescent="0.3">
      <c r="B30" s="4" t="s">
        <v>59</v>
      </c>
      <c r="C30" s="96">
        <v>0</v>
      </c>
      <c r="D30" s="96">
        <v>0</v>
      </c>
      <c r="E30" s="96">
        <v>0</v>
      </c>
      <c r="F30" s="96">
        <v>0</v>
      </c>
      <c r="G30" s="96">
        <v>0</v>
      </c>
      <c r="H30" s="96">
        <v>0</v>
      </c>
      <c r="I30" s="96">
        <v>0</v>
      </c>
      <c r="J30" s="96">
        <v>0</v>
      </c>
      <c r="K30" s="96">
        <v>0</v>
      </c>
      <c r="L30" s="96">
        <v>0</v>
      </c>
      <c r="M30" s="96">
        <v>5</v>
      </c>
      <c r="N30" s="96">
        <v>0</v>
      </c>
      <c r="O30" s="96">
        <v>0</v>
      </c>
      <c r="P30" s="96">
        <v>0</v>
      </c>
      <c r="Q30" s="97">
        <v>-5</v>
      </c>
    </row>
    <row r="31" spans="2:17" ht="31.5" customHeight="1" x14ac:dyDescent="0.3">
      <c r="B31" s="42" t="s">
        <v>43</v>
      </c>
      <c r="C31" s="99">
        <f t="shared" ref="C31:Q31" si="0">SUM(C6:C30)</f>
        <v>72065133</v>
      </c>
      <c r="D31" s="99">
        <f t="shared" si="0"/>
        <v>10122781</v>
      </c>
      <c r="E31" s="99">
        <f t="shared" si="0"/>
        <v>10109191</v>
      </c>
      <c r="F31" s="99">
        <f t="shared" si="0"/>
        <v>0</v>
      </c>
      <c r="G31" s="99">
        <f t="shared" si="0"/>
        <v>5920711</v>
      </c>
      <c r="H31" s="99">
        <f t="shared" si="0"/>
        <v>815935</v>
      </c>
      <c r="I31" s="99">
        <f t="shared" si="0"/>
        <v>0</v>
      </c>
      <c r="J31" s="99">
        <f t="shared" si="0"/>
        <v>0</v>
      </c>
      <c r="K31" s="99">
        <f t="shared" si="0"/>
        <v>6941542</v>
      </c>
      <c r="L31" s="99">
        <f t="shared" si="0"/>
        <v>161455</v>
      </c>
      <c r="M31" s="99">
        <f t="shared" si="0"/>
        <v>191581</v>
      </c>
      <c r="N31" s="99">
        <f t="shared" si="0"/>
        <v>2372444</v>
      </c>
      <c r="O31" s="99">
        <f t="shared" si="0"/>
        <v>34327</v>
      </c>
      <c r="P31" s="99">
        <f t="shared" si="0"/>
        <v>997952</v>
      </c>
      <c r="Q31" s="99">
        <f t="shared" si="0"/>
        <v>75403974</v>
      </c>
    </row>
    <row r="32" spans="2:17" ht="31.5" customHeight="1" x14ac:dyDescent="0.3">
      <c r="B32" s="309" t="s">
        <v>44</v>
      </c>
      <c r="C32" s="310"/>
      <c r="D32" s="310"/>
      <c r="E32" s="310"/>
      <c r="F32" s="310"/>
      <c r="G32" s="310"/>
      <c r="H32" s="310"/>
      <c r="I32" s="310"/>
      <c r="J32" s="310"/>
      <c r="K32" s="310"/>
      <c r="L32" s="310"/>
      <c r="M32" s="310"/>
      <c r="N32" s="310"/>
      <c r="O32" s="310"/>
      <c r="P32" s="310"/>
      <c r="Q32" s="311"/>
    </row>
    <row r="33" spans="2:18" ht="31.5" customHeight="1" x14ac:dyDescent="0.3">
      <c r="B33" s="4" t="s">
        <v>45</v>
      </c>
      <c r="C33" s="96">
        <v>0</v>
      </c>
      <c r="D33" s="96">
        <v>0</v>
      </c>
      <c r="E33" s="96">
        <v>0</v>
      </c>
      <c r="F33" s="96">
        <v>0</v>
      </c>
      <c r="G33" s="96">
        <v>0</v>
      </c>
      <c r="H33" s="96">
        <v>0</v>
      </c>
      <c r="I33" s="96">
        <v>0</v>
      </c>
      <c r="J33" s="96">
        <v>0</v>
      </c>
      <c r="K33" s="96">
        <v>0</v>
      </c>
      <c r="L33" s="96">
        <v>0</v>
      </c>
      <c r="M33" s="96">
        <v>0</v>
      </c>
      <c r="N33" s="96">
        <v>0</v>
      </c>
      <c r="O33" s="96">
        <v>0</v>
      </c>
      <c r="P33" s="96">
        <v>0</v>
      </c>
      <c r="Q33" s="97">
        <v>0</v>
      </c>
    </row>
    <row r="34" spans="2:18" ht="31.5" customHeight="1" x14ac:dyDescent="0.3">
      <c r="B34" s="4" t="s">
        <v>74</v>
      </c>
      <c r="C34" s="96">
        <v>0</v>
      </c>
      <c r="D34" s="96">
        <v>0</v>
      </c>
      <c r="E34" s="96">
        <v>0</v>
      </c>
      <c r="F34" s="96">
        <v>0</v>
      </c>
      <c r="G34" s="96">
        <v>0</v>
      </c>
      <c r="H34" s="96">
        <v>0</v>
      </c>
      <c r="I34" s="96">
        <v>0</v>
      </c>
      <c r="J34" s="96">
        <v>0</v>
      </c>
      <c r="K34" s="96">
        <v>0</v>
      </c>
      <c r="L34" s="96">
        <v>0</v>
      </c>
      <c r="M34" s="96">
        <v>0</v>
      </c>
      <c r="N34" s="96">
        <v>0</v>
      </c>
      <c r="O34" s="96">
        <v>0</v>
      </c>
      <c r="P34" s="96">
        <v>0</v>
      </c>
      <c r="Q34" s="97">
        <v>0</v>
      </c>
    </row>
    <row r="35" spans="2:18" ht="31.5" customHeight="1" x14ac:dyDescent="0.3">
      <c r="B35" s="4" t="s">
        <v>46</v>
      </c>
      <c r="C35" s="96">
        <v>0</v>
      </c>
      <c r="D35" s="96">
        <v>0</v>
      </c>
      <c r="E35" s="96">
        <v>0</v>
      </c>
      <c r="F35" s="96">
        <v>0</v>
      </c>
      <c r="G35" s="96">
        <v>0</v>
      </c>
      <c r="H35" s="96">
        <v>0</v>
      </c>
      <c r="I35" s="96">
        <v>0</v>
      </c>
      <c r="J35" s="96">
        <v>0</v>
      </c>
      <c r="K35" s="96">
        <v>0</v>
      </c>
      <c r="L35" s="96">
        <v>0</v>
      </c>
      <c r="M35" s="96">
        <v>0</v>
      </c>
      <c r="N35" s="96">
        <v>0</v>
      </c>
      <c r="O35" s="96">
        <v>0</v>
      </c>
      <c r="P35" s="96">
        <v>0</v>
      </c>
      <c r="Q35" s="97">
        <v>0</v>
      </c>
    </row>
    <row r="36" spans="2:18" ht="31.5" customHeight="1" x14ac:dyDescent="0.3">
      <c r="B36" s="42" t="s">
        <v>43</v>
      </c>
      <c r="C36" s="99">
        <f t="shared" ref="C36:Q36" si="1">SUM(C33:C35)</f>
        <v>0</v>
      </c>
      <c r="D36" s="99">
        <f t="shared" si="1"/>
        <v>0</v>
      </c>
      <c r="E36" s="99">
        <f t="shared" si="1"/>
        <v>0</v>
      </c>
      <c r="F36" s="99">
        <f t="shared" si="1"/>
        <v>0</v>
      </c>
      <c r="G36" s="99">
        <f t="shared" si="1"/>
        <v>0</v>
      </c>
      <c r="H36" s="99">
        <f t="shared" si="1"/>
        <v>0</v>
      </c>
      <c r="I36" s="99">
        <f t="shared" si="1"/>
        <v>0</v>
      </c>
      <c r="J36" s="99">
        <f t="shared" si="1"/>
        <v>0</v>
      </c>
      <c r="K36" s="99">
        <f t="shared" si="1"/>
        <v>0</v>
      </c>
      <c r="L36" s="99">
        <f t="shared" si="1"/>
        <v>0</v>
      </c>
      <c r="M36" s="99">
        <f t="shared" si="1"/>
        <v>0</v>
      </c>
      <c r="N36" s="99">
        <f t="shared" si="1"/>
        <v>0</v>
      </c>
      <c r="O36" s="99">
        <f t="shared" si="1"/>
        <v>0</v>
      </c>
      <c r="P36" s="99">
        <f t="shared" si="1"/>
        <v>0</v>
      </c>
      <c r="Q36" s="99">
        <f t="shared" si="1"/>
        <v>0</v>
      </c>
    </row>
    <row r="37" spans="2:18" ht="21.75" customHeight="1" x14ac:dyDescent="0.3">
      <c r="B37" s="308" t="s">
        <v>48</v>
      </c>
      <c r="C37" s="308"/>
      <c r="D37" s="308"/>
      <c r="E37" s="308"/>
      <c r="F37" s="308"/>
      <c r="G37" s="308"/>
      <c r="H37" s="308"/>
      <c r="I37" s="308"/>
      <c r="J37" s="308"/>
      <c r="K37" s="308"/>
      <c r="L37" s="308"/>
      <c r="M37" s="308"/>
      <c r="N37" s="308"/>
      <c r="O37" s="308"/>
      <c r="P37" s="308"/>
      <c r="Q37" s="308"/>
    </row>
    <row r="38" spans="2:18" ht="21.75" customHeight="1" x14ac:dyDescent="0.3">
      <c r="C38" s="14"/>
      <c r="D38" s="14"/>
      <c r="E38" s="14"/>
      <c r="F38" s="14"/>
      <c r="G38" s="14"/>
      <c r="H38" s="14"/>
      <c r="I38" s="14"/>
      <c r="J38" s="14"/>
      <c r="K38" s="14"/>
      <c r="L38" s="14"/>
      <c r="M38" s="14"/>
      <c r="N38" s="14"/>
      <c r="O38" s="14"/>
      <c r="P38" s="14"/>
      <c r="Q38" s="14"/>
      <c r="R38" s="6"/>
    </row>
    <row r="39" spans="2:18" ht="21.75" customHeight="1" x14ac:dyDescent="0.3">
      <c r="C39" s="15"/>
      <c r="D39" s="15"/>
      <c r="E39" s="15"/>
      <c r="F39" s="15"/>
      <c r="G39" s="15"/>
      <c r="H39" s="15"/>
      <c r="I39" s="15"/>
      <c r="J39" s="15"/>
      <c r="K39" s="15"/>
      <c r="L39" s="15"/>
      <c r="M39" s="15"/>
      <c r="N39" s="15"/>
      <c r="O39" s="15"/>
      <c r="P39" s="15"/>
      <c r="Q39" s="15"/>
      <c r="R39" s="6"/>
    </row>
    <row r="40" spans="2:18" ht="21.75" customHeight="1" x14ac:dyDescent="0.3">
      <c r="C40" s="64"/>
      <c r="D40" s="64"/>
      <c r="E40" s="64"/>
      <c r="F40" s="64"/>
      <c r="G40" s="64"/>
      <c r="H40" s="64"/>
      <c r="I40" s="64"/>
      <c r="J40" s="64"/>
      <c r="K40" s="64"/>
      <c r="L40" s="64"/>
      <c r="M40" s="64"/>
      <c r="N40" s="64"/>
      <c r="O40" s="64"/>
      <c r="P40" s="64"/>
      <c r="Q40" s="64"/>
      <c r="R40" s="6"/>
    </row>
    <row r="41" spans="2:18" ht="21.75" customHeight="1" x14ac:dyDescent="0.3">
      <c r="C41" s="64"/>
      <c r="D41" s="64"/>
      <c r="E41" s="64"/>
      <c r="F41" s="64"/>
      <c r="G41" s="64"/>
      <c r="H41" s="64"/>
      <c r="I41" s="64"/>
      <c r="J41" s="64"/>
      <c r="K41" s="64"/>
      <c r="L41" s="64"/>
      <c r="M41" s="64"/>
      <c r="N41" s="64"/>
      <c r="O41" s="64"/>
      <c r="P41" s="64"/>
      <c r="Q41" s="64"/>
      <c r="R41" s="6"/>
    </row>
    <row r="42" spans="2:18" ht="21.75" customHeight="1" x14ac:dyDescent="0.3">
      <c r="R42" s="6"/>
    </row>
    <row r="43" spans="2:18" ht="21.75" customHeight="1" x14ac:dyDescent="0.3">
      <c r="R43" s="6"/>
    </row>
  </sheetData>
  <sheetProtection algorithmName="SHA-512" hashValue="0CV1ulrxnsaQ8oJVqJxKob05MH20C7qVxabx7t7cnkt08gY5Qobhln8QVK/r4nnFrEQNhZqyDNlXlSpkAJkWvQ==" saltValue="OxqllufmoWGLXD5yYWJTQw==" spinCount="100000"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5/12/2022 11:08:05 AM</timestamp>
  <userName>System</userName>
  <computerName>DMBURIA2020.ira.go.ke</computerName>
  <guid>{1527e4dc-add4-49cc-9728-d0b02d635621}</guid>
</GTBClassification>
</file>

<file path=customXml/itemProps1.xml><?xml version="1.0" encoding="utf-8"?>
<ds:datastoreItem xmlns:ds="http://schemas.openxmlformats.org/officeDocument/2006/customXml" ds:itemID="{955D68EC-68A7-49F3-9EF3-9478B68998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PENSIONS</vt:lpstr>
      <vt:lpstr>APPENDIX 11</vt:lpstr>
      <vt:lpstr>APPENDIX 12</vt:lpstr>
      <vt:lpstr>APPENDIX 13</vt:lpstr>
      <vt:lpstr>APPENDIX 14</vt:lpstr>
      <vt:lpstr>GDP</vt:lpstr>
      <vt:lpstr>INWARD</vt:lpstr>
      <vt:lpstr>APPENDIX 15</vt:lpstr>
      <vt:lpstr>APPENDIX 16</vt:lpstr>
      <vt:lpstr>APPENDIX 17</vt:lpstr>
      <vt:lpstr>APPENDIX 18</vt:lpstr>
      <vt:lpstr>NPI</vt:lpstr>
      <vt:lpstr>NEPI</vt:lpstr>
      <vt:lpstr>COM</vt:lpstr>
      <vt:lpstr>MGT</vt:lpstr>
      <vt:lpstr>APPENDIX 19</vt:lpstr>
      <vt:lpstr>APPENDIX 20</vt:lpstr>
      <vt:lpstr>APPENDIX 21 i</vt:lpstr>
      <vt:lpstr>APPENDIX 21 ii</vt:lpstr>
      <vt:lpstr>APPENDIX 21 iii</vt:lpstr>
      <vt:lpstr>APPENDIX 22 i</vt:lpstr>
      <vt:lpstr>APPENDIX 22 ii</vt:lpstr>
      <vt:lpstr>APPENDIX 22 iii</vt:lpstr>
      <vt:lpstr>APPENDIX  22 iv</vt:lpstr>
      <vt:lpstr>'APPENDIX  22 iv'!Print_Area</vt:lpstr>
      <vt:lpstr>'APPENDIX 1 '!Print_Area</vt:lpstr>
      <vt:lpstr>'APPENDIX 21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2023-12-11T14:05:45Z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5/12/2022 11:08:05 AM</vt:lpwstr>
  </property>
  <property fmtid="{D5CDD505-2E9C-101B-9397-08002B2CF9AE}" pid="6" name="ClassificationGUID">
    <vt:lpwstr>{1527e4dc-add4-49cc-9728-d0b02d635621}</vt:lpwstr>
  </property>
</Properties>
</file>