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C:\Users\gkago\Documents\2021 Quarterly claims payment reports\"/>
    </mc:Choice>
  </mc:AlternateContent>
  <xr:revisionPtr revIDLastSave="0" documentId="8_{AF4D007A-FAB1-4B34-8961-D424EB7E5B53}" xr6:coauthVersionLast="47" xr6:coauthVersionMax="47" xr10:uidLastSave="{00000000-0000-0000-0000-000000000000}"/>
  <workbookProtection workbookAlgorithmName="SHA-512" workbookHashValue="ds/3MX2Xql9a5wOftVn9LO8waleXFubZDOTwQVIFbZbqJNqy0yN6IRnVi15xluDuIITHa5nBT8fM1ZZiy0g1Ew==" workbookSaltValue="DYBD1Ch/eVIAwkywVh8Ieg==" workbookSpinCount="100000" lockStructure="1"/>
  <bookViews>
    <workbookView xWindow="-110" yWindow="-110" windowWidth="19420" windowHeight="10420" tabRatio="592" activeTab="6" xr2:uid="{00000000-000D-0000-FFFF-FFFF00000000}"/>
  </bookViews>
  <sheets>
    <sheet name="Details" sheetId="1" r:id="rId1"/>
    <sheet name="Disclaimer" sheetId="2" r:id="rId2"/>
    <sheet name="Appendix 1" sheetId="9" r:id="rId3"/>
    <sheet name="Appendix 2" sheetId="10" r:id="rId4"/>
    <sheet name="Appendix 3" sheetId="6" r:id="rId5"/>
    <sheet name="Appendix 4" sheetId="11" r:id="rId6"/>
    <sheet name="Appendix 5" sheetId="15" r:id="rId7"/>
  </sheets>
  <externalReferences>
    <externalReference r:id="rId8"/>
    <externalReference r:id="rId9"/>
    <externalReference r:id="rId10"/>
    <externalReference r:id="rId11"/>
    <externalReference r:id="rId12"/>
    <externalReference r:id="rId13"/>
    <externalReference r:id="rId14"/>
  </externalReferences>
  <definedNames>
    <definedName name="_xlnm._FilterDatabase" localSheetId="4" hidden="1">'Appendix 3'!$D$4:$G$30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32" i="15" l="1"/>
  <c r="K32" i="15"/>
  <c r="L31" i="15"/>
  <c r="K31" i="15"/>
  <c r="L30" i="15"/>
  <c r="K30" i="15"/>
  <c r="L29" i="15"/>
  <c r="K29" i="15"/>
  <c r="L28" i="15"/>
  <c r="K28" i="15"/>
  <c r="L27" i="15"/>
  <c r="K27" i="15"/>
  <c r="L26" i="15"/>
  <c r="K26" i="15"/>
  <c r="L25" i="15"/>
  <c r="K25" i="15"/>
  <c r="L24" i="15"/>
  <c r="K24" i="15"/>
  <c r="L23" i="15"/>
  <c r="K23" i="15"/>
  <c r="L22" i="15"/>
  <c r="K22" i="15"/>
  <c r="L21" i="15"/>
  <c r="K21" i="15"/>
  <c r="L20" i="15"/>
  <c r="K20" i="15"/>
  <c r="L19" i="15"/>
  <c r="K19" i="15"/>
  <c r="L18" i="15"/>
  <c r="K18" i="15"/>
  <c r="L17" i="15"/>
  <c r="K17" i="15"/>
  <c r="L16" i="15"/>
  <c r="K16" i="15"/>
  <c r="L15" i="15"/>
  <c r="K15" i="15"/>
  <c r="L14" i="15"/>
  <c r="K14" i="15"/>
  <c r="L13" i="15"/>
  <c r="K13" i="15"/>
  <c r="L12" i="15"/>
  <c r="K12" i="15"/>
  <c r="L11" i="15"/>
  <c r="K11" i="15"/>
  <c r="L10" i="15"/>
  <c r="K10" i="15"/>
  <c r="L9" i="15"/>
  <c r="K9" i="15"/>
  <c r="L8" i="15"/>
  <c r="K8" i="15"/>
  <c r="L7" i="15"/>
  <c r="K7" i="15"/>
  <c r="N45" i="11"/>
  <c r="M45" i="11"/>
  <c r="J45" i="11"/>
  <c r="I45" i="11"/>
  <c r="H45" i="11"/>
  <c r="G45" i="11"/>
  <c r="F45" i="11"/>
  <c r="E45" i="11"/>
  <c r="K45" i="11" l="1"/>
  <c r="L45" i="11"/>
  <c r="J8" i="6"/>
  <c r="J9" i="6"/>
  <c r="J10" i="6"/>
  <c r="J11" i="6"/>
  <c r="J12" i="6"/>
  <c r="J13" i="6"/>
  <c r="J14" i="6"/>
  <c r="J15" i="6"/>
  <c r="J16" i="6"/>
  <c r="J17" i="6"/>
  <c r="J18" i="6"/>
  <c r="J19" i="6"/>
  <c r="J20" i="6"/>
  <c r="J21" i="6"/>
  <c r="J22" i="6"/>
  <c r="J23" i="6"/>
  <c r="J24" i="6"/>
  <c r="J25" i="6"/>
  <c r="J26" i="6"/>
  <c r="J27" i="6"/>
  <c r="J28" i="6"/>
  <c r="J29" i="6"/>
  <c r="J30" i="6"/>
  <c r="J31" i="6"/>
  <c r="J7" i="6"/>
  <c r="I8" i="6"/>
  <c r="I9" i="6"/>
  <c r="I10" i="6"/>
  <c r="I11" i="6"/>
  <c r="I12" i="6"/>
  <c r="I13" i="6"/>
  <c r="I14" i="6"/>
  <c r="I15" i="6"/>
  <c r="I16" i="6"/>
  <c r="I17" i="6"/>
  <c r="I18" i="6"/>
  <c r="I19" i="6"/>
  <c r="I20" i="6"/>
  <c r="I21" i="6"/>
  <c r="I22" i="6"/>
  <c r="I23" i="6"/>
  <c r="I24" i="6"/>
  <c r="I25" i="6"/>
  <c r="I26" i="6"/>
  <c r="I27" i="6"/>
  <c r="I28" i="6"/>
  <c r="I29" i="6"/>
  <c r="I30" i="6"/>
  <c r="I31" i="6"/>
  <c r="I7" i="6"/>
  <c r="H8" i="6"/>
  <c r="H9" i="6"/>
  <c r="H10" i="6"/>
  <c r="H11" i="6"/>
  <c r="H12" i="6"/>
  <c r="H13" i="6"/>
  <c r="H14" i="6"/>
  <c r="H15" i="6"/>
  <c r="H16" i="6"/>
  <c r="H17" i="6"/>
  <c r="H18" i="6"/>
  <c r="H19" i="6"/>
  <c r="H20" i="6"/>
  <c r="H21" i="6"/>
  <c r="H22" i="6"/>
  <c r="H23" i="6"/>
  <c r="H24" i="6"/>
  <c r="H25" i="6"/>
  <c r="H26" i="6"/>
  <c r="H27" i="6"/>
  <c r="H28" i="6"/>
  <c r="H29" i="6"/>
  <c r="H30" i="6"/>
  <c r="H31" i="6"/>
  <c r="H7" i="6"/>
  <c r="G8" i="6"/>
  <c r="G9" i="6"/>
  <c r="G10" i="6"/>
  <c r="G11" i="6"/>
  <c r="G12" i="6"/>
  <c r="G13" i="6"/>
  <c r="G14" i="6"/>
  <c r="G15" i="6"/>
  <c r="G16" i="6"/>
  <c r="G17" i="6"/>
  <c r="G18" i="6"/>
  <c r="G19" i="6"/>
  <c r="G20" i="6"/>
  <c r="G21" i="6"/>
  <c r="G22" i="6"/>
  <c r="G23" i="6"/>
  <c r="G24" i="6"/>
  <c r="G25" i="6"/>
  <c r="G26" i="6"/>
  <c r="G27" i="6"/>
  <c r="G28" i="6"/>
  <c r="G29" i="6"/>
  <c r="G30" i="6"/>
  <c r="G31" i="6"/>
  <c r="G7" i="6"/>
  <c r="F8" i="6"/>
  <c r="F9" i="6"/>
  <c r="F10" i="6"/>
  <c r="F11" i="6"/>
  <c r="F12" i="6"/>
  <c r="F13" i="6"/>
  <c r="F14" i="6"/>
  <c r="F15" i="6"/>
  <c r="F16" i="6"/>
  <c r="F17" i="6"/>
  <c r="F18" i="6"/>
  <c r="F19" i="6"/>
  <c r="F20" i="6"/>
  <c r="F21" i="6"/>
  <c r="F22" i="6"/>
  <c r="F23" i="6"/>
  <c r="F24" i="6"/>
  <c r="F25" i="6"/>
  <c r="F26" i="6"/>
  <c r="F27" i="6"/>
  <c r="F28" i="6"/>
  <c r="F29" i="6"/>
  <c r="F30" i="6"/>
  <c r="F31" i="6"/>
  <c r="F7" i="6"/>
  <c r="E8" i="6"/>
  <c r="E9" i="6"/>
  <c r="E10" i="6"/>
  <c r="E11" i="6"/>
  <c r="E12" i="6"/>
  <c r="E13" i="6"/>
  <c r="E14" i="6"/>
  <c r="E15" i="6"/>
  <c r="E16" i="6"/>
  <c r="E17" i="6"/>
  <c r="E18" i="6"/>
  <c r="E19" i="6"/>
  <c r="E20" i="6"/>
  <c r="E21" i="6"/>
  <c r="E22" i="6"/>
  <c r="E23" i="6"/>
  <c r="E24" i="6"/>
  <c r="E25" i="6"/>
  <c r="E26" i="6"/>
  <c r="E27" i="6"/>
  <c r="E28" i="6"/>
  <c r="E29" i="6"/>
  <c r="E30" i="6"/>
  <c r="E31" i="6"/>
  <c r="E7" i="6"/>
  <c r="D8" i="6"/>
  <c r="D9" i="6"/>
  <c r="D10" i="6"/>
  <c r="D11" i="6"/>
  <c r="D12" i="6"/>
  <c r="D13" i="6"/>
  <c r="D14" i="6"/>
  <c r="D15" i="6"/>
  <c r="D16" i="6"/>
  <c r="D17" i="6"/>
  <c r="D18" i="6"/>
  <c r="D19" i="6"/>
  <c r="D20" i="6"/>
  <c r="D21" i="6"/>
  <c r="D22" i="6"/>
  <c r="D23" i="6"/>
  <c r="D24" i="6"/>
  <c r="D25" i="6"/>
  <c r="D26" i="6"/>
  <c r="D27" i="6"/>
  <c r="D28" i="6"/>
  <c r="D29" i="6"/>
  <c r="D30" i="6"/>
  <c r="D31" i="6"/>
  <c r="D7" i="6"/>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7" i="10"/>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7" i="9"/>
  <c r="M7" i="6" l="1"/>
  <c r="M8" i="6" l="1"/>
  <c r="M9" i="6"/>
  <c r="M10" i="6"/>
  <c r="M11" i="6"/>
  <c r="M12" i="6"/>
  <c r="M13" i="6"/>
  <c r="M14" i="6"/>
  <c r="M15" i="6"/>
  <c r="M16" i="6"/>
  <c r="M17" i="6"/>
  <c r="M18" i="6"/>
  <c r="M19" i="6"/>
  <c r="M20" i="6"/>
  <c r="M21" i="6"/>
  <c r="M22" i="6"/>
  <c r="M23" i="6"/>
  <c r="M24" i="6"/>
  <c r="M25" i="6"/>
  <c r="M27" i="6"/>
  <c r="M29" i="6"/>
  <c r="M30" i="6"/>
  <c r="M31" i="6"/>
  <c r="D32" i="6" l="1"/>
  <c r="B8" i="6" l="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8" i="10" l="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K27" i="6" l="1"/>
  <c r="L27" i="6"/>
  <c r="K19" i="6"/>
  <c r="L19" i="6"/>
  <c r="L11" i="6"/>
  <c r="K11" i="6"/>
  <c r="K26" i="6"/>
  <c r="L26" i="6"/>
  <c r="K18" i="6"/>
  <c r="L18" i="6"/>
  <c r="K10" i="6"/>
  <c r="L10" i="6"/>
  <c r="K29" i="6"/>
  <c r="L29" i="6"/>
  <c r="K12" i="6"/>
  <c r="L12" i="6"/>
  <c r="K9" i="6"/>
  <c r="L9" i="6"/>
  <c r="L21" i="6"/>
  <c r="K21" i="6"/>
  <c r="K16" i="6"/>
  <c r="L16" i="6"/>
  <c r="K20" i="6"/>
  <c r="L20" i="6"/>
  <c r="K25" i="6"/>
  <c r="L25" i="6"/>
  <c r="K17" i="6"/>
  <c r="L17" i="6"/>
  <c r="K24" i="6"/>
  <c r="L24" i="6"/>
  <c r="K7" i="6"/>
  <c r="L7" i="6"/>
  <c r="K31" i="6"/>
  <c r="L31" i="6"/>
  <c r="K23" i="6"/>
  <c r="L23" i="6"/>
  <c r="K15" i="6"/>
  <c r="L15" i="6"/>
  <c r="K30" i="6"/>
  <c r="L30" i="6"/>
  <c r="L22" i="6"/>
  <c r="K22" i="6"/>
  <c r="L14" i="6"/>
  <c r="K14" i="6"/>
  <c r="L13" i="6"/>
  <c r="K13" i="6"/>
  <c r="B8" i="9"/>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E34" i="6" l="1"/>
  <c r="D34" i="6"/>
  <c r="I48" i="10" l="1"/>
  <c r="H48" i="10"/>
  <c r="G48" i="10"/>
  <c r="F48" i="10"/>
  <c r="J48" i="10"/>
  <c r="E48" i="10"/>
  <c r="D48" i="10"/>
  <c r="J45" i="10" l="1"/>
  <c r="J50" i="10" s="1"/>
  <c r="K8" i="6"/>
  <c r="L8" i="6" l="1"/>
  <c r="J45" i="9"/>
  <c r="D36" i="6" l="1"/>
  <c r="G32" i="6" l="1"/>
  <c r="F32" i="6"/>
  <c r="E32" i="6"/>
  <c r="E36" i="6" s="1"/>
  <c r="H32" i="6" l="1"/>
  <c r="I32" i="6"/>
  <c r="J32" i="6"/>
  <c r="L32" i="6" l="1"/>
  <c r="L28" i="6"/>
  <c r="K28" i="6"/>
  <c r="K32" i="6"/>
  <c r="M32" i="6"/>
  <c r="L25" i="9" l="1"/>
  <c r="K25" i="10"/>
  <c r="M25" i="9" l="1"/>
  <c r="K25" i="9"/>
  <c r="L25" i="10"/>
  <c r="M25" i="10"/>
  <c r="L16" i="10" l="1"/>
  <c r="L20" i="10"/>
  <c r="L24" i="10"/>
  <c r="L29" i="10"/>
  <c r="L33" i="10"/>
  <c r="M31" i="10" l="1"/>
  <c r="M27" i="10"/>
  <c r="M22" i="10"/>
  <c r="M18" i="10"/>
  <c r="M14" i="10"/>
  <c r="L34" i="10"/>
  <c r="L30" i="10"/>
  <c r="L26" i="10"/>
  <c r="L21" i="10"/>
  <c r="L17" i="10"/>
  <c r="L44" i="10"/>
  <c r="M42" i="10"/>
  <c r="M43" i="10"/>
  <c r="L10" i="10"/>
  <c r="K28" i="10"/>
  <c r="K32" i="10"/>
  <c r="K36" i="10"/>
  <c r="M15" i="10"/>
  <c r="M11" i="10"/>
  <c r="K19" i="10"/>
  <c r="K40" i="10"/>
  <c r="L37" i="10"/>
  <c r="K16" i="10"/>
  <c r="K12" i="10"/>
  <c r="L13" i="10"/>
  <c r="M8" i="10"/>
  <c r="M39" i="10"/>
  <c r="K23" i="10"/>
  <c r="K41" i="10"/>
  <c r="L38" i="10"/>
  <c r="K9" i="10"/>
  <c r="K15" i="10"/>
  <c r="L12" i="10"/>
  <c r="K11" i="10"/>
  <c r="K43" i="10"/>
  <c r="L41" i="10"/>
  <c r="L9" i="10"/>
  <c r="K8" i="10"/>
  <c r="G45" i="10"/>
  <c r="M7" i="10"/>
  <c r="M40" i="10"/>
  <c r="K37" i="10"/>
  <c r="M32" i="10"/>
  <c r="M28" i="10"/>
  <c r="K20" i="10"/>
  <c r="F45" i="10"/>
  <c r="F50" i="10" s="1"/>
  <c r="K29" i="10"/>
  <c r="K24" i="10"/>
  <c r="K44" i="10"/>
  <c r="K34" i="10"/>
  <c r="L31" i="10"/>
  <c r="K30" i="10"/>
  <c r="L27" i="10"/>
  <c r="K26" i="10"/>
  <c r="M24" i="10"/>
  <c r="L22" i="10"/>
  <c r="K21" i="10"/>
  <c r="M20" i="10"/>
  <c r="L18" i="10"/>
  <c r="K17" i="10"/>
  <c r="M16" i="10"/>
  <c r="L14" i="10"/>
  <c r="K13" i="10"/>
  <c r="M12" i="10"/>
  <c r="K33" i="10"/>
  <c r="L42" i="10"/>
  <c r="L39" i="10"/>
  <c r="K38" i="10"/>
  <c r="M37" i="10"/>
  <c r="M33" i="10"/>
  <c r="M29" i="10"/>
  <c r="M41" i="10"/>
  <c r="K10" i="10"/>
  <c r="M9" i="10"/>
  <c r="I45" i="10"/>
  <c r="L7" i="10"/>
  <c r="E45" i="10"/>
  <c r="E50" i="10" s="1"/>
  <c r="M23" i="10"/>
  <c r="M44" i="10"/>
  <c r="M38" i="10"/>
  <c r="L36" i="10"/>
  <c r="M34" i="10"/>
  <c r="M30" i="10"/>
  <c r="L28" i="10"/>
  <c r="K27" i="10"/>
  <c r="M26" i="10"/>
  <c r="L23" i="10"/>
  <c r="K22" i="10"/>
  <c r="M21" i="10"/>
  <c r="L19" i="10"/>
  <c r="K18" i="10"/>
  <c r="M17" i="10"/>
  <c r="L15" i="10"/>
  <c r="K14" i="10"/>
  <c r="M13" i="10"/>
  <c r="L11" i="10"/>
  <c r="M19" i="10"/>
  <c r="K42" i="10"/>
  <c r="L40" i="10"/>
  <c r="K39" i="10"/>
  <c r="K35" i="10"/>
  <c r="L32" i="10"/>
  <c r="K31" i="10"/>
  <c r="L43" i="10"/>
  <c r="M10" i="10"/>
  <c r="L8" i="10"/>
  <c r="K7" i="10"/>
  <c r="D45" i="10"/>
  <c r="D50" i="10" s="1"/>
  <c r="I50" i="10" l="1"/>
  <c r="G50" i="10"/>
  <c r="L35" i="10"/>
  <c r="M35" i="10"/>
  <c r="H45" i="10"/>
  <c r="H50" i="10" l="1"/>
  <c r="K45" i="10"/>
  <c r="M45" i="10"/>
  <c r="L45" i="10"/>
  <c r="M44" i="9" l="1"/>
  <c r="K43" i="9"/>
  <c r="M40" i="9"/>
  <c r="K39" i="9"/>
  <c r="K35" i="9"/>
  <c r="M32" i="9"/>
  <c r="M28" i="9"/>
  <c r="M23" i="9"/>
  <c r="M19" i="9"/>
  <c r="M15" i="9"/>
  <c r="M11" i="9"/>
  <c r="M38" i="9" l="1"/>
  <c r="M42" i="9"/>
  <c r="K41" i="9"/>
  <c r="L13" i="9"/>
  <c r="L17" i="9"/>
  <c r="L21" i="9"/>
  <c r="L26" i="9"/>
  <c r="L30" i="9"/>
  <c r="L34" i="9"/>
  <c r="L9" i="9"/>
  <c r="K8" i="9"/>
  <c r="K12" i="9"/>
  <c r="K16" i="9"/>
  <c r="K20" i="9"/>
  <c r="K24" i="9"/>
  <c r="K29" i="9"/>
  <c r="K33" i="9"/>
  <c r="K37" i="9"/>
  <c r="K44" i="9"/>
  <c r="M10" i="9"/>
  <c r="M14" i="9"/>
  <c r="M18" i="9"/>
  <c r="M22" i="9"/>
  <c r="M27" i="9"/>
  <c r="M31" i="9"/>
  <c r="L44" i="9"/>
  <c r="M9" i="9"/>
  <c r="L11" i="9"/>
  <c r="M13" i="9"/>
  <c r="M21" i="9"/>
  <c r="M26" i="9"/>
  <c r="F45" i="9"/>
  <c r="K9" i="9"/>
  <c r="L10" i="9"/>
  <c r="M12" i="9"/>
  <c r="L14" i="9"/>
  <c r="M16" i="9"/>
  <c r="K21" i="9"/>
  <c r="L22" i="9"/>
  <c r="K26" i="9"/>
  <c r="L27" i="9"/>
  <c r="M29" i="9"/>
  <c r="K30" i="9"/>
  <c r="L31" i="9"/>
  <c r="M33" i="9"/>
  <c r="K34" i="9"/>
  <c r="L35" i="9"/>
  <c r="M37" i="9"/>
  <c r="K38" i="9"/>
  <c r="L39" i="9"/>
  <c r="M41" i="9"/>
  <c r="K42" i="9"/>
  <c r="L43" i="9"/>
  <c r="M8" i="9"/>
  <c r="K13" i="9"/>
  <c r="K17" i="9"/>
  <c r="L18" i="9"/>
  <c r="M20" i="9"/>
  <c r="M24" i="9"/>
  <c r="M7" i="9"/>
  <c r="G45" i="9"/>
  <c r="L38" i="9"/>
  <c r="L42" i="9"/>
  <c r="D45" i="9"/>
  <c r="K7" i="9"/>
  <c r="H45" i="9"/>
  <c r="K11" i="9"/>
  <c r="L12" i="9"/>
  <c r="L16" i="9"/>
  <c r="L20" i="9"/>
  <c r="K23" i="9"/>
  <c r="L24" i="9"/>
  <c r="K28" i="9"/>
  <c r="L29" i="9"/>
  <c r="K32" i="9"/>
  <c r="L33" i="9"/>
  <c r="M35" i="9"/>
  <c r="K36" i="9"/>
  <c r="L37" i="9"/>
  <c r="M39" i="9"/>
  <c r="K40" i="9"/>
  <c r="L41" i="9"/>
  <c r="M43" i="9"/>
  <c r="L8" i="9"/>
  <c r="K15" i="9"/>
  <c r="K19" i="9"/>
  <c r="E45" i="9"/>
  <c r="L7" i="9"/>
  <c r="I45" i="9"/>
  <c r="K10" i="9"/>
  <c r="K14" i="9"/>
  <c r="L15" i="9"/>
  <c r="M17" i="9"/>
  <c r="K18" i="9"/>
  <c r="L19" i="9"/>
  <c r="K22" i="9"/>
  <c r="L23" i="9"/>
  <c r="K27" i="9"/>
  <c r="L28" i="9"/>
  <c r="M30" i="9"/>
  <c r="K31" i="9"/>
  <c r="L32" i="9"/>
  <c r="M34" i="9"/>
  <c r="L36" i="9"/>
  <c r="L40" i="9"/>
  <c r="L45" i="9" l="1"/>
  <c r="K45" i="9"/>
  <c r="M45" i="9"/>
</calcChain>
</file>

<file path=xl/sharedStrings.xml><?xml version="1.0" encoding="utf-8"?>
<sst xmlns="http://schemas.openxmlformats.org/spreadsheetml/2006/main" count="285" uniqueCount="110">
  <si>
    <t>INSURANCE REGULATORY AUTHORITY</t>
  </si>
  <si>
    <t>Quarterly</t>
  </si>
  <si>
    <t>Annual</t>
  </si>
  <si>
    <t>Quarterly Claims Statistics</t>
  </si>
  <si>
    <t>QUARTER</t>
  </si>
  <si>
    <t xml:space="preserve"> YEAR</t>
  </si>
  <si>
    <t>DISCLAIMER</t>
  </si>
  <si>
    <t>No</t>
  </si>
  <si>
    <t>Name of Insurer</t>
  </si>
  <si>
    <t>Claims outstanding at
the beginning of the quarter</t>
  </si>
  <si>
    <t>Claims paid
during the quarter</t>
  </si>
  <si>
    <t>Claims outstanding at
the end of the quarter</t>
  </si>
  <si>
    <t>Industry</t>
  </si>
  <si>
    <t xml:space="preserve">FIRST ASSURANCE COMPANY </t>
  </si>
  <si>
    <t xml:space="preserve">KENINDIA ASSURANCE COMPANY </t>
  </si>
  <si>
    <t xml:space="preserve">TAKAFUL INSURANCE OF AFRICA </t>
  </si>
  <si>
    <t>THE MONARCH INSURANCE COMPANY</t>
  </si>
  <si>
    <t>CAPEX LIFE ASSURANCE COMPANY</t>
  </si>
  <si>
    <t>CIC LIFE ASSURANCE COMPANY</t>
  </si>
  <si>
    <t xml:space="preserve">CORPORATE INSURANCE COMPANY </t>
  </si>
  <si>
    <t>GA LIFE ASSURANCE LIMITED</t>
  </si>
  <si>
    <t xml:space="preserve">GEMINIA INSURANCE COMPANY </t>
  </si>
  <si>
    <t xml:space="preserve">ICEA LION LIFE ASSURANCE </t>
  </si>
  <si>
    <t xml:space="preserve">JUBILEE INSURANCE COMPANY </t>
  </si>
  <si>
    <t xml:space="preserve">KENYA ORIENT LIFE ASSURANCE </t>
  </si>
  <si>
    <t>LIBERTY LIFE ASSURANCE KENYA</t>
  </si>
  <si>
    <t xml:space="preserve">MADISON INSURANCE COMPANY </t>
  </si>
  <si>
    <t xml:space="preserve">METROPOLITAN CANNON INSURANCE </t>
  </si>
  <si>
    <t>OLD MUTUAL ASSURANCE COMPANY</t>
  </si>
  <si>
    <t>PIONEER ASSURANCE COMPANY</t>
  </si>
  <si>
    <t xml:space="preserve">PRUDENTIAL LIFE ASSURANCE </t>
  </si>
  <si>
    <t>SAHAM INSURANCE COMPANY</t>
  </si>
  <si>
    <t>SANLAM LIFE INSURANCE LIMITED</t>
  </si>
  <si>
    <t xml:space="preserve">THE KENYAN ALLIANCE INSURANCE </t>
  </si>
  <si>
    <t xml:space="preserve">UAP LIFE ASSURANCE COMPANY </t>
  </si>
  <si>
    <t>Claims closed as no claims 
during the quarter</t>
  </si>
  <si>
    <t>Claims closed as
no claims 
ratio %
(6/(4+5+6+7))</t>
  </si>
  <si>
    <t>TYPE OF INDUSTRY STATISTICS</t>
  </si>
  <si>
    <t>PERIOD ENDED</t>
  </si>
  <si>
    <t>MADISON INSURANCE COMPANY</t>
  </si>
  <si>
    <t>GEMINIA INSURANCE COMPANY</t>
  </si>
  <si>
    <t>RESOLUTION INSURANCE COMPANY</t>
  </si>
  <si>
    <t>INTRA-AFRICA ASSURANCE COMPANY</t>
  </si>
  <si>
    <t>MAYFAIR INSURANCE COMPANY</t>
  </si>
  <si>
    <t>UAP INSURANCE COMPANY LIMITED</t>
  </si>
  <si>
    <t>THE KENYAN ALLIANCE INSURANCE</t>
  </si>
  <si>
    <t>AFRICAN MERCHANT ASSURANCE</t>
  </si>
  <si>
    <t xml:space="preserve">ALLIANZ INSURANCE COMPANY </t>
  </si>
  <si>
    <t xml:space="preserve">HERITAGE INSURANCE COMPANY </t>
  </si>
  <si>
    <t>INVESCO ASSURANCE COMPANY</t>
  </si>
  <si>
    <t>AIG INSURANCE COMPANY LIMITED</t>
  </si>
  <si>
    <t>CIC GENERAL INSURANCE COMPANY</t>
  </si>
  <si>
    <t>OCCIDENTAL INSURANCE COMPANY</t>
  </si>
  <si>
    <t>CORPORATE INSURANCE COMPANY</t>
  </si>
  <si>
    <t>DIRECTLINE ASSURANCE COMPANY</t>
  </si>
  <si>
    <t>APA INSURANCE COMPANY LIMITED</t>
  </si>
  <si>
    <t>SANLAM GENERAL INSURANCE</t>
  </si>
  <si>
    <t xml:space="preserve">SAHAM INSURANCE COMPANY </t>
  </si>
  <si>
    <t>PACIS INSURANCE COMPANY</t>
  </si>
  <si>
    <t xml:space="preserve">FIDELITY SHIELD INSURANCE </t>
  </si>
  <si>
    <t xml:space="preserve">BRITAM GENERAL INSURANCE </t>
  </si>
  <si>
    <t>KENYA ORIENT INSURANCE COMPANY</t>
  </si>
  <si>
    <t xml:space="preserve">ICEA LION GENERAL INSURANCE </t>
  </si>
  <si>
    <t>GA INSURANCE LIMITED</t>
  </si>
  <si>
    <t>TAUSI ASSURANCE COMPANY</t>
  </si>
  <si>
    <t>TRIDENT INSURANCE COMPANY</t>
  </si>
  <si>
    <t xml:space="preserve">PIONEER GENERAL INSURANCE </t>
  </si>
  <si>
    <t>XPLICO INSURANCE COMPANY</t>
  </si>
  <si>
    <t>AAR INSURANCE KENYA LIMITED</t>
  </si>
  <si>
    <t>Claims closed as
no claims 
ratio (%)
(6/(4+5+6+7))</t>
  </si>
  <si>
    <t>MUA INSURANCE COMPANY</t>
  </si>
  <si>
    <t>METROPOLITAN CANNON GENERAL</t>
  </si>
  <si>
    <t>The information contained in this workbook has been extracted from the monthly summary of claim returns submitted to the Authority in line with the requirements of the Insurance Act. No adjustments have been made to the returns’ data except where necessary in consultation with the insurer(s).
The Publication of any summary of the returns in this report does not necessarily mean that the returns so summarized have satisfied all the requirements of the Insurance Act, or that the Commissioner of Insurance approves the accuracy or the contents of the returns.
Amounts are rounded off to the nearest thousands while numbers are not rounded off.</t>
  </si>
  <si>
    <t>Claim payment
ratio %</t>
  </si>
  <si>
    <t>Claim payment
ratio (%)</t>
  </si>
  <si>
    <t>N/A</t>
  </si>
  <si>
    <t>JUBILEE HEALTH INSURANCE</t>
  </si>
  <si>
    <t>JUBILEE GENERAL INSURANCE</t>
  </si>
  <si>
    <t>KUSCCO MUTUAL ASSURANCE</t>
  </si>
  <si>
    <t>APA LIFE ASSURANCE COMPANY</t>
  </si>
  <si>
    <t>BRITAM LIFE INSURANCE COMPANY</t>
  </si>
  <si>
    <t>ABSA LIFE ASSURANCE</t>
  </si>
  <si>
    <t>Claims declined
during the quarter</t>
  </si>
  <si>
    <t>Claims declined during the quarter</t>
  </si>
  <si>
    <t>Claims declined ratio (%)
(5/(4+5+6+7))</t>
  </si>
  <si>
    <t>Claims declined
ratio %
(5/(4+5+6+7))</t>
  </si>
  <si>
    <t>Claims revised during
the quarter</t>
  </si>
  <si>
    <t>Claims intimated and revived during
the quarter</t>
  </si>
  <si>
    <t xml:space="preserve"> </t>
  </si>
  <si>
    <t>Four</t>
  </si>
  <si>
    <t>31ST DECEMBER, 2021</t>
  </si>
  <si>
    <t xml:space="preserve">Q4 2021
(4/(4+5+6+7))
</t>
  </si>
  <si>
    <t>Q3 2021</t>
  </si>
  <si>
    <t>Q4 2021
(4/(4+5+6+7))</t>
  </si>
  <si>
    <t>October</t>
  </si>
  <si>
    <t>November</t>
  </si>
  <si>
    <t>December</t>
  </si>
  <si>
    <t xml:space="preserve"> Q4 Total</t>
  </si>
  <si>
    <t>Q3 Total</t>
  </si>
  <si>
    <t>Number</t>
  </si>
  <si>
    <t>Amount</t>
  </si>
  <si>
    <t xml:space="preserve">TOTAL
</t>
  </si>
  <si>
    <t xml:space="preserve">Industry
</t>
  </si>
  <si>
    <t>No.</t>
  </si>
  <si>
    <t>KES</t>
  </si>
  <si>
    <t>Appendix 4: Analysis of general insurance business declined claims (numbers and amount) for the quarter ended 31st December 2021</t>
  </si>
  <si>
    <t>Appendix 5: Analysis of long-term insurance business declined claims (numbers and amount) for the quarter ended 31st December 2021</t>
  </si>
  <si>
    <t>Appendix 1: Analysis of liability claims movement (numbers) under general insurance business for the quarter ended 31st December 2021</t>
  </si>
  <si>
    <t>Appendix 2: Analysis of non-liability claims movement (numbers) under general insurance business for the quarter ended 31st December 2021</t>
  </si>
  <si>
    <t>Appendix 3: Analysis of  long-term insurance business claims movement (numbers) for the quarter ended 31st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</si>
</sst>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00_);_(* \(\ #,##0.00\ \);_(* &quot;-&quot;??_);_(\ @_ \)"/>
    <numFmt numFmtId="166" formatCode="_(* #,##0_);_(* \(#,##0\);_(* &quot;-&quot;??_);_(@_)"/>
    <numFmt numFmtId="167" formatCode="_(* #,##0.0_);_(* \(#,##0.0\);_(* &quot;-&quot;??_);_(@_)"/>
    <numFmt numFmtId="168" formatCode="0.0"/>
    <numFmt numFmtId="169" formatCode="_(* #,##0.0_);_(* \(#,##0.0\);_(* &quot;-&quot;?_);_(@_)"/>
  </numFmts>
  <fonts count="16"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sz val="16"/>
      <color rgb="FFFF0000"/>
      <name val="Bookman Old Style"/>
      <family val="1"/>
    </font>
    <font>
      <sz val="11"/>
      <color theme="1"/>
      <name val="Bookman Old Style"/>
      <family val="1"/>
    </font>
    <font>
      <sz val="10"/>
      <name val="Tahoma"/>
      <family val="2"/>
    </font>
    <font>
      <b/>
      <sz val="12"/>
      <name val="Bookman Old Style"/>
      <family val="1"/>
    </font>
    <font>
      <sz val="12"/>
      <color theme="1"/>
      <name val="Bookman Old Style"/>
      <family val="1"/>
    </font>
    <font>
      <sz val="12"/>
      <name val="Bookman Old Style"/>
      <family val="1"/>
    </font>
    <font>
      <sz val="11"/>
      <color theme="1"/>
      <name val="Calibri"/>
      <family val="2"/>
      <scheme val="minor"/>
    </font>
    <font>
      <sz val="10"/>
      <name val="Bookman Old Style"/>
      <family val="1"/>
    </font>
    <font>
      <sz val="10"/>
      <name val="Tahoma"/>
      <family val="2"/>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s>
  <cellStyleXfs count="7">
    <xf numFmtId="0" fontId="0" fillId="0" borderId="0"/>
    <xf numFmtId="0" fontId="8" fillId="0" borderId="0"/>
    <xf numFmtId="165" fontId="8" fillId="0" borderId="0" applyFont="0" applyFill="0" applyBorder="0" applyAlignment="0" applyProtection="0"/>
    <xf numFmtId="0" fontId="12" fillId="0" borderId="0"/>
    <xf numFmtId="164" fontId="12" fillId="0" borderId="0" applyFont="0" applyFill="0" applyBorder="0" applyAlignment="0" applyProtection="0"/>
    <xf numFmtId="0" fontId="14" fillId="0" borderId="0"/>
    <xf numFmtId="9" fontId="8" fillId="0" borderId="0" applyFont="0" applyFill="0" applyBorder="0" applyAlignment="0" applyProtection="0"/>
  </cellStyleXfs>
  <cellXfs count="157">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1" fillId="2" borderId="0" xfId="0" applyFont="1" applyFill="1" applyBorder="1" applyAlignment="1">
      <alignment horizontal="left" indent="17"/>
    </xf>
    <xf numFmtId="0" fontId="0" fillId="2" borderId="0" xfId="0" applyFill="1" applyBorder="1" applyAlignment="1">
      <alignment horizontal="left" indent="17"/>
    </xf>
    <xf numFmtId="0" fontId="0" fillId="2" borderId="0" xfId="0" applyFont="1" applyFill="1"/>
    <xf numFmtId="0" fontId="2" fillId="2" borderId="0" xfId="0" applyFont="1" applyFill="1" applyBorder="1"/>
    <xf numFmtId="0" fontId="3" fillId="2" borderId="0" xfId="0" applyFont="1" applyFill="1" applyBorder="1"/>
    <xf numFmtId="0" fontId="0" fillId="2" borderId="0" xfId="0" applyFont="1" applyFill="1" applyBorder="1"/>
    <xf numFmtId="0" fontId="4" fillId="2" borderId="0" xfId="0" applyFont="1" applyFill="1" applyBorder="1"/>
    <xf numFmtId="0" fontId="5" fillId="3" borderId="6" xfId="0" applyFont="1" applyFill="1" applyBorder="1" applyAlignment="1">
      <alignment horizontal="center" vertical="center"/>
    </xf>
    <xf numFmtId="0" fontId="4" fillId="2" borderId="0"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0" fontId="5" fillId="4" borderId="6" xfId="0" applyFont="1" applyFill="1" applyBorder="1" applyAlignment="1">
      <alignment horizontal="center" vertical="center"/>
    </xf>
    <xf numFmtId="166" fontId="9" fillId="3" borderId="18" xfId="2" applyNumberFormat="1" applyFont="1" applyFill="1" applyBorder="1" applyAlignment="1">
      <alignment horizontal="left"/>
    </xf>
    <xf numFmtId="167" fontId="9" fillId="3" borderId="19" xfId="2" applyNumberFormat="1" applyFont="1" applyFill="1" applyBorder="1" applyAlignment="1">
      <alignment horizontal="right" wrapText="1"/>
    </xf>
    <xf numFmtId="166" fontId="10" fillId="0" borderId="16" xfId="2" applyNumberFormat="1" applyFont="1" applyFill="1" applyBorder="1"/>
    <xf numFmtId="0" fontId="5" fillId="4" borderId="32" xfId="1" applyFont="1" applyFill="1" applyBorder="1" applyAlignment="1">
      <alignment horizontal="center" vertical="center" wrapText="1"/>
    </xf>
    <xf numFmtId="0" fontId="12" fillId="0" borderId="0" xfId="3"/>
    <xf numFmtId="168" fontId="12" fillId="0" borderId="0" xfId="3" applyNumberFormat="1"/>
    <xf numFmtId="166" fontId="12" fillId="0" borderId="0" xfId="3" applyNumberFormat="1"/>
    <xf numFmtId="166" fontId="5" fillId="0" borderId="16" xfId="2" applyNumberFormat="1" applyFont="1" applyFill="1" applyBorder="1"/>
    <xf numFmtId="167" fontId="10" fillId="0" borderId="14" xfId="2" applyNumberFormat="1" applyFont="1" applyFill="1" applyBorder="1" applyAlignment="1">
      <alignment horizontal="right" wrapText="1"/>
    </xf>
    <xf numFmtId="166" fontId="9" fillId="3" borderId="17" xfId="2" applyNumberFormat="1" applyFont="1" applyFill="1" applyBorder="1"/>
    <xf numFmtId="167" fontId="9" fillId="3" borderId="34" xfId="2" applyNumberFormat="1" applyFont="1" applyFill="1" applyBorder="1" applyAlignment="1">
      <alignment horizontal="right" wrapText="1"/>
    </xf>
    <xf numFmtId="0" fontId="5" fillId="4" borderId="35" xfId="1" applyFont="1" applyFill="1" applyBorder="1" applyAlignment="1">
      <alignment horizontal="center" vertical="center" wrapText="1"/>
    </xf>
    <xf numFmtId="166" fontId="5" fillId="0" borderId="13" xfId="2" applyNumberFormat="1" applyFont="1" applyFill="1" applyBorder="1"/>
    <xf numFmtId="167" fontId="10" fillId="0" borderId="33" xfId="2" applyNumberFormat="1" applyFont="1" applyFill="1" applyBorder="1" applyAlignment="1">
      <alignment horizontal="right" wrapText="1"/>
    </xf>
    <xf numFmtId="0" fontId="12" fillId="0" borderId="0" xfId="3" applyFill="1"/>
    <xf numFmtId="166" fontId="12" fillId="0" borderId="0" xfId="3" applyNumberFormat="1" applyFill="1"/>
    <xf numFmtId="166" fontId="10" fillId="0" borderId="14" xfId="4" applyNumberFormat="1" applyFont="1" applyFill="1" applyBorder="1" applyAlignment="1">
      <alignment horizontal="right" wrapText="1"/>
    </xf>
    <xf numFmtId="166" fontId="10" fillId="0" borderId="40" xfId="2" applyNumberFormat="1" applyFont="1" applyFill="1" applyBorder="1"/>
    <xf numFmtId="166" fontId="11" fillId="3" borderId="41" xfId="2" applyNumberFormat="1" applyFont="1" applyFill="1" applyBorder="1"/>
    <xf numFmtId="166" fontId="10" fillId="0" borderId="13" xfId="2" applyNumberFormat="1" applyFont="1" applyFill="1" applyBorder="1"/>
    <xf numFmtId="166" fontId="11" fillId="0" borderId="16" xfId="2" applyNumberFormat="1" applyFont="1" applyFill="1" applyBorder="1"/>
    <xf numFmtId="166" fontId="9" fillId="3" borderId="17" xfId="2" applyNumberFormat="1" applyFont="1" applyFill="1" applyBorder="1" applyAlignment="1">
      <alignment horizontal="left"/>
    </xf>
    <xf numFmtId="167" fontId="9" fillId="3" borderId="34" xfId="4" applyNumberFormat="1" applyFont="1" applyFill="1" applyBorder="1" applyAlignment="1">
      <alignment horizontal="right" wrapText="1"/>
    </xf>
    <xf numFmtId="167" fontId="10" fillId="0" borderId="14" xfId="4" applyNumberFormat="1" applyFont="1" applyFill="1" applyBorder="1" applyAlignment="1">
      <alignment horizontal="right" wrapText="1"/>
    </xf>
    <xf numFmtId="166" fontId="9" fillId="3" borderId="18" xfId="4" applyNumberFormat="1" applyFont="1" applyFill="1" applyBorder="1" applyAlignment="1">
      <alignment horizontal="right" wrapText="1"/>
    </xf>
    <xf numFmtId="166" fontId="5" fillId="4" borderId="37" xfId="4" applyNumberFormat="1" applyFont="1" applyFill="1" applyBorder="1" applyAlignment="1">
      <alignment horizontal="center" vertical="center" wrapText="1"/>
    </xf>
    <xf numFmtId="166" fontId="5" fillId="4" borderId="37" xfId="4" applyNumberFormat="1" applyFont="1" applyFill="1" applyBorder="1" applyAlignment="1">
      <alignment horizontal="left" vertical="top" wrapText="1"/>
    </xf>
    <xf numFmtId="167" fontId="10" fillId="0" borderId="31" xfId="4" applyNumberFormat="1" applyFont="1" applyFill="1" applyBorder="1" applyAlignment="1">
      <alignment horizontal="right" wrapText="1"/>
    </xf>
    <xf numFmtId="0" fontId="5" fillId="4" borderId="46" xfId="1" applyFont="1" applyFill="1" applyBorder="1" applyAlignment="1">
      <alignment horizontal="center" vertical="center" wrapText="1"/>
    </xf>
    <xf numFmtId="164" fontId="10" fillId="0" borderId="15" xfId="2" applyNumberFormat="1" applyFont="1" applyFill="1" applyBorder="1" applyAlignment="1">
      <alignment horizontal="left"/>
    </xf>
    <xf numFmtId="164" fontId="10" fillId="0" borderId="44" xfId="2" applyNumberFormat="1" applyFont="1" applyFill="1" applyBorder="1" applyAlignment="1">
      <alignment horizontal="left"/>
    </xf>
    <xf numFmtId="164" fontId="11" fillId="0" borderId="44" xfId="2" applyNumberFormat="1" applyFont="1" applyFill="1" applyBorder="1" applyAlignment="1">
      <alignment horizontal="left"/>
    </xf>
    <xf numFmtId="166" fontId="9" fillId="3" borderId="19" xfId="2" applyNumberFormat="1" applyFont="1" applyFill="1" applyBorder="1" applyAlignment="1">
      <alignment horizontal="left"/>
    </xf>
    <xf numFmtId="166" fontId="5" fillId="4" borderId="7" xfId="4" applyNumberFormat="1" applyFont="1" applyFill="1" applyBorder="1" applyAlignment="1">
      <alignment horizontal="left" vertical="top" wrapText="1"/>
    </xf>
    <xf numFmtId="166" fontId="10" fillId="0" borderId="13" xfId="4" applyNumberFormat="1" applyFont="1" applyFill="1" applyBorder="1" applyAlignment="1">
      <alignment horizontal="right" wrapText="1"/>
    </xf>
    <xf numFmtId="166" fontId="5" fillId="4" borderId="9" xfId="4" applyNumberFormat="1" applyFont="1" applyFill="1" applyBorder="1" applyAlignment="1">
      <alignment horizontal="center" vertical="center" wrapText="1"/>
    </xf>
    <xf numFmtId="166" fontId="5" fillId="4" borderId="48" xfId="4" applyNumberFormat="1" applyFont="1" applyFill="1" applyBorder="1" applyAlignment="1">
      <alignment horizontal="left" vertical="top" wrapText="1"/>
    </xf>
    <xf numFmtId="167" fontId="10" fillId="0" borderId="33" xfId="2" applyNumberFormat="1" applyFont="1" applyFill="1" applyBorder="1" applyAlignment="1">
      <alignment horizontal="left"/>
    </xf>
    <xf numFmtId="166" fontId="10" fillId="0" borderId="39" xfId="2" applyNumberFormat="1" applyFont="1" applyFill="1" applyBorder="1"/>
    <xf numFmtId="166" fontId="5" fillId="4" borderId="49" xfId="4" applyNumberFormat="1" applyFont="1" applyFill="1" applyBorder="1" applyAlignment="1">
      <alignment horizontal="center" vertical="center" wrapText="1"/>
    </xf>
    <xf numFmtId="166" fontId="5" fillId="4" borderId="50" xfId="4" applyNumberFormat="1" applyFont="1" applyFill="1" applyBorder="1" applyAlignment="1">
      <alignment horizontal="center" vertical="center" wrapText="1"/>
    </xf>
    <xf numFmtId="0" fontId="0" fillId="0" borderId="0" xfId="3" applyFont="1"/>
    <xf numFmtId="164" fontId="9" fillId="3" borderId="18" xfId="4" applyNumberFormat="1" applyFont="1" applyFill="1" applyBorder="1" applyAlignment="1">
      <alignment horizontal="right" wrapText="1"/>
    </xf>
    <xf numFmtId="167" fontId="12" fillId="0" borderId="0" xfId="3" applyNumberFormat="1"/>
    <xf numFmtId="164" fontId="9" fillId="3" borderId="18" xfId="2" applyNumberFormat="1" applyFont="1" applyFill="1" applyBorder="1" applyAlignment="1">
      <alignment horizontal="right" wrapText="1"/>
    </xf>
    <xf numFmtId="2" fontId="12" fillId="0" borderId="0" xfId="3" applyNumberFormat="1"/>
    <xf numFmtId="167" fontId="10" fillId="0" borderId="31" xfId="2" applyNumberFormat="1" applyFont="1" applyFill="1" applyBorder="1" applyAlignment="1">
      <alignment horizontal="right" wrapText="1"/>
    </xf>
    <xf numFmtId="2" fontId="13" fillId="0" borderId="0" xfId="0" applyNumberFormat="1" applyFont="1"/>
    <xf numFmtId="168" fontId="10" fillId="0" borderId="14" xfId="2" applyNumberFormat="1" applyFont="1" applyFill="1" applyBorder="1" applyAlignment="1">
      <alignment horizontal="right" wrapText="1"/>
    </xf>
    <xf numFmtId="166" fontId="12" fillId="0" borderId="0" xfId="4" applyNumberFormat="1"/>
    <xf numFmtId="166" fontId="5" fillId="0" borderId="39" xfId="2" applyNumberFormat="1" applyFont="1" applyFill="1" applyBorder="1"/>
    <xf numFmtId="166" fontId="5" fillId="0" borderId="40" xfId="2" applyNumberFormat="1" applyFont="1" applyFill="1" applyBorder="1"/>
    <xf numFmtId="166" fontId="9" fillId="3" borderId="41" xfId="2" applyNumberFormat="1" applyFont="1" applyFill="1" applyBorder="1"/>
    <xf numFmtId="164" fontId="10" fillId="0" borderId="51" xfId="2" applyNumberFormat="1" applyFont="1" applyFill="1" applyBorder="1" applyAlignment="1">
      <alignment horizontal="left"/>
    </xf>
    <xf numFmtId="167" fontId="10" fillId="0" borderId="52" xfId="2" applyNumberFormat="1" applyFont="1" applyFill="1" applyBorder="1" applyAlignment="1">
      <alignment horizontal="right" wrapText="1"/>
    </xf>
    <xf numFmtId="168" fontId="10" fillId="0" borderId="52" xfId="2" applyNumberFormat="1" applyFont="1" applyFill="1" applyBorder="1" applyAlignment="1">
      <alignment horizontal="right" wrapText="1"/>
    </xf>
    <xf numFmtId="167" fontId="10" fillId="0" borderId="38" xfId="2" applyNumberFormat="1" applyFont="1" applyFill="1" applyBorder="1" applyAlignment="1">
      <alignment horizontal="right" wrapText="1"/>
    </xf>
    <xf numFmtId="164" fontId="10" fillId="0" borderId="40" xfId="2" applyNumberFormat="1" applyFont="1" applyFill="1" applyBorder="1" applyAlignment="1">
      <alignment horizontal="left"/>
    </xf>
    <xf numFmtId="164" fontId="11" fillId="0" borderId="40" xfId="2" applyNumberFormat="1" applyFont="1" applyFill="1" applyBorder="1" applyAlignment="1">
      <alignment horizontal="left"/>
    </xf>
    <xf numFmtId="166" fontId="9" fillId="3" borderId="41" xfId="2" applyNumberFormat="1" applyFont="1" applyFill="1" applyBorder="1" applyAlignment="1">
      <alignment horizontal="left"/>
    </xf>
    <xf numFmtId="169" fontId="12" fillId="0" borderId="0" xfId="3" applyNumberFormat="1"/>
    <xf numFmtId="167" fontId="10" fillId="0" borderId="33" xfId="2" applyNumberFormat="1" applyFont="1" applyFill="1" applyBorder="1" applyAlignment="1">
      <alignment horizontal="right"/>
    </xf>
    <xf numFmtId="166" fontId="5" fillId="4" borderId="36" xfId="4" applyNumberFormat="1" applyFont="1" applyFill="1" applyBorder="1" applyAlignment="1">
      <alignment horizontal="left" vertical="top" wrapText="1"/>
    </xf>
    <xf numFmtId="164" fontId="10" fillId="0" borderId="14" xfId="4" applyFont="1" applyFill="1" applyBorder="1" applyAlignment="1">
      <alignment horizontal="right" wrapText="1"/>
    </xf>
    <xf numFmtId="164" fontId="12" fillId="0" borderId="0" xfId="3" applyNumberFormat="1"/>
    <xf numFmtId="0" fontId="15" fillId="0" borderId="0" xfId="0" applyFont="1"/>
    <xf numFmtId="0" fontId="5" fillId="4" borderId="53" xfId="0" applyFont="1" applyFill="1" applyBorder="1"/>
    <xf numFmtId="166" fontId="10" fillId="0" borderId="53" xfId="4" applyNumberFormat="1" applyFont="1" applyBorder="1"/>
    <xf numFmtId="0" fontId="5" fillId="0" borderId="16" xfId="0" applyFont="1" applyBorder="1"/>
    <xf numFmtId="0" fontId="5" fillId="3" borderId="17" xfId="0" applyFont="1" applyFill="1" applyBorder="1"/>
    <xf numFmtId="0" fontId="5" fillId="3" borderId="18" xfId="0" applyFont="1" applyFill="1" applyBorder="1" applyAlignment="1"/>
    <xf numFmtId="166" fontId="5" fillId="3" borderId="18" xfId="4" applyNumberFormat="1" applyFont="1" applyFill="1" applyBorder="1"/>
    <xf numFmtId="166" fontId="5" fillId="3" borderId="18" xfId="0" applyNumberFormat="1" applyFont="1" applyFill="1" applyBorder="1"/>
    <xf numFmtId="166" fontId="5" fillId="3" borderId="34" xfId="4" applyNumberFormat="1" applyFont="1" applyFill="1" applyBorder="1"/>
    <xf numFmtId="166" fontId="10" fillId="0" borderId="53" xfId="0" applyNumberFormat="1" applyFont="1" applyBorder="1"/>
    <xf numFmtId="166" fontId="10" fillId="0" borderId="55" xfId="4" applyNumberFormat="1" applyFont="1" applyBorder="1"/>
    <xf numFmtId="0" fontId="5" fillId="4" borderId="53" xfId="0" applyFont="1" applyFill="1" applyBorder="1" applyAlignment="1">
      <alignment horizontal="center"/>
    </xf>
    <xf numFmtId="0" fontId="5" fillId="4" borderId="55" xfId="0" applyFont="1" applyFill="1" applyBorder="1" applyAlignment="1">
      <alignment horizontal="center"/>
    </xf>
    <xf numFmtId="0" fontId="5" fillId="3" borderId="18" xfId="0" applyFont="1" applyFill="1" applyBorder="1" applyAlignment="1">
      <alignment horizontal="left" vertical="center"/>
    </xf>
    <xf numFmtId="0" fontId="10" fillId="0" borderId="59" xfId="0" applyFont="1" applyBorder="1"/>
    <xf numFmtId="0" fontId="10" fillId="3" borderId="36" xfId="0" applyFont="1" applyFill="1" applyBorder="1"/>
    <xf numFmtId="0" fontId="5" fillId="0" borderId="65" xfId="0" applyFont="1" applyBorder="1"/>
    <xf numFmtId="0" fontId="5" fillId="0" borderId="66" xfId="0" applyFont="1" applyBorder="1"/>
    <xf numFmtId="0" fontId="5" fillId="0" borderId="13" xfId="0" applyFont="1" applyBorder="1"/>
    <xf numFmtId="164" fontId="10" fillId="0" borderId="39" xfId="2" applyNumberFormat="1" applyFont="1" applyFill="1" applyBorder="1" applyAlignment="1">
      <alignment horizontal="left"/>
    </xf>
    <xf numFmtId="166" fontId="10" fillId="0" borderId="14" xfId="4" applyNumberFormat="1" applyFont="1" applyBorder="1"/>
    <xf numFmtId="166" fontId="10" fillId="0" borderId="14" xfId="0" applyNumberFormat="1" applyFont="1" applyBorder="1"/>
    <xf numFmtId="166" fontId="10" fillId="0" borderId="31" xfId="4" applyNumberFormat="1" applyFont="1" applyBorder="1"/>
    <xf numFmtId="0" fontId="5" fillId="0" borderId="64" xfId="0" applyFont="1" applyBorder="1"/>
    <xf numFmtId="0" fontId="10" fillId="0" borderId="63" xfId="0" applyFont="1" applyBorder="1"/>
    <xf numFmtId="0" fontId="5" fillId="4" borderId="18" xfId="0" applyFont="1" applyFill="1" applyBorder="1" applyAlignment="1">
      <alignment horizontal="center"/>
    </xf>
    <xf numFmtId="0" fontId="5" fillId="4" borderId="34" xfId="0" applyFont="1" applyFill="1" applyBorder="1" applyAlignment="1">
      <alignment horizontal="center"/>
    </xf>
    <xf numFmtId="0" fontId="5" fillId="4" borderId="50" xfId="0" applyFont="1" applyFill="1" applyBorder="1"/>
    <xf numFmtId="0" fontId="5" fillId="4" borderId="50" xfId="0" applyFont="1" applyFill="1" applyBorder="1" applyAlignment="1">
      <alignment horizontal="center" vertical="center"/>
    </xf>
    <xf numFmtId="0" fontId="5" fillId="4" borderId="50" xfId="0" applyFont="1" applyFill="1" applyBorder="1" applyAlignment="1">
      <alignment horizontal="center"/>
    </xf>
    <xf numFmtId="0" fontId="5" fillId="4" borderId="48" xfId="0" applyFont="1" applyFill="1" applyBorder="1" applyAlignment="1">
      <alignment horizontal="center"/>
    </xf>
    <xf numFmtId="0" fontId="5" fillId="4" borderId="62" xfId="0" applyFont="1" applyFill="1" applyBorder="1" applyAlignment="1">
      <alignment vertical="center"/>
    </xf>
    <xf numFmtId="0" fontId="5" fillId="4" borderId="67" xfId="0" applyFont="1" applyFill="1" applyBorder="1" applyAlignment="1">
      <alignment vertical="center"/>
    </xf>
    <xf numFmtId="0" fontId="5" fillId="4" borderId="49" xfId="0" applyFont="1" applyFill="1" applyBorder="1" applyAlignment="1">
      <alignment horizontal="center"/>
    </xf>
    <xf numFmtId="0" fontId="5" fillId="4" borderId="60" xfId="0" applyFont="1" applyFill="1" applyBorder="1" applyAlignment="1">
      <alignment horizontal="center" vertical="center"/>
    </xf>
    <xf numFmtId="0" fontId="5" fillId="4" borderId="32" xfId="0" applyFont="1" applyFill="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7" fillId="0" borderId="20"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24" xfId="0" applyFont="1" applyBorder="1" applyAlignment="1">
      <alignment horizontal="justify" vertical="center" wrapText="1"/>
    </xf>
    <xf numFmtId="0" fontId="5" fillId="4" borderId="42" xfId="1" applyFont="1" applyFill="1" applyBorder="1" applyAlignment="1">
      <alignment horizontal="center" vertical="center" wrapText="1"/>
    </xf>
    <xf numFmtId="0" fontId="5" fillId="4" borderId="38" xfId="1" applyFont="1" applyFill="1" applyBorder="1" applyAlignment="1">
      <alignment horizontal="center" vertical="center" wrapText="1"/>
    </xf>
    <xf numFmtId="0" fontId="9" fillId="4" borderId="10" xfId="1" applyFont="1" applyFill="1" applyBorder="1" applyAlignment="1">
      <alignment horizontal="center"/>
    </xf>
    <xf numFmtId="0" fontId="9" fillId="4" borderId="11" xfId="1" applyFont="1" applyFill="1" applyBorder="1" applyAlignment="1">
      <alignment horizontal="center"/>
    </xf>
    <xf numFmtId="0" fontId="9" fillId="4" borderId="12" xfId="1" applyFont="1" applyFill="1" applyBorder="1" applyAlignment="1">
      <alignment horizontal="center"/>
    </xf>
    <xf numFmtId="0" fontId="5" fillId="4" borderId="28" xfId="1" applyFont="1" applyFill="1" applyBorder="1" applyAlignment="1">
      <alignment horizontal="center" vertical="center" wrapText="1"/>
    </xf>
    <xf numFmtId="0" fontId="5" fillId="4" borderId="36" xfId="1" applyFont="1" applyFill="1" applyBorder="1" applyAlignment="1">
      <alignment horizontal="center" vertical="center" wrapText="1"/>
    </xf>
    <xf numFmtId="0" fontId="5" fillId="4" borderId="30" xfId="1" applyFont="1" applyFill="1" applyBorder="1" applyAlignment="1">
      <alignment horizontal="center" vertical="center" wrapText="1"/>
    </xf>
    <xf numFmtId="0" fontId="5" fillId="4" borderId="37"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43" xfId="1" applyFont="1" applyFill="1" applyBorder="1" applyAlignment="1">
      <alignment horizontal="center" vertical="center" wrapText="1"/>
    </xf>
    <xf numFmtId="0" fontId="5" fillId="4" borderId="29" xfId="1" applyFont="1" applyFill="1" applyBorder="1" applyAlignment="1">
      <alignment horizontal="center" vertical="center" wrapText="1"/>
    </xf>
    <xf numFmtId="0" fontId="5" fillId="4" borderId="47" xfId="1" applyFont="1" applyFill="1" applyBorder="1" applyAlignment="1">
      <alignment horizontal="center" vertical="center" wrapText="1"/>
    </xf>
    <xf numFmtId="0" fontId="5" fillId="4" borderId="45" xfId="1" applyFont="1" applyFill="1" applyBorder="1" applyAlignment="1">
      <alignment horizontal="center" vertical="center" wrapText="1"/>
    </xf>
    <xf numFmtId="0" fontId="9" fillId="4" borderId="1" xfId="1" applyFont="1" applyFill="1" applyBorder="1" applyAlignment="1">
      <alignment horizontal="center"/>
    </xf>
    <xf numFmtId="0" fontId="9" fillId="4" borderId="2" xfId="1" applyFont="1" applyFill="1" applyBorder="1" applyAlignment="1">
      <alignment horizontal="center"/>
    </xf>
    <xf numFmtId="0" fontId="9" fillId="4" borderId="3" xfId="1" applyFont="1" applyFill="1" applyBorder="1" applyAlignment="1">
      <alignment horizontal="center"/>
    </xf>
    <xf numFmtId="0" fontId="5" fillId="4" borderId="7" xfId="1" applyFont="1" applyFill="1" applyBorder="1" applyAlignment="1">
      <alignment horizontal="center" vertical="center" wrapText="1"/>
    </xf>
    <xf numFmtId="0" fontId="5" fillId="4" borderId="52" xfId="0" applyFont="1" applyFill="1" applyBorder="1" applyAlignment="1">
      <alignment horizontal="center"/>
    </xf>
    <xf numFmtId="0" fontId="5" fillId="4" borderId="54" xfId="0" applyFont="1" applyFill="1" applyBorder="1" applyAlignment="1">
      <alignment horizontal="center"/>
    </xf>
    <xf numFmtId="0" fontId="5" fillId="4" borderId="50" xfId="1" applyFont="1" applyFill="1" applyBorder="1" applyAlignment="1">
      <alignment horizontal="center" vertical="center" wrapText="1"/>
    </xf>
    <xf numFmtId="0" fontId="5" fillId="4" borderId="61" xfId="1" applyFont="1" applyFill="1" applyBorder="1" applyAlignment="1">
      <alignment horizontal="center" vertical="center" wrapText="1"/>
    </xf>
    <xf numFmtId="0" fontId="5" fillId="4" borderId="56"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58" xfId="0" applyFont="1" applyFill="1" applyBorder="1" applyAlignment="1">
      <alignment horizontal="center" vertical="center"/>
    </xf>
  </cellXfs>
  <cellStyles count="7">
    <cellStyle name="Comma" xfId="4" builtinId="3"/>
    <cellStyle name="Comma 2" xfId="2" xr:uid="{00000000-0005-0000-0000-000001000000}"/>
    <cellStyle name="Normal" xfId="0" builtinId="0"/>
    <cellStyle name="Normal 2" xfId="1" xr:uid="{00000000-0005-0000-0000-000003000000}"/>
    <cellStyle name="Normal 3" xfId="3" xr:uid="{00000000-0005-0000-0000-000004000000}"/>
    <cellStyle name="Normal 4" xfId="5" xr:uid="{00000000-0005-0000-0000-000005000000}"/>
    <cellStyle name="Percent 2" xfId="6" xr:uid="{00000000-0005-0000-0000-000006000000}"/>
  </cellStyles>
  <dxfs count="0"/>
  <tableStyles count="0" defaultTableStyle="TableStyleMedium2" defaultPivotStyle="PivotStyleLight16"/>
  <colors>
    <mruColors>
      <color rgb="FFA2D668"/>
      <color rgb="FFF0A7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5</xdr:row>
      <xdr:rowOff>213360</xdr:rowOff>
    </xdr:from>
    <xdr:to>
      <xdr:col>4</xdr:col>
      <xdr:colOff>660400</xdr:colOff>
      <xdr:row>8</xdr:row>
      <xdr:rowOff>187325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31520" y="982980"/>
          <a:ext cx="1628140" cy="10179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48702</xdr:colOff>
      <xdr:row>0</xdr:row>
      <xdr:rowOff>82826</xdr:rowOff>
    </xdr:from>
    <xdr:to>
      <xdr:col>0</xdr:col>
      <xdr:colOff>963102</xdr:colOff>
      <xdr:row>2</xdr:row>
      <xdr:rowOff>187601</xdr:rowOff>
    </xdr:to>
    <xdr:pic>
      <xdr:nvPicPr>
        <xdr:cNvPr id="5" name="Picture 4" descr="cid:image001.png@01CEF651.BD61CC10">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702" y="82826"/>
          <a:ext cx="914400" cy="56031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63500</xdr:rowOff>
    </xdr:from>
    <xdr:to>
      <xdr:col>1</xdr:col>
      <xdr:colOff>0</xdr:colOff>
      <xdr:row>2</xdr:row>
      <xdr:rowOff>257175</xdr:rowOff>
    </xdr:to>
    <xdr:pic>
      <xdr:nvPicPr>
        <xdr:cNvPr id="3" name="Picture 2" descr="cid:image001.png@01CEF651.BD61CC10">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63500"/>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76200</xdr:rowOff>
    </xdr:from>
    <xdr:to>
      <xdr:col>0</xdr:col>
      <xdr:colOff>1003300</xdr:colOff>
      <xdr:row>2</xdr:row>
      <xdr:rowOff>269875</xdr:rowOff>
    </xdr:to>
    <xdr:pic>
      <xdr:nvPicPr>
        <xdr:cNvPr id="2" name="Picture 1" descr="cid:image001.png@01CEF651.BD61CC10">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8900" y="76200"/>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122465</xdr:colOff>
      <xdr:row>0</xdr:row>
      <xdr:rowOff>299357</xdr:rowOff>
    </xdr:from>
    <xdr:to>
      <xdr:col>0</xdr:col>
      <xdr:colOff>1036865</xdr:colOff>
      <xdr:row>2</xdr:row>
      <xdr:rowOff>276225</xdr:rowOff>
    </xdr:to>
    <xdr:pic>
      <xdr:nvPicPr>
        <xdr:cNvPr id="2" name="Picture 1" descr="cid:image001.png@01CEF651.BD61CC10">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2465" y="299357"/>
          <a:ext cx="914400" cy="5619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588986</xdr:colOff>
      <xdr:row>3</xdr:row>
      <xdr:rowOff>156449</xdr:rowOff>
    </xdr:to>
    <xdr:pic>
      <xdr:nvPicPr>
        <xdr:cNvPr id="3" name="Picture 2">
          <a:extLst>
            <a:ext uri="{FF2B5EF4-FFF2-40B4-BE49-F238E27FC236}">
              <a16:creationId xmlns:a16="http://schemas.microsoft.com/office/drawing/2014/main" id="{DDCCE854-9F1E-46FE-9E9F-25E28A66CE72}"/>
            </a:ext>
          </a:extLst>
        </xdr:cNvPr>
        <xdr:cNvPicPr>
          <a:picLocks noChangeAspect="1"/>
        </xdr:cNvPicPr>
      </xdr:nvPicPr>
      <xdr:blipFill>
        <a:blip xmlns:r="http://schemas.openxmlformats.org/officeDocument/2006/relationships" r:embed="rId1"/>
        <a:stretch>
          <a:fillRect/>
        </a:stretch>
      </xdr:blipFill>
      <xdr:spPr>
        <a:xfrm>
          <a:off x="0" y="0"/>
          <a:ext cx="1196377" cy="7362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589392</xdr:colOff>
      <xdr:row>3</xdr:row>
      <xdr:rowOff>157261</xdr:rowOff>
    </xdr:to>
    <xdr:pic>
      <xdr:nvPicPr>
        <xdr:cNvPr id="2" name="Picture 1">
          <a:extLst>
            <a:ext uri="{FF2B5EF4-FFF2-40B4-BE49-F238E27FC236}">
              <a16:creationId xmlns:a16="http://schemas.microsoft.com/office/drawing/2014/main" id="{32D62989-5CAB-4317-8E0D-661A27B46170}"/>
            </a:ext>
          </a:extLst>
        </xdr:cNvPr>
        <xdr:cNvPicPr>
          <a:picLocks noChangeAspect="1"/>
        </xdr:cNvPicPr>
      </xdr:nvPicPr>
      <xdr:blipFill>
        <a:blip xmlns:r="http://schemas.openxmlformats.org/officeDocument/2006/relationships" r:embed="rId1"/>
        <a:stretch>
          <a:fillRect/>
        </a:stretch>
      </xdr:blipFill>
      <xdr:spPr>
        <a:xfrm>
          <a:off x="0" y="0"/>
          <a:ext cx="1196377" cy="7362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wambui/Desktop/Claims%20Report/October%202021/October%202021%20Claims%20Statistic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wambui/Desktop/Claims%20Report/November%202021/November%202021%20Claims%20Statistic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wambui/Desktop/Claims%20Report/December%202021/December%202021%20Claims%20Statistic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IBSON/Documents/FAD/Claims/2019/April%202019/April%202019%20Claims%20Repor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IBSON/Documents/FAD/Claims/2019/June%202019/June%202019%20Claims%20Report%20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IBSON/Documents/FAD/Claims/2019/May%202019/May%202019%20Claims%20Repor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wambui/Desktop/Declined%20Claims%20Quarter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9">
          <cell r="D49">
            <v>30</v>
          </cell>
          <cell r="F49">
            <v>12</v>
          </cell>
          <cell r="H49">
            <v>0</v>
          </cell>
          <cell r="J49">
            <v>0</v>
          </cell>
          <cell r="L49">
            <v>2</v>
          </cell>
          <cell r="N49">
            <v>0</v>
          </cell>
        </row>
        <row r="50">
          <cell r="D50">
            <v>1207</v>
          </cell>
          <cell r="F50">
            <v>48</v>
          </cell>
          <cell r="H50">
            <v>33</v>
          </cell>
          <cell r="J50">
            <v>45</v>
          </cell>
          <cell r="L50">
            <v>0</v>
          </cell>
          <cell r="N50">
            <v>0</v>
          </cell>
        </row>
        <row r="51">
          <cell r="D51">
            <v>580</v>
          </cell>
          <cell r="F51">
            <v>23</v>
          </cell>
          <cell r="H51">
            <v>260</v>
          </cell>
          <cell r="J51">
            <v>44</v>
          </cell>
          <cell r="L51">
            <v>0</v>
          </cell>
          <cell r="N51">
            <v>3</v>
          </cell>
        </row>
        <row r="52">
          <cell r="D52">
            <v>238</v>
          </cell>
          <cell r="F52">
            <v>16</v>
          </cell>
          <cell r="H52">
            <v>2</v>
          </cell>
          <cell r="J52">
            <v>2</v>
          </cell>
          <cell r="L52">
            <v>0</v>
          </cell>
          <cell r="N52">
            <v>0</v>
          </cell>
        </row>
        <row r="53">
          <cell r="D53">
            <v>6333</v>
          </cell>
          <cell r="F53">
            <v>60</v>
          </cell>
          <cell r="H53">
            <v>565</v>
          </cell>
          <cell r="J53">
            <v>157</v>
          </cell>
          <cell r="L53">
            <v>0</v>
          </cell>
          <cell r="N53">
            <v>0</v>
          </cell>
        </row>
        <row r="54">
          <cell r="D54">
            <v>2748</v>
          </cell>
          <cell r="F54">
            <v>41</v>
          </cell>
          <cell r="H54">
            <v>0</v>
          </cell>
          <cell r="J54">
            <v>69</v>
          </cell>
          <cell r="L54">
            <v>0</v>
          </cell>
          <cell r="N54">
            <v>0</v>
          </cell>
        </row>
        <row r="55">
          <cell r="D55">
            <v>2240</v>
          </cell>
          <cell r="F55">
            <v>199</v>
          </cell>
          <cell r="H55">
            <v>95</v>
          </cell>
          <cell r="J55">
            <v>276</v>
          </cell>
          <cell r="L55">
            <v>0</v>
          </cell>
          <cell r="N55">
            <v>0</v>
          </cell>
        </row>
        <row r="56">
          <cell r="D56">
            <v>1290</v>
          </cell>
          <cell r="F56">
            <v>110</v>
          </cell>
          <cell r="H56">
            <v>0</v>
          </cell>
          <cell r="J56">
            <v>21</v>
          </cell>
          <cell r="L56">
            <v>0</v>
          </cell>
          <cell r="N56">
            <v>1</v>
          </cell>
        </row>
        <row r="57">
          <cell r="D57">
            <v>18899</v>
          </cell>
          <cell r="F57">
            <v>492</v>
          </cell>
          <cell r="H57">
            <v>0</v>
          </cell>
          <cell r="J57">
            <v>245</v>
          </cell>
          <cell r="L57">
            <v>0</v>
          </cell>
          <cell r="N57">
            <v>0</v>
          </cell>
        </row>
        <row r="58">
          <cell r="D58">
            <v>1867</v>
          </cell>
          <cell r="F58">
            <v>42</v>
          </cell>
          <cell r="H58">
            <v>30</v>
          </cell>
          <cell r="J58">
            <v>20</v>
          </cell>
          <cell r="L58">
            <v>0</v>
          </cell>
          <cell r="N58">
            <v>3</v>
          </cell>
        </row>
        <row r="59">
          <cell r="D59">
            <v>1710</v>
          </cell>
          <cell r="F59">
            <v>178</v>
          </cell>
          <cell r="H59">
            <v>0</v>
          </cell>
          <cell r="J59">
            <v>50</v>
          </cell>
          <cell r="L59">
            <v>0</v>
          </cell>
          <cell r="N59">
            <v>206</v>
          </cell>
        </row>
        <row r="60">
          <cell r="D60">
            <v>6801</v>
          </cell>
          <cell r="F60">
            <v>271</v>
          </cell>
          <cell r="H60">
            <v>211</v>
          </cell>
          <cell r="J60">
            <v>514</v>
          </cell>
          <cell r="L60">
            <v>0</v>
          </cell>
          <cell r="N60">
            <v>0</v>
          </cell>
        </row>
        <row r="61">
          <cell r="D61">
            <v>10716</v>
          </cell>
          <cell r="F61">
            <v>331</v>
          </cell>
          <cell r="H61">
            <v>423</v>
          </cell>
          <cell r="J61">
            <v>346</v>
          </cell>
          <cell r="L61">
            <v>0</v>
          </cell>
          <cell r="N61">
            <v>10</v>
          </cell>
        </row>
        <row r="62">
          <cell r="D62">
            <v>4663</v>
          </cell>
          <cell r="F62">
            <v>558</v>
          </cell>
          <cell r="H62">
            <v>561</v>
          </cell>
          <cell r="J62">
            <v>102</v>
          </cell>
          <cell r="L62">
            <v>1</v>
          </cell>
          <cell r="N62">
            <v>39</v>
          </cell>
        </row>
        <row r="63">
          <cell r="D63">
            <v>638</v>
          </cell>
          <cell r="F63">
            <v>157</v>
          </cell>
          <cell r="H63">
            <v>151</v>
          </cell>
          <cell r="J63">
            <v>45</v>
          </cell>
          <cell r="L63">
            <v>0</v>
          </cell>
          <cell r="N63">
            <v>9</v>
          </cell>
        </row>
        <row r="64">
          <cell r="D64">
            <v>1439</v>
          </cell>
          <cell r="F64">
            <v>38</v>
          </cell>
          <cell r="H64">
            <v>283</v>
          </cell>
          <cell r="J64">
            <v>48</v>
          </cell>
          <cell r="L64">
            <v>0</v>
          </cell>
          <cell r="N64">
            <v>6</v>
          </cell>
        </row>
        <row r="65">
          <cell r="D65">
            <v>4383</v>
          </cell>
          <cell r="F65">
            <v>89</v>
          </cell>
          <cell r="H65">
            <v>256</v>
          </cell>
          <cell r="J65">
            <v>70</v>
          </cell>
          <cell r="L65">
            <v>0</v>
          </cell>
          <cell r="N65">
            <v>0</v>
          </cell>
        </row>
        <row r="66">
          <cell r="D66">
            <v>2376</v>
          </cell>
          <cell r="F66">
            <v>133</v>
          </cell>
          <cell r="H66">
            <v>134</v>
          </cell>
          <cell r="J66">
            <v>52</v>
          </cell>
          <cell r="L66">
            <v>0</v>
          </cell>
          <cell r="N66">
            <v>6</v>
          </cell>
        </row>
        <row r="67">
          <cell r="D67">
            <v>0</v>
          </cell>
          <cell r="F67">
            <v>0</v>
          </cell>
          <cell r="H67">
            <v>0</v>
          </cell>
          <cell r="J67">
            <v>0</v>
          </cell>
          <cell r="L67">
            <v>0</v>
          </cell>
          <cell r="N67">
            <v>0</v>
          </cell>
        </row>
        <row r="68">
          <cell r="D68">
            <v>7653</v>
          </cell>
          <cell r="F68">
            <v>343</v>
          </cell>
          <cell r="H68">
            <v>74</v>
          </cell>
          <cell r="J68">
            <v>263</v>
          </cell>
          <cell r="L68">
            <v>0</v>
          </cell>
          <cell r="N68">
            <v>0</v>
          </cell>
        </row>
        <row r="69">
          <cell r="D69">
            <v>1884</v>
          </cell>
          <cell r="F69">
            <v>160</v>
          </cell>
          <cell r="H69">
            <v>93</v>
          </cell>
          <cell r="J69">
            <v>171</v>
          </cell>
          <cell r="L69">
            <v>0</v>
          </cell>
          <cell r="N69">
            <v>1</v>
          </cell>
        </row>
        <row r="70">
          <cell r="D70">
            <v>501</v>
          </cell>
          <cell r="F70">
            <v>157</v>
          </cell>
          <cell r="H70">
            <v>55</v>
          </cell>
          <cell r="J70">
            <v>204</v>
          </cell>
          <cell r="L70">
            <v>0</v>
          </cell>
          <cell r="N70">
            <v>0</v>
          </cell>
        </row>
        <row r="71">
          <cell r="D71">
            <v>2254</v>
          </cell>
          <cell r="F71">
            <v>361</v>
          </cell>
          <cell r="H71">
            <v>0</v>
          </cell>
          <cell r="J71">
            <v>180</v>
          </cell>
          <cell r="L71">
            <v>0</v>
          </cell>
          <cell r="N71">
            <v>11</v>
          </cell>
        </row>
        <row r="72">
          <cell r="D72">
            <v>3752</v>
          </cell>
          <cell r="F72">
            <v>37</v>
          </cell>
          <cell r="H72">
            <v>43</v>
          </cell>
          <cell r="J72">
            <v>1</v>
          </cell>
          <cell r="L72">
            <v>0</v>
          </cell>
          <cell r="N72">
            <v>1</v>
          </cell>
        </row>
        <row r="73">
          <cell r="D73">
            <v>987</v>
          </cell>
          <cell r="F73">
            <v>16</v>
          </cell>
          <cell r="H73">
            <v>0</v>
          </cell>
          <cell r="J73">
            <v>38</v>
          </cell>
          <cell r="L73">
            <v>0</v>
          </cell>
          <cell r="N73">
            <v>3</v>
          </cell>
        </row>
        <row r="74">
          <cell r="D74">
            <v>2499</v>
          </cell>
          <cell r="F74">
            <v>203</v>
          </cell>
          <cell r="H74">
            <v>0</v>
          </cell>
          <cell r="J74">
            <v>111</v>
          </cell>
          <cell r="L74">
            <v>0</v>
          </cell>
          <cell r="N74">
            <v>91</v>
          </cell>
        </row>
        <row r="75">
          <cell r="D75">
            <v>2036</v>
          </cell>
          <cell r="F75">
            <v>26</v>
          </cell>
          <cell r="H75">
            <v>43</v>
          </cell>
          <cell r="J75">
            <v>6</v>
          </cell>
          <cell r="L75">
            <v>0</v>
          </cell>
          <cell r="N75">
            <v>0</v>
          </cell>
        </row>
        <row r="76">
          <cell r="D76">
            <v>264</v>
          </cell>
          <cell r="F76">
            <v>84</v>
          </cell>
          <cell r="H76">
            <v>1</v>
          </cell>
          <cell r="J76">
            <v>14</v>
          </cell>
          <cell r="L76">
            <v>0</v>
          </cell>
          <cell r="N76">
            <v>12</v>
          </cell>
        </row>
        <row r="77">
          <cell r="D77">
            <v>252</v>
          </cell>
          <cell r="F77">
            <v>24</v>
          </cell>
          <cell r="H77">
            <v>49</v>
          </cell>
          <cell r="J77">
            <v>49</v>
          </cell>
          <cell r="L77">
            <v>0</v>
          </cell>
          <cell r="N77">
            <v>0</v>
          </cell>
        </row>
        <row r="78">
          <cell r="D78">
            <v>0</v>
          </cell>
          <cell r="F78">
            <v>0</v>
          </cell>
          <cell r="H78">
            <v>0</v>
          </cell>
          <cell r="J78">
            <v>0</v>
          </cell>
          <cell r="L78">
            <v>0</v>
          </cell>
          <cell r="N78">
            <v>0</v>
          </cell>
        </row>
        <row r="79">
          <cell r="D79">
            <v>1605</v>
          </cell>
          <cell r="F79">
            <v>246</v>
          </cell>
          <cell r="H79">
            <v>122</v>
          </cell>
          <cell r="J79">
            <v>58</v>
          </cell>
          <cell r="L79">
            <v>0</v>
          </cell>
          <cell r="N79">
            <v>0</v>
          </cell>
        </row>
        <row r="80">
          <cell r="D80">
            <v>216</v>
          </cell>
          <cell r="F80">
            <v>33</v>
          </cell>
          <cell r="H80">
            <v>0</v>
          </cell>
          <cell r="J80">
            <v>28</v>
          </cell>
          <cell r="L80">
            <v>0</v>
          </cell>
          <cell r="N80">
            <v>0</v>
          </cell>
        </row>
        <row r="81">
          <cell r="D81">
            <v>1594</v>
          </cell>
          <cell r="F81">
            <v>24</v>
          </cell>
          <cell r="H81">
            <v>7</v>
          </cell>
          <cell r="J81">
            <v>5</v>
          </cell>
          <cell r="L81">
            <v>0</v>
          </cell>
          <cell r="N81">
            <v>41</v>
          </cell>
        </row>
        <row r="82">
          <cell r="D82">
            <v>170</v>
          </cell>
          <cell r="F82">
            <v>130</v>
          </cell>
          <cell r="H82">
            <v>68</v>
          </cell>
          <cell r="J82">
            <v>71</v>
          </cell>
          <cell r="L82">
            <v>0</v>
          </cell>
          <cell r="N82">
            <v>0</v>
          </cell>
        </row>
        <row r="83">
          <cell r="D83">
            <v>2665</v>
          </cell>
          <cell r="F83">
            <v>9</v>
          </cell>
          <cell r="H83">
            <v>227</v>
          </cell>
          <cell r="J83">
            <v>322</v>
          </cell>
          <cell r="L83">
            <v>0</v>
          </cell>
          <cell r="N83">
            <v>0</v>
          </cell>
        </row>
        <row r="84">
          <cell r="D84">
            <v>3734</v>
          </cell>
          <cell r="F84">
            <v>103</v>
          </cell>
          <cell r="H84">
            <v>49</v>
          </cell>
          <cell r="J84">
            <v>135</v>
          </cell>
          <cell r="L84">
            <v>0</v>
          </cell>
          <cell r="N84">
            <v>0</v>
          </cell>
        </row>
        <row r="85">
          <cell r="D85">
            <v>2854</v>
          </cell>
          <cell r="F85">
            <v>219</v>
          </cell>
          <cell r="H85">
            <v>406</v>
          </cell>
          <cell r="J85">
            <v>13</v>
          </cell>
          <cell r="L85">
            <v>5</v>
          </cell>
          <cell r="N85">
            <v>178</v>
          </cell>
        </row>
        <row r="86">
          <cell r="D86">
            <v>5113</v>
          </cell>
          <cell r="F86">
            <v>82</v>
          </cell>
          <cell r="H86">
            <v>0</v>
          </cell>
          <cell r="J86">
            <v>80</v>
          </cell>
          <cell r="L86">
            <v>0</v>
          </cell>
          <cell r="N86">
            <v>0</v>
          </cell>
        </row>
      </sheetData>
      <sheetData sheetId="4"/>
      <sheetData sheetId="5"/>
      <sheetData sheetId="6">
        <row r="49">
          <cell r="D49">
            <v>23704</v>
          </cell>
          <cell r="F49">
            <v>37273</v>
          </cell>
          <cell r="H49">
            <v>0</v>
          </cell>
          <cell r="J49">
            <v>21739</v>
          </cell>
          <cell r="L49">
            <v>21</v>
          </cell>
          <cell r="N49">
            <v>221</v>
          </cell>
        </row>
        <row r="50">
          <cell r="D50">
            <v>2545</v>
          </cell>
          <cell r="F50">
            <v>79</v>
          </cell>
          <cell r="H50">
            <v>27</v>
          </cell>
          <cell r="J50">
            <v>73</v>
          </cell>
          <cell r="L50">
            <v>0</v>
          </cell>
          <cell r="N50">
            <v>0</v>
          </cell>
        </row>
        <row r="51">
          <cell r="D51">
            <v>1465</v>
          </cell>
          <cell r="F51">
            <v>386</v>
          </cell>
          <cell r="H51">
            <v>274</v>
          </cell>
          <cell r="J51">
            <v>557</v>
          </cell>
          <cell r="L51">
            <v>0</v>
          </cell>
          <cell r="N51">
            <v>84</v>
          </cell>
        </row>
        <row r="52">
          <cell r="D52">
            <v>672</v>
          </cell>
          <cell r="F52">
            <v>849</v>
          </cell>
          <cell r="H52">
            <v>26</v>
          </cell>
          <cell r="J52">
            <v>792</v>
          </cell>
          <cell r="L52">
            <v>0</v>
          </cell>
          <cell r="N52">
            <v>11</v>
          </cell>
        </row>
        <row r="53">
          <cell r="D53">
            <v>3800</v>
          </cell>
          <cell r="F53">
            <v>797</v>
          </cell>
          <cell r="H53">
            <v>1247</v>
          </cell>
          <cell r="J53">
            <v>785</v>
          </cell>
          <cell r="L53">
            <v>0</v>
          </cell>
          <cell r="N53">
            <v>0</v>
          </cell>
        </row>
        <row r="54">
          <cell r="D54">
            <v>73682</v>
          </cell>
          <cell r="F54">
            <v>30923</v>
          </cell>
          <cell r="H54">
            <v>0</v>
          </cell>
          <cell r="J54">
            <v>22126</v>
          </cell>
          <cell r="L54">
            <v>0</v>
          </cell>
          <cell r="N54">
            <v>0</v>
          </cell>
        </row>
        <row r="55">
          <cell r="D55">
            <v>4349</v>
          </cell>
          <cell r="F55">
            <v>684</v>
          </cell>
          <cell r="H55">
            <v>593</v>
          </cell>
          <cell r="J55">
            <v>427</v>
          </cell>
          <cell r="L55">
            <v>0</v>
          </cell>
          <cell r="N55">
            <v>0</v>
          </cell>
        </row>
        <row r="56">
          <cell r="D56">
            <v>2575</v>
          </cell>
          <cell r="F56">
            <v>292</v>
          </cell>
          <cell r="H56">
            <v>0</v>
          </cell>
          <cell r="J56">
            <v>251</v>
          </cell>
          <cell r="L56">
            <v>0</v>
          </cell>
          <cell r="N56">
            <v>0</v>
          </cell>
        </row>
        <row r="57">
          <cell r="D57">
            <v>351</v>
          </cell>
          <cell r="F57">
            <v>68</v>
          </cell>
          <cell r="H57">
            <v>0</v>
          </cell>
          <cell r="J57">
            <v>27</v>
          </cell>
          <cell r="L57">
            <v>0</v>
          </cell>
          <cell r="N57">
            <v>0</v>
          </cell>
        </row>
        <row r="58">
          <cell r="D58">
            <v>3473</v>
          </cell>
          <cell r="F58">
            <v>271</v>
          </cell>
          <cell r="H58">
            <v>301</v>
          </cell>
          <cell r="J58">
            <v>187</v>
          </cell>
          <cell r="L58">
            <v>0</v>
          </cell>
          <cell r="N58">
            <v>12</v>
          </cell>
        </row>
        <row r="59">
          <cell r="D59">
            <v>42106</v>
          </cell>
          <cell r="F59">
            <v>17730</v>
          </cell>
          <cell r="H59">
            <v>0</v>
          </cell>
          <cell r="J59">
            <v>20526</v>
          </cell>
          <cell r="L59">
            <v>0</v>
          </cell>
          <cell r="N59">
            <v>3813</v>
          </cell>
        </row>
        <row r="60">
          <cell r="D60">
            <v>4767</v>
          </cell>
          <cell r="F60">
            <v>823</v>
          </cell>
          <cell r="H60">
            <v>263</v>
          </cell>
          <cell r="J60">
            <v>502</v>
          </cell>
          <cell r="L60">
            <v>89</v>
          </cell>
          <cell r="N60">
            <v>0</v>
          </cell>
        </row>
        <row r="61">
          <cell r="D61">
            <v>7783</v>
          </cell>
          <cell r="F61">
            <v>749</v>
          </cell>
          <cell r="H61">
            <v>890</v>
          </cell>
          <cell r="J61">
            <v>237</v>
          </cell>
          <cell r="L61">
            <v>0</v>
          </cell>
          <cell r="N61">
            <v>897</v>
          </cell>
        </row>
        <row r="62">
          <cell r="D62">
            <v>5960</v>
          </cell>
          <cell r="F62">
            <v>9663</v>
          </cell>
          <cell r="H62">
            <v>1965</v>
          </cell>
          <cell r="J62">
            <v>9059</v>
          </cell>
          <cell r="L62">
            <v>7</v>
          </cell>
          <cell r="N62">
            <v>49</v>
          </cell>
        </row>
        <row r="63">
          <cell r="D63">
            <v>1615</v>
          </cell>
          <cell r="F63">
            <v>1022</v>
          </cell>
          <cell r="H63">
            <v>1113</v>
          </cell>
          <cell r="J63">
            <v>1223</v>
          </cell>
          <cell r="L63">
            <v>2</v>
          </cell>
          <cell r="N63">
            <v>16</v>
          </cell>
        </row>
        <row r="64">
          <cell r="D64">
            <v>706</v>
          </cell>
          <cell r="F64">
            <v>166</v>
          </cell>
          <cell r="H64">
            <v>97</v>
          </cell>
          <cell r="J64">
            <v>88</v>
          </cell>
          <cell r="L64">
            <v>0</v>
          </cell>
          <cell r="N64">
            <v>4</v>
          </cell>
        </row>
        <row r="65">
          <cell r="D65">
            <v>996</v>
          </cell>
          <cell r="F65">
            <v>18</v>
          </cell>
          <cell r="H65">
            <v>22</v>
          </cell>
          <cell r="J65">
            <v>16</v>
          </cell>
          <cell r="L65">
            <v>0</v>
          </cell>
          <cell r="N65">
            <v>0</v>
          </cell>
        </row>
        <row r="66">
          <cell r="D66">
            <v>2310</v>
          </cell>
          <cell r="F66">
            <v>498</v>
          </cell>
          <cell r="H66">
            <v>363</v>
          </cell>
          <cell r="J66">
            <v>351</v>
          </cell>
          <cell r="L66">
            <v>0</v>
          </cell>
          <cell r="N66">
            <v>31</v>
          </cell>
        </row>
        <row r="67">
          <cell r="D67">
            <v>569353</v>
          </cell>
          <cell r="F67">
            <v>414083</v>
          </cell>
          <cell r="H67">
            <v>0</v>
          </cell>
          <cell r="J67">
            <v>603471</v>
          </cell>
          <cell r="L67">
            <v>0</v>
          </cell>
          <cell r="N67">
            <v>0</v>
          </cell>
        </row>
        <row r="68">
          <cell r="D68">
            <v>5680</v>
          </cell>
          <cell r="F68">
            <v>1205</v>
          </cell>
          <cell r="H68">
            <v>40</v>
          </cell>
          <cell r="J68">
            <v>1292</v>
          </cell>
          <cell r="L68">
            <v>0</v>
          </cell>
          <cell r="N68">
            <v>71</v>
          </cell>
        </row>
        <row r="69">
          <cell r="D69">
            <v>8531</v>
          </cell>
          <cell r="F69">
            <v>287</v>
          </cell>
          <cell r="H69">
            <v>168</v>
          </cell>
          <cell r="J69">
            <v>356</v>
          </cell>
          <cell r="L69">
            <v>23</v>
          </cell>
          <cell r="N69">
            <v>34</v>
          </cell>
        </row>
        <row r="70">
          <cell r="D70">
            <v>17053</v>
          </cell>
          <cell r="F70">
            <v>35372</v>
          </cell>
          <cell r="H70">
            <v>15</v>
          </cell>
          <cell r="J70">
            <v>34162</v>
          </cell>
          <cell r="L70">
            <v>1082</v>
          </cell>
          <cell r="N70">
            <v>0</v>
          </cell>
        </row>
        <row r="71">
          <cell r="D71">
            <v>494</v>
          </cell>
          <cell r="F71">
            <v>103</v>
          </cell>
          <cell r="H71">
            <v>0</v>
          </cell>
          <cell r="J71">
            <v>68</v>
          </cell>
          <cell r="L71">
            <v>0</v>
          </cell>
          <cell r="N71">
            <v>10</v>
          </cell>
        </row>
        <row r="72">
          <cell r="D72">
            <v>3597</v>
          </cell>
          <cell r="F72">
            <v>411</v>
          </cell>
          <cell r="H72">
            <v>719</v>
          </cell>
          <cell r="J72">
            <v>202</v>
          </cell>
          <cell r="L72">
            <v>0</v>
          </cell>
          <cell r="N72">
            <v>23</v>
          </cell>
        </row>
        <row r="73">
          <cell r="D73">
            <v>13382</v>
          </cell>
          <cell r="F73">
            <v>9680</v>
          </cell>
          <cell r="H73">
            <v>0</v>
          </cell>
          <cell r="J73">
            <v>12133</v>
          </cell>
          <cell r="L73">
            <v>140</v>
          </cell>
          <cell r="N73">
            <v>9</v>
          </cell>
        </row>
        <row r="74">
          <cell r="D74">
            <v>2945</v>
          </cell>
          <cell r="F74">
            <v>619</v>
          </cell>
          <cell r="H74">
            <v>0</v>
          </cell>
          <cell r="J74">
            <v>633</v>
          </cell>
          <cell r="L74">
            <v>0</v>
          </cell>
          <cell r="N74">
            <v>86</v>
          </cell>
        </row>
        <row r="75">
          <cell r="D75">
            <v>3285</v>
          </cell>
          <cell r="F75">
            <v>251</v>
          </cell>
          <cell r="H75">
            <v>265</v>
          </cell>
          <cell r="J75">
            <v>111</v>
          </cell>
          <cell r="L75">
            <v>0</v>
          </cell>
          <cell r="N75">
            <v>0</v>
          </cell>
        </row>
        <row r="76">
          <cell r="D76">
            <v>730</v>
          </cell>
          <cell r="F76">
            <v>420</v>
          </cell>
          <cell r="H76">
            <v>548</v>
          </cell>
          <cell r="J76">
            <v>234</v>
          </cell>
          <cell r="L76">
            <v>2</v>
          </cell>
          <cell r="N76">
            <v>29</v>
          </cell>
        </row>
        <row r="77">
          <cell r="D77">
            <v>39223</v>
          </cell>
          <cell r="F77">
            <v>16983</v>
          </cell>
          <cell r="H77">
            <v>644</v>
          </cell>
          <cell r="J77">
            <v>14488</v>
          </cell>
          <cell r="L77">
            <v>785</v>
          </cell>
          <cell r="N77">
            <v>0</v>
          </cell>
        </row>
        <row r="78">
          <cell r="D78">
            <v>0</v>
          </cell>
          <cell r="F78">
            <v>0</v>
          </cell>
          <cell r="H78">
            <v>0</v>
          </cell>
          <cell r="J78">
            <v>0</v>
          </cell>
          <cell r="L78">
            <v>0</v>
          </cell>
          <cell r="N78">
            <v>0</v>
          </cell>
        </row>
        <row r="79">
          <cell r="D79">
            <v>18753</v>
          </cell>
          <cell r="F79">
            <v>8191</v>
          </cell>
          <cell r="H79">
            <v>900</v>
          </cell>
          <cell r="J79">
            <v>8809</v>
          </cell>
          <cell r="L79">
            <v>2</v>
          </cell>
          <cell r="N79">
            <v>35</v>
          </cell>
        </row>
        <row r="80">
          <cell r="D80">
            <v>11173</v>
          </cell>
          <cell r="F80">
            <v>1315</v>
          </cell>
          <cell r="H80">
            <v>0</v>
          </cell>
          <cell r="J80">
            <v>1654</v>
          </cell>
          <cell r="L80">
            <v>0</v>
          </cell>
          <cell r="N80">
            <v>0</v>
          </cell>
        </row>
        <row r="81">
          <cell r="D81">
            <v>825</v>
          </cell>
          <cell r="F81">
            <v>206</v>
          </cell>
          <cell r="H81">
            <v>33</v>
          </cell>
          <cell r="J81">
            <v>128</v>
          </cell>
          <cell r="L81">
            <v>0</v>
          </cell>
          <cell r="N81">
            <v>8</v>
          </cell>
        </row>
        <row r="82">
          <cell r="D82">
            <v>47929</v>
          </cell>
          <cell r="F82">
            <v>12603</v>
          </cell>
          <cell r="H82">
            <v>91</v>
          </cell>
          <cell r="J82">
            <v>5955</v>
          </cell>
          <cell r="L82">
            <v>0</v>
          </cell>
          <cell r="N82">
            <v>0</v>
          </cell>
        </row>
        <row r="83">
          <cell r="D83">
            <v>2022</v>
          </cell>
          <cell r="F83">
            <v>13</v>
          </cell>
          <cell r="H83">
            <v>339</v>
          </cell>
          <cell r="J83">
            <v>195</v>
          </cell>
          <cell r="L83">
            <v>20</v>
          </cell>
          <cell r="N83">
            <v>5</v>
          </cell>
        </row>
        <row r="84">
          <cell r="D84">
            <v>41905</v>
          </cell>
          <cell r="F84">
            <v>906</v>
          </cell>
          <cell r="H84">
            <v>115</v>
          </cell>
          <cell r="J84">
            <v>1228</v>
          </cell>
          <cell r="L84">
            <v>0</v>
          </cell>
          <cell r="N84">
            <v>9</v>
          </cell>
        </row>
        <row r="85">
          <cell r="D85">
            <v>1814</v>
          </cell>
          <cell r="F85">
            <v>541</v>
          </cell>
          <cell r="H85">
            <v>381</v>
          </cell>
          <cell r="J85">
            <v>112</v>
          </cell>
          <cell r="L85">
            <v>13</v>
          </cell>
          <cell r="N85">
            <v>424</v>
          </cell>
        </row>
        <row r="86">
          <cell r="D86">
            <v>2857</v>
          </cell>
          <cell r="F86">
            <v>21</v>
          </cell>
          <cell r="H86">
            <v>0</v>
          </cell>
          <cell r="J86">
            <v>35</v>
          </cell>
          <cell r="L86">
            <v>5</v>
          </cell>
          <cell r="N86">
            <v>0</v>
          </cell>
        </row>
      </sheetData>
      <sheetData sheetId="7"/>
      <sheetData sheetId="8"/>
      <sheetData sheetId="9"/>
      <sheetData sheetId="10"/>
      <sheetData sheetId="11"/>
      <sheetData sheetId="12">
        <row r="35">
          <cell r="D35">
            <v>483</v>
          </cell>
          <cell r="F35">
            <v>525</v>
          </cell>
          <cell r="H35">
            <v>0</v>
          </cell>
          <cell r="J35">
            <v>502</v>
          </cell>
          <cell r="L35">
            <v>0</v>
          </cell>
          <cell r="N35">
            <v>0</v>
          </cell>
        </row>
        <row r="36">
          <cell r="D36">
            <v>541</v>
          </cell>
          <cell r="F36">
            <v>920</v>
          </cell>
          <cell r="H36">
            <v>0</v>
          </cell>
          <cell r="J36">
            <v>851</v>
          </cell>
          <cell r="L36">
            <v>0</v>
          </cell>
          <cell r="N36">
            <v>6</v>
          </cell>
        </row>
        <row r="37">
          <cell r="D37">
            <v>2867</v>
          </cell>
          <cell r="F37">
            <v>8055</v>
          </cell>
          <cell r="H37">
            <v>0</v>
          </cell>
          <cell r="J37">
            <v>7850</v>
          </cell>
          <cell r="L37">
            <v>0</v>
          </cell>
          <cell r="N37">
            <v>0</v>
          </cell>
        </row>
        <row r="38">
          <cell r="D38">
            <v>16</v>
          </cell>
          <cell r="F38">
            <v>259</v>
          </cell>
          <cell r="H38">
            <v>0</v>
          </cell>
          <cell r="J38">
            <v>265</v>
          </cell>
          <cell r="L38">
            <v>0</v>
          </cell>
          <cell r="N38">
            <v>0</v>
          </cell>
        </row>
        <row r="39">
          <cell r="D39">
            <v>2785</v>
          </cell>
          <cell r="F39">
            <v>779</v>
          </cell>
          <cell r="H39">
            <v>533</v>
          </cell>
          <cell r="J39">
            <v>567</v>
          </cell>
          <cell r="L39">
            <v>0</v>
          </cell>
          <cell r="N39">
            <v>0</v>
          </cell>
        </row>
        <row r="40">
          <cell r="D40">
            <v>816</v>
          </cell>
          <cell r="F40">
            <v>144</v>
          </cell>
          <cell r="H40">
            <v>0</v>
          </cell>
          <cell r="J40">
            <v>108</v>
          </cell>
          <cell r="L40">
            <v>0</v>
          </cell>
          <cell r="N40">
            <v>0</v>
          </cell>
        </row>
        <row r="41">
          <cell r="D41">
            <v>6</v>
          </cell>
          <cell r="F41">
            <v>226</v>
          </cell>
          <cell r="H41">
            <v>0</v>
          </cell>
          <cell r="J41">
            <v>226</v>
          </cell>
          <cell r="L41">
            <v>0</v>
          </cell>
          <cell r="N41">
            <v>0</v>
          </cell>
        </row>
        <row r="42">
          <cell r="D42">
            <v>144</v>
          </cell>
          <cell r="F42">
            <v>15</v>
          </cell>
          <cell r="H42">
            <v>0</v>
          </cell>
          <cell r="J42">
            <v>35</v>
          </cell>
          <cell r="L42">
            <v>0</v>
          </cell>
          <cell r="N42">
            <v>0</v>
          </cell>
        </row>
        <row r="43">
          <cell r="D43">
            <v>2666</v>
          </cell>
          <cell r="F43">
            <v>6283</v>
          </cell>
          <cell r="H43">
            <v>0</v>
          </cell>
          <cell r="J43">
            <v>6800</v>
          </cell>
          <cell r="L43">
            <v>36</v>
          </cell>
          <cell r="N43">
            <v>0</v>
          </cell>
        </row>
        <row r="44">
          <cell r="D44">
            <v>2411</v>
          </cell>
          <cell r="F44">
            <v>3609</v>
          </cell>
          <cell r="H44">
            <v>63</v>
          </cell>
          <cell r="J44">
            <v>3581</v>
          </cell>
          <cell r="L44">
            <v>0</v>
          </cell>
          <cell r="N44">
            <v>0</v>
          </cell>
        </row>
        <row r="45">
          <cell r="D45">
            <v>421</v>
          </cell>
          <cell r="F45">
            <v>892</v>
          </cell>
          <cell r="H45">
            <v>0</v>
          </cell>
          <cell r="J45">
            <v>947</v>
          </cell>
          <cell r="L45">
            <v>0</v>
          </cell>
          <cell r="N45">
            <v>0</v>
          </cell>
        </row>
        <row r="46">
          <cell r="D46">
            <v>37</v>
          </cell>
          <cell r="F46">
            <v>15</v>
          </cell>
          <cell r="H46">
            <v>0</v>
          </cell>
          <cell r="J46">
            <v>17</v>
          </cell>
          <cell r="L46">
            <v>0</v>
          </cell>
          <cell r="N46">
            <v>0</v>
          </cell>
        </row>
        <row r="47">
          <cell r="D47">
            <v>443</v>
          </cell>
          <cell r="F47">
            <v>172</v>
          </cell>
          <cell r="H47">
            <v>0</v>
          </cell>
          <cell r="J47">
            <v>208</v>
          </cell>
          <cell r="L47">
            <v>0</v>
          </cell>
          <cell r="N47">
            <v>0</v>
          </cell>
        </row>
        <row r="48">
          <cell r="D48">
            <v>1314</v>
          </cell>
          <cell r="F48">
            <v>404</v>
          </cell>
          <cell r="H48">
            <v>0</v>
          </cell>
          <cell r="J48">
            <v>356</v>
          </cell>
          <cell r="L48">
            <v>0</v>
          </cell>
          <cell r="N48">
            <v>0</v>
          </cell>
        </row>
        <row r="49">
          <cell r="D49">
            <v>1608</v>
          </cell>
          <cell r="F49">
            <v>2794</v>
          </cell>
          <cell r="H49">
            <v>0</v>
          </cell>
          <cell r="J49">
            <v>2909</v>
          </cell>
          <cell r="L49">
            <v>0</v>
          </cell>
          <cell r="N49">
            <v>0</v>
          </cell>
        </row>
        <row r="50">
          <cell r="D50">
            <v>668</v>
          </cell>
          <cell r="F50">
            <v>107</v>
          </cell>
          <cell r="H50">
            <v>0</v>
          </cell>
          <cell r="J50">
            <v>109</v>
          </cell>
          <cell r="L50">
            <v>0</v>
          </cell>
          <cell r="N50">
            <v>0</v>
          </cell>
        </row>
        <row r="51">
          <cell r="D51">
            <v>1832</v>
          </cell>
          <cell r="F51">
            <v>613</v>
          </cell>
          <cell r="H51">
            <v>0</v>
          </cell>
          <cell r="J51">
            <v>586</v>
          </cell>
          <cell r="L51">
            <v>0</v>
          </cell>
          <cell r="N51">
            <v>9</v>
          </cell>
        </row>
        <row r="52">
          <cell r="D52">
            <v>9987</v>
          </cell>
          <cell r="F52">
            <v>1534</v>
          </cell>
          <cell r="H52">
            <v>0</v>
          </cell>
          <cell r="J52">
            <v>1672</v>
          </cell>
          <cell r="L52">
            <v>0</v>
          </cell>
          <cell r="N52">
            <v>0</v>
          </cell>
        </row>
        <row r="53">
          <cell r="D53">
            <v>770</v>
          </cell>
          <cell r="F53">
            <v>418</v>
          </cell>
          <cell r="H53">
            <v>0</v>
          </cell>
          <cell r="J53">
            <v>510</v>
          </cell>
          <cell r="L53">
            <v>0</v>
          </cell>
          <cell r="N53">
            <v>0</v>
          </cell>
        </row>
        <row r="54">
          <cell r="D54">
            <v>0</v>
          </cell>
          <cell r="F54">
            <v>0</v>
          </cell>
          <cell r="H54">
            <v>0</v>
          </cell>
          <cell r="J54">
            <v>0</v>
          </cell>
          <cell r="L54">
            <v>0</v>
          </cell>
          <cell r="N54">
            <v>0</v>
          </cell>
        </row>
        <row r="55">
          <cell r="D55">
            <v>2321</v>
          </cell>
          <cell r="F55">
            <v>1801</v>
          </cell>
          <cell r="H55">
            <v>0</v>
          </cell>
          <cell r="J55">
            <v>1616</v>
          </cell>
          <cell r="L55">
            <v>8</v>
          </cell>
          <cell r="N55">
            <v>40</v>
          </cell>
        </row>
        <row r="56">
          <cell r="D56">
            <v>0</v>
          </cell>
          <cell r="F56">
            <v>0</v>
          </cell>
          <cell r="H56">
            <v>0</v>
          </cell>
          <cell r="J56">
            <v>0</v>
          </cell>
          <cell r="L56">
            <v>0</v>
          </cell>
          <cell r="N56">
            <v>0</v>
          </cell>
        </row>
        <row r="57">
          <cell r="D57">
            <v>161</v>
          </cell>
          <cell r="F57">
            <v>397</v>
          </cell>
          <cell r="H57">
            <v>2</v>
          </cell>
          <cell r="J57">
            <v>399</v>
          </cell>
          <cell r="L57">
            <v>0</v>
          </cell>
          <cell r="N57">
            <v>1</v>
          </cell>
        </row>
        <row r="58">
          <cell r="D58">
            <v>75</v>
          </cell>
          <cell r="F58">
            <v>17</v>
          </cell>
          <cell r="H58">
            <v>0</v>
          </cell>
          <cell r="J58">
            <v>11</v>
          </cell>
          <cell r="L58">
            <v>0</v>
          </cell>
          <cell r="N58">
            <v>0</v>
          </cell>
        </row>
        <row r="59">
          <cell r="D59">
            <v>213</v>
          </cell>
          <cell r="F59">
            <v>645</v>
          </cell>
          <cell r="H59">
            <v>0</v>
          </cell>
          <cell r="J59">
            <v>615</v>
          </cell>
          <cell r="L59">
            <v>1</v>
          </cell>
          <cell r="N59">
            <v>0</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9">
          <cell r="F49">
            <v>4</v>
          </cell>
          <cell r="H49">
            <v>0</v>
          </cell>
          <cell r="J49">
            <v>13</v>
          </cell>
          <cell r="L49">
            <v>0</v>
          </cell>
          <cell r="N49">
            <v>0</v>
          </cell>
        </row>
        <row r="50">
          <cell r="F50">
            <v>53</v>
          </cell>
          <cell r="H50">
            <v>28</v>
          </cell>
          <cell r="J50">
            <v>50</v>
          </cell>
          <cell r="L50">
            <v>0</v>
          </cell>
          <cell r="N50">
            <v>0</v>
          </cell>
        </row>
        <row r="51">
          <cell r="F51">
            <v>31</v>
          </cell>
          <cell r="H51">
            <v>44</v>
          </cell>
          <cell r="J51">
            <v>48</v>
          </cell>
          <cell r="L51">
            <v>0</v>
          </cell>
          <cell r="N51">
            <v>3</v>
          </cell>
        </row>
        <row r="52">
          <cell r="F52">
            <v>6</v>
          </cell>
          <cell r="H52">
            <v>8</v>
          </cell>
          <cell r="J52">
            <v>4</v>
          </cell>
          <cell r="L52">
            <v>0</v>
          </cell>
          <cell r="N52">
            <v>0</v>
          </cell>
        </row>
        <row r="53">
          <cell r="F53">
            <v>113</v>
          </cell>
          <cell r="H53">
            <v>343</v>
          </cell>
          <cell r="J53">
            <v>199</v>
          </cell>
          <cell r="L53">
            <v>0</v>
          </cell>
          <cell r="N53">
            <v>0</v>
          </cell>
        </row>
        <row r="54">
          <cell r="F54">
            <v>35</v>
          </cell>
          <cell r="H54">
            <v>0</v>
          </cell>
          <cell r="J54">
            <v>809</v>
          </cell>
          <cell r="L54">
            <v>0</v>
          </cell>
          <cell r="N54">
            <v>0</v>
          </cell>
        </row>
        <row r="55">
          <cell r="F55">
            <v>208</v>
          </cell>
          <cell r="H55">
            <v>395</v>
          </cell>
          <cell r="J55">
            <v>145</v>
          </cell>
          <cell r="L55">
            <v>0</v>
          </cell>
          <cell r="N55">
            <v>0</v>
          </cell>
        </row>
        <row r="56">
          <cell r="F56">
            <v>56</v>
          </cell>
          <cell r="H56">
            <v>0</v>
          </cell>
          <cell r="J56">
            <v>63</v>
          </cell>
          <cell r="L56">
            <v>0</v>
          </cell>
          <cell r="N56">
            <v>0</v>
          </cell>
        </row>
        <row r="57">
          <cell r="F57">
            <v>500</v>
          </cell>
          <cell r="H57">
            <v>0</v>
          </cell>
          <cell r="J57">
            <v>302</v>
          </cell>
          <cell r="L57">
            <v>0</v>
          </cell>
          <cell r="N57">
            <v>0</v>
          </cell>
        </row>
        <row r="58">
          <cell r="F58">
            <v>87</v>
          </cell>
          <cell r="H58">
            <v>51</v>
          </cell>
          <cell r="J58">
            <v>45</v>
          </cell>
          <cell r="L58">
            <v>0</v>
          </cell>
          <cell r="N58">
            <v>5</v>
          </cell>
        </row>
        <row r="59">
          <cell r="F59">
            <v>181</v>
          </cell>
          <cell r="H59">
            <v>0</v>
          </cell>
          <cell r="J59">
            <v>50</v>
          </cell>
          <cell r="L59">
            <v>0</v>
          </cell>
          <cell r="N59">
            <v>104</v>
          </cell>
        </row>
        <row r="60">
          <cell r="F60">
            <v>304</v>
          </cell>
          <cell r="H60">
            <v>43</v>
          </cell>
          <cell r="J60">
            <v>251</v>
          </cell>
          <cell r="L60">
            <v>0</v>
          </cell>
          <cell r="N60">
            <v>0</v>
          </cell>
        </row>
        <row r="61">
          <cell r="F61">
            <v>393</v>
          </cell>
          <cell r="H61">
            <v>889</v>
          </cell>
          <cell r="J61">
            <v>554</v>
          </cell>
          <cell r="L61">
            <v>0</v>
          </cell>
          <cell r="N61">
            <v>14</v>
          </cell>
        </row>
        <row r="62">
          <cell r="F62">
            <v>166</v>
          </cell>
          <cell r="H62">
            <v>795</v>
          </cell>
          <cell r="J62">
            <v>109</v>
          </cell>
          <cell r="L62">
            <v>11</v>
          </cell>
          <cell r="N62">
            <v>85</v>
          </cell>
        </row>
        <row r="63">
          <cell r="F63">
            <v>87</v>
          </cell>
          <cell r="H63">
            <v>361</v>
          </cell>
          <cell r="J63">
            <v>29</v>
          </cell>
          <cell r="L63">
            <v>0</v>
          </cell>
          <cell r="N63">
            <v>15</v>
          </cell>
        </row>
        <row r="64">
          <cell r="F64">
            <v>87</v>
          </cell>
          <cell r="H64">
            <v>49</v>
          </cell>
          <cell r="J64">
            <v>51</v>
          </cell>
          <cell r="L64">
            <v>0</v>
          </cell>
          <cell r="N64">
            <v>0</v>
          </cell>
        </row>
        <row r="65">
          <cell r="F65">
            <v>79</v>
          </cell>
          <cell r="H65">
            <v>191</v>
          </cell>
          <cell r="J65">
            <v>132</v>
          </cell>
          <cell r="L65">
            <v>0</v>
          </cell>
          <cell r="N65">
            <v>0</v>
          </cell>
        </row>
        <row r="66">
          <cell r="F66">
            <v>174</v>
          </cell>
          <cell r="H66">
            <v>1319</v>
          </cell>
          <cell r="J66">
            <v>62</v>
          </cell>
          <cell r="L66">
            <v>0</v>
          </cell>
          <cell r="N66">
            <v>119</v>
          </cell>
        </row>
        <row r="67">
          <cell r="F67">
            <v>0</v>
          </cell>
          <cell r="H67">
            <v>0</v>
          </cell>
          <cell r="J67">
            <v>0</v>
          </cell>
          <cell r="L67">
            <v>0</v>
          </cell>
          <cell r="N67">
            <v>0</v>
          </cell>
        </row>
        <row r="68">
          <cell r="F68">
            <v>274</v>
          </cell>
          <cell r="H68">
            <v>16</v>
          </cell>
          <cell r="J68">
            <v>206</v>
          </cell>
          <cell r="L68">
            <v>0</v>
          </cell>
          <cell r="N68">
            <v>26</v>
          </cell>
        </row>
        <row r="69">
          <cell r="F69">
            <v>367</v>
          </cell>
          <cell r="H69">
            <v>285</v>
          </cell>
          <cell r="J69">
            <v>121</v>
          </cell>
          <cell r="L69">
            <v>0</v>
          </cell>
          <cell r="N69">
            <v>0</v>
          </cell>
        </row>
        <row r="70">
          <cell r="F70">
            <v>150</v>
          </cell>
          <cell r="H70">
            <v>47</v>
          </cell>
          <cell r="J70">
            <v>162</v>
          </cell>
          <cell r="L70">
            <v>0</v>
          </cell>
          <cell r="N70">
            <v>0</v>
          </cell>
        </row>
        <row r="71">
          <cell r="F71">
            <v>238</v>
          </cell>
          <cell r="H71">
            <v>0</v>
          </cell>
          <cell r="J71">
            <v>100</v>
          </cell>
          <cell r="L71">
            <v>0</v>
          </cell>
          <cell r="N71">
            <v>0</v>
          </cell>
        </row>
        <row r="72">
          <cell r="F72">
            <v>41</v>
          </cell>
          <cell r="H72">
            <v>166</v>
          </cell>
          <cell r="J72">
            <v>15</v>
          </cell>
          <cell r="L72">
            <v>0</v>
          </cell>
          <cell r="N72">
            <v>8</v>
          </cell>
        </row>
        <row r="73">
          <cell r="F73">
            <v>-85</v>
          </cell>
          <cell r="H73">
            <v>0</v>
          </cell>
          <cell r="J73">
            <v>31</v>
          </cell>
          <cell r="L73">
            <v>0</v>
          </cell>
          <cell r="N73">
            <v>4</v>
          </cell>
        </row>
        <row r="74">
          <cell r="F74">
            <v>144</v>
          </cell>
          <cell r="H74">
            <v>13</v>
          </cell>
          <cell r="J74">
            <v>108</v>
          </cell>
          <cell r="L74">
            <v>0</v>
          </cell>
          <cell r="N74">
            <v>0</v>
          </cell>
        </row>
        <row r="75">
          <cell r="F75">
            <v>27</v>
          </cell>
          <cell r="H75">
            <v>49</v>
          </cell>
          <cell r="J75">
            <v>10</v>
          </cell>
          <cell r="L75">
            <v>0</v>
          </cell>
          <cell r="N75">
            <v>0</v>
          </cell>
        </row>
        <row r="76">
          <cell r="F76">
            <v>12</v>
          </cell>
          <cell r="H76">
            <v>80</v>
          </cell>
          <cell r="J76">
            <v>8</v>
          </cell>
          <cell r="L76">
            <v>0</v>
          </cell>
          <cell r="N76">
            <v>0</v>
          </cell>
        </row>
        <row r="77">
          <cell r="F77">
            <v>25</v>
          </cell>
          <cell r="H77">
            <v>66</v>
          </cell>
          <cell r="J77">
            <v>16</v>
          </cell>
          <cell r="L77">
            <v>0</v>
          </cell>
          <cell r="N77">
            <v>0</v>
          </cell>
        </row>
        <row r="78">
          <cell r="F78">
            <v>0</v>
          </cell>
          <cell r="H78">
            <v>0</v>
          </cell>
          <cell r="J78">
            <v>0</v>
          </cell>
          <cell r="L78">
            <v>0</v>
          </cell>
          <cell r="N78">
            <v>0</v>
          </cell>
        </row>
        <row r="79">
          <cell r="F79">
            <v>186</v>
          </cell>
          <cell r="H79">
            <v>134</v>
          </cell>
          <cell r="J79">
            <v>71</v>
          </cell>
          <cell r="L79">
            <v>0</v>
          </cell>
          <cell r="N79">
            <v>1</v>
          </cell>
        </row>
        <row r="80">
          <cell r="F80">
            <v>27</v>
          </cell>
          <cell r="H80">
            <v>0</v>
          </cell>
          <cell r="J80">
            <v>37</v>
          </cell>
          <cell r="L80">
            <v>0</v>
          </cell>
          <cell r="N80">
            <v>0</v>
          </cell>
        </row>
        <row r="81">
          <cell r="F81">
            <v>62</v>
          </cell>
          <cell r="H81">
            <v>13</v>
          </cell>
          <cell r="J81">
            <v>8</v>
          </cell>
          <cell r="L81">
            <v>0</v>
          </cell>
          <cell r="N81">
            <v>23</v>
          </cell>
        </row>
        <row r="82">
          <cell r="F82">
            <v>13</v>
          </cell>
          <cell r="H82">
            <v>39</v>
          </cell>
          <cell r="J82">
            <v>20</v>
          </cell>
          <cell r="L82">
            <v>0</v>
          </cell>
          <cell r="N82">
            <v>0</v>
          </cell>
        </row>
        <row r="83">
          <cell r="F83">
            <v>42</v>
          </cell>
          <cell r="H83">
            <v>233</v>
          </cell>
          <cell r="J83">
            <v>409</v>
          </cell>
          <cell r="L83">
            <v>1</v>
          </cell>
          <cell r="N83">
            <v>0</v>
          </cell>
        </row>
        <row r="84">
          <cell r="F84">
            <v>165</v>
          </cell>
          <cell r="H84">
            <v>22</v>
          </cell>
          <cell r="J84">
            <v>105</v>
          </cell>
          <cell r="L84">
            <v>0</v>
          </cell>
          <cell r="N84">
            <v>0</v>
          </cell>
        </row>
        <row r="85">
          <cell r="F85">
            <v>240</v>
          </cell>
          <cell r="H85">
            <v>422</v>
          </cell>
          <cell r="J85">
            <v>25</v>
          </cell>
          <cell r="L85">
            <v>4</v>
          </cell>
          <cell r="N85">
            <v>147</v>
          </cell>
        </row>
        <row r="86">
          <cell r="F86">
            <v>27</v>
          </cell>
          <cell r="H86">
            <v>0</v>
          </cell>
          <cell r="J86">
            <v>51</v>
          </cell>
          <cell r="L86">
            <v>0</v>
          </cell>
          <cell r="N86">
            <v>0</v>
          </cell>
        </row>
      </sheetData>
      <sheetData sheetId="4"/>
      <sheetData sheetId="5"/>
      <sheetData sheetId="6">
        <row r="49">
          <cell r="F49">
            <v>37639</v>
          </cell>
          <cell r="H49">
            <v>0</v>
          </cell>
          <cell r="J49">
            <v>36540</v>
          </cell>
          <cell r="L49">
            <v>23</v>
          </cell>
          <cell r="N49">
            <v>1803</v>
          </cell>
        </row>
        <row r="50">
          <cell r="F50">
            <v>75</v>
          </cell>
          <cell r="H50">
            <v>30</v>
          </cell>
          <cell r="J50">
            <v>75</v>
          </cell>
          <cell r="L50">
            <v>0</v>
          </cell>
          <cell r="N50">
            <v>0</v>
          </cell>
        </row>
        <row r="51">
          <cell r="F51">
            <v>504</v>
          </cell>
          <cell r="H51">
            <v>246</v>
          </cell>
          <cell r="J51">
            <v>214</v>
          </cell>
          <cell r="L51">
            <v>0</v>
          </cell>
          <cell r="N51">
            <v>35</v>
          </cell>
        </row>
        <row r="52">
          <cell r="F52">
            <v>844</v>
          </cell>
          <cell r="H52">
            <v>37</v>
          </cell>
          <cell r="J52">
            <v>891</v>
          </cell>
          <cell r="L52">
            <v>0</v>
          </cell>
          <cell r="N52">
            <v>0</v>
          </cell>
        </row>
        <row r="53">
          <cell r="F53">
            <v>990</v>
          </cell>
          <cell r="H53">
            <v>1717</v>
          </cell>
          <cell r="J53">
            <v>997</v>
          </cell>
          <cell r="L53">
            <v>0</v>
          </cell>
          <cell r="N53">
            <v>0</v>
          </cell>
        </row>
        <row r="54">
          <cell r="F54">
            <v>47435</v>
          </cell>
          <cell r="H54">
            <v>0</v>
          </cell>
          <cell r="J54">
            <v>38875</v>
          </cell>
          <cell r="L54">
            <v>0</v>
          </cell>
          <cell r="N54">
            <v>0</v>
          </cell>
        </row>
        <row r="55">
          <cell r="F55">
            <v>750</v>
          </cell>
          <cell r="H55">
            <v>883</v>
          </cell>
          <cell r="J55">
            <v>944</v>
          </cell>
          <cell r="L55">
            <v>0</v>
          </cell>
          <cell r="N55">
            <v>0</v>
          </cell>
        </row>
        <row r="56">
          <cell r="F56">
            <v>272</v>
          </cell>
          <cell r="H56">
            <v>0</v>
          </cell>
          <cell r="J56">
            <v>102</v>
          </cell>
          <cell r="L56">
            <v>0</v>
          </cell>
          <cell r="N56">
            <v>11</v>
          </cell>
        </row>
        <row r="57">
          <cell r="F57">
            <v>67</v>
          </cell>
          <cell r="H57">
            <v>0</v>
          </cell>
          <cell r="J57">
            <v>33</v>
          </cell>
          <cell r="L57">
            <v>0</v>
          </cell>
          <cell r="N57">
            <v>0</v>
          </cell>
        </row>
        <row r="58">
          <cell r="F58">
            <v>356</v>
          </cell>
          <cell r="H58">
            <v>482</v>
          </cell>
          <cell r="J58">
            <v>378</v>
          </cell>
          <cell r="L58">
            <v>1</v>
          </cell>
          <cell r="N58">
            <v>10</v>
          </cell>
        </row>
        <row r="59">
          <cell r="F59">
            <v>14245</v>
          </cell>
          <cell r="H59">
            <v>0</v>
          </cell>
          <cell r="J59">
            <v>13444</v>
          </cell>
          <cell r="L59">
            <v>0</v>
          </cell>
          <cell r="N59">
            <v>3049</v>
          </cell>
        </row>
        <row r="60">
          <cell r="F60">
            <v>1223</v>
          </cell>
          <cell r="H60">
            <v>85</v>
          </cell>
          <cell r="J60">
            <v>1130</v>
          </cell>
          <cell r="L60">
            <v>9</v>
          </cell>
          <cell r="N60">
            <v>52</v>
          </cell>
        </row>
        <row r="61">
          <cell r="F61">
            <v>865</v>
          </cell>
          <cell r="H61">
            <v>2017</v>
          </cell>
          <cell r="J61">
            <v>1282</v>
          </cell>
          <cell r="L61">
            <v>0</v>
          </cell>
          <cell r="N61">
            <v>1090</v>
          </cell>
        </row>
        <row r="62">
          <cell r="F62">
            <v>10308</v>
          </cell>
          <cell r="H62">
            <v>3087</v>
          </cell>
          <cell r="J62">
            <v>9102</v>
          </cell>
          <cell r="L62">
            <v>27</v>
          </cell>
          <cell r="N62">
            <v>435</v>
          </cell>
        </row>
        <row r="63">
          <cell r="F63">
            <v>1088</v>
          </cell>
          <cell r="H63">
            <v>2689</v>
          </cell>
          <cell r="J63">
            <v>1030</v>
          </cell>
          <cell r="L63">
            <v>2</v>
          </cell>
          <cell r="N63">
            <v>77</v>
          </cell>
        </row>
        <row r="64">
          <cell r="F64">
            <v>155</v>
          </cell>
          <cell r="H64">
            <v>96</v>
          </cell>
          <cell r="J64">
            <v>138</v>
          </cell>
          <cell r="L64">
            <v>0</v>
          </cell>
          <cell r="N64">
            <v>2</v>
          </cell>
        </row>
        <row r="65">
          <cell r="F65">
            <v>18</v>
          </cell>
          <cell r="H65">
            <v>20</v>
          </cell>
          <cell r="J65">
            <v>16</v>
          </cell>
          <cell r="L65">
            <v>0</v>
          </cell>
          <cell r="N65">
            <v>0</v>
          </cell>
        </row>
        <row r="66">
          <cell r="F66">
            <v>629</v>
          </cell>
          <cell r="H66">
            <v>1995</v>
          </cell>
          <cell r="J66">
            <v>415</v>
          </cell>
          <cell r="L66">
            <v>0</v>
          </cell>
          <cell r="N66">
            <v>27</v>
          </cell>
        </row>
        <row r="67">
          <cell r="F67">
            <v>520695</v>
          </cell>
          <cell r="H67">
            <v>0</v>
          </cell>
          <cell r="J67">
            <v>577404</v>
          </cell>
          <cell r="L67">
            <v>0</v>
          </cell>
          <cell r="N67">
            <v>0</v>
          </cell>
        </row>
        <row r="68">
          <cell r="F68">
            <v>1220</v>
          </cell>
          <cell r="H68">
            <v>79</v>
          </cell>
          <cell r="J68">
            <v>967</v>
          </cell>
          <cell r="L68">
            <v>0</v>
          </cell>
          <cell r="N68">
            <v>74</v>
          </cell>
        </row>
        <row r="69">
          <cell r="F69">
            <v>492</v>
          </cell>
          <cell r="H69">
            <v>259</v>
          </cell>
          <cell r="J69">
            <v>332</v>
          </cell>
          <cell r="L69">
            <v>8</v>
          </cell>
          <cell r="N69">
            <v>0</v>
          </cell>
        </row>
        <row r="70">
          <cell r="F70">
            <v>28371</v>
          </cell>
          <cell r="H70">
            <v>40</v>
          </cell>
          <cell r="J70">
            <v>14534</v>
          </cell>
          <cell r="L70">
            <v>0</v>
          </cell>
          <cell r="N70">
            <v>0</v>
          </cell>
        </row>
        <row r="71">
          <cell r="F71">
            <v>110</v>
          </cell>
          <cell r="H71">
            <v>0</v>
          </cell>
          <cell r="J71">
            <v>71</v>
          </cell>
          <cell r="L71">
            <v>0</v>
          </cell>
          <cell r="N71">
            <v>0</v>
          </cell>
        </row>
        <row r="72">
          <cell r="F72">
            <v>424</v>
          </cell>
          <cell r="H72">
            <v>998</v>
          </cell>
          <cell r="J72">
            <v>326</v>
          </cell>
          <cell r="L72">
            <v>1</v>
          </cell>
          <cell r="N72">
            <v>17</v>
          </cell>
        </row>
        <row r="73">
          <cell r="F73">
            <v>9863</v>
          </cell>
          <cell r="H73">
            <v>0</v>
          </cell>
          <cell r="J73">
            <v>12671</v>
          </cell>
          <cell r="L73">
            <v>303</v>
          </cell>
          <cell r="N73">
            <v>5</v>
          </cell>
        </row>
        <row r="74">
          <cell r="F74">
            <v>619</v>
          </cell>
          <cell r="H74">
            <v>0</v>
          </cell>
          <cell r="J74">
            <v>322</v>
          </cell>
          <cell r="L74">
            <v>0</v>
          </cell>
          <cell r="N74">
            <v>78</v>
          </cell>
        </row>
        <row r="75">
          <cell r="F75">
            <v>280</v>
          </cell>
          <cell r="H75">
            <v>379</v>
          </cell>
          <cell r="J75">
            <v>147</v>
          </cell>
          <cell r="L75">
            <v>0</v>
          </cell>
          <cell r="N75">
            <v>2</v>
          </cell>
        </row>
        <row r="76">
          <cell r="F76">
            <v>316</v>
          </cell>
          <cell r="H76">
            <v>0</v>
          </cell>
          <cell r="J76">
            <v>53</v>
          </cell>
          <cell r="L76">
            <v>2</v>
          </cell>
          <cell r="N76">
            <v>0</v>
          </cell>
        </row>
        <row r="77">
          <cell r="F77">
            <v>14481</v>
          </cell>
          <cell r="H77">
            <v>507</v>
          </cell>
          <cell r="J77">
            <v>15796</v>
          </cell>
          <cell r="L77">
            <v>717</v>
          </cell>
          <cell r="N77">
            <v>0</v>
          </cell>
        </row>
        <row r="78">
          <cell r="F78">
            <v>0</v>
          </cell>
          <cell r="H78">
            <v>0</v>
          </cell>
          <cell r="J78">
            <v>0</v>
          </cell>
          <cell r="L78">
            <v>0</v>
          </cell>
          <cell r="N78">
            <v>0</v>
          </cell>
        </row>
        <row r="79">
          <cell r="F79">
            <v>8753</v>
          </cell>
          <cell r="H79">
            <v>663</v>
          </cell>
          <cell r="J79">
            <v>8555</v>
          </cell>
          <cell r="L79">
            <v>7</v>
          </cell>
          <cell r="N79">
            <v>14</v>
          </cell>
        </row>
        <row r="80">
          <cell r="F80">
            <v>1078</v>
          </cell>
          <cell r="H80">
            <v>0</v>
          </cell>
          <cell r="J80">
            <v>1678</v>
          </cell>
          <cell r="L80">
            <v>0</v>
          </cell>
          <cell r="N80">
            <v>52</v>
          </cell>
        </row>
        <row r="81">
          <cell r="F81">
            <v>201</v>
          </cell>
          <cell r="H81">
            <v>48</v>
          </cell>
          <cell r="J81">
            <v>192</v>
          </cell>
          <cell r="L81">
            <v>0</v>
          </cell>
          <cell r="N81">
            <v>12</v>
          </cell>
        </row>
        <row r="82">
          <cell r="F82">
            <v>15888</v>
          </cell>
          <cell r="H82">
            <v>107</v>
          </cell>
          <cell r="J82">
            <v>13879</v>
          </cell>
          <cell r="L82">
            <v>7</v>
          </cell>
          <cell r="N82">
            <v>0</v>
          </cell>
        </row>
        <row r="83">
          <cell r="F83">
            <v>175</v>
          </cell>
          <cell r="H83">
            <v>839</v>
          </cell>
          <cell r="J83">
            <v>454</v>
          </cell>
          <cell r="L83">
            <v>23</v>
          </cell>
          <cell r="N83">
            <v>17</v>
          </cell>
        </row>
        <row r="84">
          <cell r="F84">
            <v>986</v>
          </cell>
          <cell r="H84">
            <v>10</v>
          </cell>
          <cell r="J84">
            <v>1950</v>
          </cell>
          <cell r="L84">
            <v>0</v>
          </cell>
          <cell r="N84">
            <v>8</v>
          </cell>
        </row>
        <row r="85">
          <cell r="F85">
            <v>612</v>
          </cell>
          <cell r="H85">
            <v>406</v>
          </cell>
          <cell r="J85">
            <v>153</v>
          </cell>
          <cell r="L85">
            <v>12</v>
          </cell>
          <cell r="N85">
            <v>321</v>
          </cell>
        </row>
        <row r="86">
          <cell r="F86">
            <v>43</v>
          </cell>
          <cell r="H86">
            <v>30</v>
          </cell>
          <cell r="J86">
            <v>48</v>
          </cell>
          <cell r="L86">
            <v>4</v>
          </cell>
          <cell r="N86">
            <v>0</v>
          </cell>
        </row>
      </sheetData>
      <sheetData sheetId="7"/>
      <sheetData sheetId="8"/>
      <sheetData sheetId="9"/>
      <sheetData sheetId="10"/>
      <sheetData sheetId="11"/>
      <sheetData sheetId="12">
        <row r="35">
          <cell r="F35">
            <v>712</v>
          </cell>
          <cell r="H35">
            <v>0</v>
          </cell>
          <cell r="J35">
            <v>652</v>
          </cell>
          <cell r="L35">
            <v>0</v>
          </cell>
          <cell r="N35">
            <v>0</v>
          </cell>
        </row>
        <row r="36">
          <cell r="F36">
            <v>1377</v>
          </cell>
          <cell r="H36">
            <v>0</v>
          </cell>
          <cell r="J36">
            <v>1375</v>
          </cell>
          <cell r="L36">
            <v>0</v>
          </cell>
          <cell r="N36">
            <v>8</v>
          </cell>
        </row>
        <row r="37">
          <cell r="F37">
            <v>8472</v>
          </cell>
          <cell r="H37">
            <v>0</v>
          </cell>
          <cell r="J37">
            <v>8540</v>
          </cell>
          <cell r="L37">
            <v>10</v>
          </cell>
          <cell r="N37">
            <v>0</v>
          </cell>
        </row>
        <row r="38">
          <cell r="F38">
            <v>273</v>
          </cell>
          <cell r="H38">
            <v>0</v>
          </cell>
          <cell r="J38">
            <v>274</v>
          </cell>
          <cell r="L38">
            <v>0</v>
          </cell>
          <cell r="N38">
            <v>0</v>
          </cell>
        </row>
        <row r="39">
          <cell r="F39">
            <v>1007</v>
          </cell>
          <cell r="H39">
            <v>626</v>
          </cell>
          <cell r="J39">
            <v>858</v>
          </cell>
          <cell r="L39">
            <v>0</v>
          </cell>
          <cell r="N39">
            <v>0</v>
          </cell>
        </row>
        <row r="40">
          <cell r="F40">
            <v>119</v>
          </cell>
          <cell r="H40">
            <v>0</v>
          </cell>
          <cell r="J40">
            <v>121</v>
          </cell>
          <cell r="L40">
            <v>0</v>
          </cell>
          <cell r="N40">
            <v>0</v>
          </cell>
        </row>
        <row r="41">
          <cell r="F41">
            <v>312</v>
          </cell>
          <cell r="H41">
            <v>0</v>
          </cell>
          <cell r="J41">
            <v>316</v>
          </cell>
          <cell r="L41">
            <v>0</v>
          </cell>
          <cell r="N41">
            <v>0</v>
          </cell>
        </row>
        <row r="42">
          <cell r="F42">
            <v>26</v>
          </cell>
          <cell r="H42">
            <v>0</v>
          </cell>
          <cell r="J42">
            <v>60</v>
          </cell>
          <cell r="L42">
            <v>0</v>
          </cell>
          <cell r="N42">
            <v>0</v>
          </cell>
        </row>
        <row r="43">
          <cell r="F43">
            <v>6349</v>
          </cell>
          <cell r="H43">
            <v>0</v>
          </cell>
          <cell r="J43">
            <v>6414</v>
          </cell>
          <cell r="L43">
            <v>0</v>
          </cell>
          <cell r="N43">
            <v>79</v>
          </cell>
        </row>
        <row r="44">
          <cell r="F44">
            <v>3770</v>
          </cell>
          <cell r="H44">
            <v>-6</v>
          </cell>
          <cell r="J44">
            <v>3724</v>
          </cell>
          <cell r="L44">
            <v>0</v>
          </cell>
          <cell r="N44">
            <v>3</v>
          </cell>
        </row>
        <row r="45">
          <cell r="F45">
            <v>453</v>
          </cell>
          <cell r="H45">
            <v>0</v>
          </cell>
          <cell r="J45">
            <v>476</v>
          </cell>
          <cell r="L45">
            <v>0</v>
          </cell>
          <cell r="N45">
            <v>0</v>
          </cell>
        </row>
        <row r="46">
          <cell r="F46">
            <v>9</v>
          </cell>
          <cell r="H46">
            <v>0</v>
          </cell>
          <cell r="J46">
            <v>10</v>
          </cell>
          <cell r="L46">
            <v>0</v>
          </cell>
          <cell r="N46">
            <v>0</v>
          </cell>
        </row>
        <row r="47">
          <cell r="F47">
            <v>182</v>
          </cell>
          <cell r="H47">
            <v>0</v>
          </cell>
          <cell r="J47">
            <v>144</v>
          </cell>
          <cell r="L47">
            <v>0</v>
          </cell>
          <cell r="N47">
            <v>0</v>
          </cell>
        </row>
        <row r="48">
          <cell r="F48">
            <v>799</v>
          </cell>
          <cell r="H48">
            <v>0</v>
          </cell>
          <cell r="J48">
            <v>538</v>
          </cell>
          <cell r="L48">
            <v>0</v>
          </cell>
          <cell r="N48">
            <v>0</v>
          </cell>
        </row>
        <row r="49">
          <cell r="F49">
            <v>2839</v>
          </cell>
          <cell r="H49">
            <v>0</v>
          </cell>
          <cell r="J49">
            <v>2834</v>
          </cell>
          <cell r="L49">
            <v>0</v>
          </cell>
          <cell r="N49">
            <v>166</v>
          </cell>
        </row>
        <row r="50">
          <cell r="F50">
            <v>81</v>
          </cell>
          <cell r="H50">
            <v>0</v>
          </cell>
          <cell r="J50">
            <v>70</v>
          </cell>
          <cell r="L50">
            <v>2</v>
          </cell>
          <cell r="N50">
            <v>0</v>
          </cell>
        </row>
        <row r="51">
          <cell r="F51">
            <v>823</v>
          </cell>
          <cell r="H51">
            <v>0</v>
          </cell>
          <cell r="J51">
            <v>796</v>
          </cell>
          <cell r="L51">
            <v>0</v>
          </cell>
          <cell r="N51">
            <v>3</v>
          </cell>
        </row>
        <row r="52">
          <cell r="F52">
            <v>1574</v>
          </cell>
          <cell r="H52">
            <v>0</v>
          </cell>
          <cell r="J52">
            <v>1837</v>
          </cell>
          <cell r="L52">
            <v>0</v>
          </cell>
          <cell r="N52">
            <v>0</v>
          </cell>
        </row>
        <row r="53">
          <cell r="F53">
            <v>365</v>
          </cell>
          <cell r="H53">
            <v>0</v>
          </cell>
          <cell r="J53">
            <v>405</v>
          </cell>
          <cell r="L53">
            <v>0</v>
          </cell>
          <cell r="N53">
            <v>0</v>
          </cell>
        </row>
        <row r="54">
          <cell r="F54">
            <v>0</v>
          </cell>
          <cell r="H54">
            <v>0</v>
          </cell>
          <cell r="J54">
            <v>0</v>
          </cell>
          <cell r="L54">
            <v>0</v>
          </cell>
          <cell r="N54">
            <v>0</v>
          </cell>
        </row>
        <row r="55">
          <cell r="F55">
            <v>1440</v>
          </cell>
          <cell r="H55">
            <v>0</v>
          </cell>
          <cell r="J55">
            <v>1527</v>
          </cell>
          <cell r="L55">
            <v>16</v>
          </cell>
          <cell r="N55">
            <v>16</v>
          </cell>
        </row>
        <row r="56">
          <cell r="F56">
            <v>0</v>
          </cell>
          <cell r="H56">
            <v>0</v>
          </cell>
          <cell r="J56">
            <v>0</v>
          </cell>
          <cell r="L56">
            <v>0</v>
          </cell>
          <cell r="N56">
            <v>0</v>
          </cell>
        </row>
        <row r="57">
          <cell r="F57">
            <v>390</v>
          </cell>
          <cell r="H57">
            <v>4</v>
          </cell>
          <cell r="J57">
            <v>396</v>
          </cell>
          <cell r="L57">
            <v>1</v>
          </cell>
          <cell r="N57">
            <v>0</v>
          </cell>
        </row>
        <row r="58">
          <cell r="F58">
            <v>34</v>
          </cell>
          <cell r="H58">
            <v>0</v>
          </cell>
          <cell r="J58">
            <v>37</v>
          </cell>
          <cell r="L58">
            <v>0</v>
          </cell>
          <cell r="N58">
            <v>0</v>
          </cell>
        </row>
        <row r="59">
          <cell r="F59">
            <v>617</v>
          </cell>
          <cell r="H59">
            <v>0</v>
          </cell>
          <cell r="J59">
            <v>630</v>
          </cell>
          <cell r="L59">
            <v>0</v>
          </cell>
          <cell r="N59">
            <v>1</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9">
          <cell r="F49">
            <v>16</v>
          </cell>
          <cell r="H49">
            <v>0</v>
          </cell>
          <cell r="J49">
            <v>1</v>
          </cell>
          <cell r="L49">
            <v>0</v>
          </cell>
          <cell r="N49">
            <v>0</v>
          </cell>
          <cell r="P49">
            <v>46</v>
          </cell>
        </row>
        <row r="50">
          <cell r="F50">
            <v>35</v>
          </cell>
          <cell r="H50">
            <v>23</v>
          </cell>
          <cell r="J50">
            <v>48</v>
          </cell>
          <cell r="L50">
            <v>0</v>
          </cell>
          <cell r="N50">
            <v>0</v>
          </cell>
          <cell r="P50">
            <v>1200</v>
          </cell>
        </row>
        <row r="51">
          <cell r="F51">
            <v>19</v>
          </cell>
          <cell r="H51">
            <v>-6</v>
          </cell>
          <cell r="J51">
            <v>9</v>
          </cell>
          <cell r="L51">
            <v>0</v>
          </cell>
          <cell r="N51">
            <v>16</v>
          </cell>
          <cell r="P51">
            <v>530</v>
          </cell>
        </row>
        <row r="52">
          <cell r="F52">
            <v>17</v>
          </cell>
          <cell r="H52">
            <v>2</v>
          </cell>
          <cell r="J52">
            <v>4</v>
          </cell>
          <cell r="L52">
            <v>0</v>
          </cell>
          <cell r="N52">
            <v>0</v>
          </cell>
          <cell r="P52">
            <v>267</v>
          </cell>
        </row>
        <row r="53">
          <cell r="F53">
            <v>514</v>
          </cell>
          <cell r="H53">
            <v>1091</v>
          </cell>
          <cell r="J53">
            <v>194</v>
          </cell>
          <cell r="L53">
            <v>0</v>
          </cell>
          <cell r="N53">
            <v>0</v>
          </cell>
          <cell r="P53">
            <v>7541</v>
          </cell>
        </row>
        <row r="54">
          <cell r="F54">
            <v>269</v>
          </cell>
          <cell r="H54">
            <v>0</v>
          </cell>
          <cell r="J54">
            <v>103</v>
          </cell>
          <cell r="L54">
            <v>0</v>
          </cell>
          <cell r="N54">
            <v>0</v>
          </cell>
          <cell r="P54">
            <v>2112</v>
          </cell>
        </row>
        <row r="55">
          <cell r="F55">
            <v>206</v>
          </cell>
          <cell r="H55">
            <v>345</v>
          </cell>
          <cell r="J55">
            <v>236</v>
          </cell>
          <cell r="L55">
            <v>0</v>
          </cell>
          <cell r="N55">
            <v>0</v>
          </cell>
          <cell r="P55">
            <v>2196</v>
          </cell>
        </row>
        <row r="56">
          <cell r="F56">
            <v>10</v>
          </cell>
          <cell r="H56">
            <v>0</v>
          </cell>
          <cell r="J56">
            <v>24</v>
          </cell>
          <cell r="L56">
            <v>0</v>
          </cell>
          <cell r="N56">
            <v>58</v>
          </cell>
          <cell r="P56">
            <v>1299</v>
          </cell>
        </row>
        <row r="57">
          <cell r="F57">
            <v>44</v>
          </cell>
          <cell r="H57">
            <v>0</v>
          </cell>
          <cell r="J57">
            <v>218</v>
          </cell>
          <cell r="L57">
            <v>0</v>
          </cell>
          <cell r="N57">
            <v>0</v>
          </cell>
          <cell r="P57">
            <v>19116</v>
          </cell>
        </row>
        <row r="58">
          <cell r="F58">
            <v>29</v>
          </cell>
          <cell r="H58">
            <v>261</v>
          </cell>
          <cell r="J58">
            <v>49</v>
          </cell>
          <cell r="L58">
            <v>0</v>
          </cell>
          <cell r="N58">
            <v>167</v>
          </cell>
          <cell r="P58">
            <v>1736</v>
          </cell>
        </row>
        <row r="59">
          <cell r="F59">
            <v>206</v>
          </cell>
          <cell r="H59">
            <v>0</v>
          </cell>
          <cell r="J59">
            <v>58</v>
          </cell>
          <cell r="L59">
            <v>0</v>
          </cell>
          <cell r="N59">
            <v>130</v>
          </cell>
          <cell r="P59">
            <v>1677</v>
          </cell>
        </row>
        <row r="60">
          <cell r="F60">
            <v>977</v>
          </cell>
          <cell r="H60">
            <v>124</v>
          </cell>
          <cell r="J60">
            <v>235</v>
          </cell>
          <cell r="L60">
            <v>0</v>
          </cell>
          <cell r="N60">
            <v>0</v>
          </cell>
          <cell r="P60">
            <v>7353</v>
          </cell>
        </row>
        <row r="61">
          <cell r="F61">
            <v>353</v>
          </cell>
          <cell r="H61">
            <v>2320</v>
          </cell>
          <cell r="J61">
            <v>656</v>
          </cell>
          <cell r="L61">
            <v>0</v>
          </cell>
          <cell r="N61">
            <v>1</v>
          </cell>
          <cell r="P61">
            <v>10212</v>
          </cell>
        </row>
        <row r="62">
          <cell r="F62">
            <v>630</v>
          </cell>
          <cell r="H62">
            <v>1011</v>
          </cell>
          <cell r="J62">
            <v>181</v>
          </cell>
          <cell r="L62">
            <v>90</v>
          </cell>
          <cell r="N62">
            <v>134</v>
          </cell>
          <cell r="P62">
            <v>5265</v>
          </cell>
        </row>
        <row r="63">
          <cell r="F63">
            <v>75</v>
          </cell>
          <cell r="H63">
            <v>2381</v>
          </cell>
          <cell r="J63">
            <v>22</v>
          </cell>
          <cell r="L63">
            <v>0</v>
          </cell>
          <cell r="N63">
            <v>12</v>
          </cell>
          <cell r="P63">
            <v>825</v>
          </cell>
        </row>
        <row r="64">
          <cell r="F64">
            <v>82</v>
          </cell>
          <cell r="H64">
            <v>58</v>
          </cell>
          <cell r="J64">
            <v>51</v>
          </cell>
          <cell r="L64">
            <v>0</v>
          </cell>
          <cell r="N64">
            <v>0</v>
          </cell>
          <cell r="P64">
            <v>1490</v>
          </cell>
        </row>
        <row r="65">
          <cell r="F65">
            <v>44</v>
          </cell>
          <cell r="H65">
            <v>127</v>
          </cell>
          <cell r="J65">
            <v>80</v>
          </cell>
          <cell r="L65">
            <v>0</v>
          </cell>
          <cell r="N65">
            <v>0</v>
          </cell>
          <cell r="P65">
            <v>4313</v>
          </cell>
        </row>
        <row r="66">
          <cell r="F66">
            <v>0</v>
          </cell>
          <cell r="H66">
            <v>0</v>
          </cell>
          <cell r="J66">
            <v>0</v>
          </cell>
          <cell r="L66">
            <v>0</v>
          </cell>
          <cell r="N66">
            <v>0</v>
          </cell>
          <cell r="P66">
            <v>0</v>
          </cell>
        </row>
        <row r="67">
          <cell r="F67">
            <v>0</v>
          </cell>
          <cell r="H67">
            <v>0</v>
          </cell>
          <cell r="J67">
            <v>0</v>
          </cell>
          <cell r="L67">
            <v>0</v>
          </cell>
          <cell r="N67">
            <v>0</v>
          </cell>
          <cell r="P67">
            <v>0</v>
          </cell>
        </row>
        <row r="68">
          <cell r="F68">
            <v>556</v>
          </cell>
          <cell r="H68">
            <v>195</v>
          </cell>
          <cell r="J68">
            <v>200</v>
          </cell>
          <cell r="L68">
            <v>0</v>
          </cell>
          <cell r="N68">
            <v>1143</v>
          </cell>
          <cell r="P68">
            <v>6988</v>
          </cell>
        </row>
        <row r="69">
          <cell r="F69">
            <v>250</v>
          </cell>
          <cell r="H69">
            <v>200</v>
          </cell>
          <cell r="J69">
            <v>165</v>
          </cell>
          <cell r="L69">
            <v>0</v>
          </cell>
          <cell r="N69">
            <v>0</v>
          </cell>
          <cell r="P69">
            <v>2203</v>
          </cell>
        </row>
        <row r="70">
          <cell r="F70">
            <v>63</v>
          </cell>
          <cell r="H70">
            <v>0</v>
          </cell>
          <cell r="J70">
            <v>81</v>
          </cell>
          <cell r="L70">
            <v>0</v>
          </cell>
          <cell r="N70">
            <v>0</v>
          </cell>
          <cell r="P70">
            <v>424</v>
          </cell>
        </row>
        <row r="71">
          <cell r="F71">
            <v>245</v>
          </cell>
          <cell r="H71">
            <v>0</v>
          </cell>
          <cell r="J71">
            <v>157</v>
          </cell>
          <cell r="L71">
            <v>0</v>
          </cell>
          <cell r="N71">
            <v>0</v>
          </cell>
          <cell r="P71">
            <v>2650</v>
          </cell>
        </row>
        <row r="72">
          <cell r="F72">
            <v>30</v>
          </cell>
          <cell r="H72">
            <v>49</v>
          </cell>
          <cell r="J72">
            <v>7</v>
          </cell>
          <cell r="L72">
            <v>0</v>
          </cell>
          <cell r="N72">
            <v>7</v>
          </cell>
          <cell r="P72">
            <v>3821</v>
          </cell>
        </row>
        <row r="73">
          <cell r="F73">
            <v>201</v>
          </cell>
          <cell r="H73">
            <v>0</v>
          </cell>
          <cell r="J73">
            <v>33</v>
          </cell>
          <cell r="L73">
            <v>0</v>
          </cell>
          <cell r="N73">
            <v>21</v>
          </cell>
          <cell r="P73">
            <v>989</v>
          </cell>
        </row>
        <row r="74">
          <cell r="F74">
            <v>101</v>
          </cell>
          <cell r="H74">
            <v>0</v>
          </cell>
          <cell r="J74">
            <v>133</v>
          </cell>
          <cell r="L74">
            <v>0</v>
          </cell>
          <cell r="N74">
            <v>1</v>
          </cell>
          <cell r="P74">
            <v>2503</v>
          </cell>
        </row>
        <row r="75">
          <cell r="F75">
            <v>9</v>
          </cell>
          <cell r="H75">
            <v>50</v>
          </cell>
          <cell r="J75">
            <v>15</v>
          </cell>
          <cell r="L75">
            <v>0</v>
          </cell>
          <cell r="N75">
            <v>0</v>
          </cell>
          <cell r="P75">
            <v>2067</v>
          </cell>
        </row>
        <row r="76">
          <cell r="F76">
            <v>50</v>
          </cell>
          <cell r="H76">
            <v>114</v>
          </cell>
          <cell r="J76">
            <v>45</v>
          </cell>
          <cell r="L76">
            <v>0</v>
          </cell>
          <cell r="N76">
            <v>0</v>
          </cell>
          <cell r="P76">
            <v>332</v>
          </cell>
        </row>
        <row r="77">
          <cell r="F77">
            <v>19</v>
          </cell>
          <cell r="H77">
            <v>62</v>
          </cell>
          <cell r="J77">
            <v>24</v>
          </cell>
          <cell r="L77">
            <v>0</v>
          </cell>
          <cell r="N77">
            <v>0</v>
          </cell>
          <cell r="P77">
            <v>231</v>
          </cell>
        </row>
        <row r="78">
          <cell r="F78">
            <v>0</v>
          </cell>
          <cell r="H78">
            <v>0</v>
          </cell>
          <cell r="J78">
            <v>0</v>
          </cell>
          <cell r="L78">
            <v>0</v>
          </cell>
          <cell r="N78">
            <v>0</v>
          </cell>
          <cell r="P78">
            <v>0</v>
          </cell>
        </row>
        <row r="79">
          <cell r="F79">
            <v>317</v>
          </cell>
          <cell r="H79">
            <v>518</v>
          </cell>
          <cell r="J79">
            <v>67</v>
          </cell>
          <cell r="L79">
            <v>0</v>
          </cell>
          <cell r="N79">
            <v>253</v>
          </cell>
          <cell r="P79">
            <v>1904</v>
          </cell>
        </row>
        <row r="80">
          <cell r="F80">
            <v>35</v>
          </cell>
          <cell r="H80">
            <v>0</v>
          </cell>
          <cell r="J80">
            <v>28</v>
          </cell>
          <cell r="L80">
            <v>0</v>
          </cell>
          <cell r="N80">
            <v>17</v>
          </cell>
          <cell r="P80">
            <v>201</v>
          </cell>
        </row>
        <row r="81">
          <cell r="F81">
            <v>62</v>
          </cell>
          <cell r="H81">
            <v>13</v>
          </cell>
          <cell r="J81">
            <v>10</v>
          </cell>
          <cell r="L81">
            <v>0</v>
          </cell>
          <cell r="N81">
            <v>83</v>
          </cell>
          <cell r="P81">
            <v>1572</v>
          </cell>
        </row>
        <row r="82">
          <cell r="F82">
            <v>459</v>
          </cell>
          <cell r="H82">
            <v>55</v>
          </cell>
          <cell r="J82">
            <v>20</v>
          </cell>
          <cell r="L82">
            <v>0</v>
          </cell>
          <cell r="N82">
            <v>0</v>
          </cell>
          <cell r="P82">
            <v>661</v>
          </cell>
        </row>
        <row r="83">
          <cell r="F83">
            <v>790</v>
          </cell>
          <cell r="H83">
            <v>230</v>
          </cell>
          <cell r="J83">
            <v>81</v>
          </cell>
          <cell r="L83">
            <v>0</v>
          </cell>
          <cell r="N83">
            <v>0</v>
          </cell>
          <cell r="P83">
            <v>2681</v>
          </cell>
        </row>
        <row r="84">
          <cell r="F84">
            <v>120</v>
          </cell>
          <cell r="H84">
            <v>74</v>
          </cell>
          <cell r="J84">
            <v>123</v>
          </cell>
          <cell r="L84">
            <v>0</v>
          </cell>
          <cell r="N84">
            <v>0</v>
          </cell>
          <cell r="P84">
            <v>3759</v>
          </cell>
        </row>
        <row r="85">
          <cell r="F85">
            <v>258</v>
          </cell>
          <cell r="H85">
            <v>541</v>
          </cell>
          <cell r="J85">
            <v>42</v>
          </cell>
          <cell r="L85">
            <v>4</v>
          </cell>
          <cell r="N85">
            <v>261</v>
          </cell>
          <cell r="P85">
            <v>2892</v>
          </cell>
        </row>
        <row r="86">
          <cell r="F86">
            <v>20</v>
          </cell>
          <cell r="H86">
            <v>0</v>
          </cell>
          <cell r="J86">
            <v>43</v>
          </cell>
          <cell r="L86">
            <v>0</v>
          </cell>
          <cell r="N86">
            <v>0</v>
          </cell>
          <cell r="P86">
            <v>5068</v>
          </cell>
        </row>
      </sheetData>
      <sheetData sheetId="4"/>
      <sheetData sheetId="5"/>
      <sheetData sheetId="6">
        <row r="49">
          <cell r="F49">
            <v>46584</v>
          </cell>
          <cell r="H49">
            <v>0</v>
          </cell>
          <cell r="J49">
            <v>38000</v>
          </cell>
          <cell r="L49">
            <v>14</v>
          </cell>
          <cell r="N49">
            <v>1820</v>
          </cell>
          <cell r="P49">
            <v>45019</v>
          </cell>
        </row>
        <row r="50">
          <cell r="F50">
            <v>45</v>
          </cell>
          <cell r="H50">
            <v>18</v>
          </cell>
          <cell r="J50">
            <v>59</v>
          </cell>
          <cell r="L50">
            <v>0</v>
          </cell>
          <cell r="N50">
            <v>0</v>
          </cell>
          <cell r="P50">
            <v>2537</v>
          </cell>
        </row>
        <row r="51">
          <cell r="F51">
            <v>306</v>
          </cell>
          <cell r="H51">
            <v>285</v>
          </cell>
          <cell r="J51">
            <v>173</v>
          </cell>
          <cell r="L51">
            <v>0</v>
          </cell>
          <cell r="N51">
            <v>52</v>
          </cell>
          <cell r="P51">
            <v>1546</v>
          </cell>
        </row>
        <row r="52">
          <cell r="F52">
            <v>946</v>
          </cell>
          <cell r="H52">
            <v>82</v>
          </cell>
          <cell r="J52">
            <v>952</v>
          </cell>
          <cell r="L52">
            <v>0</v>
          </cell>
          <cell r="N52">
            <v>5</v>
          </cell>
          <cell r="P52">
            <v>660</v>
          </cell>
        </row>
        <row r="53">
          <cell r="F53">
            <v>849</v>
          </cell>
          <cell r="H53">
            <v>1534</v>
          </cell>
          <cell r="J53">
            <v>841</v>
          </cell>
          <cell r="L53">
            <v>0</v>
          </cell>
          <cell r="N53">
            <v>0</v>
          </cell>
          <cell r="P53">
            <v>3813</v>
          </cell>
        </row>
        <row r="54">
          <cell r="F54">
            <v>50028</v>
          </cell>
          <cell r="H54">
            <v>0</v>
          </cell>
          <cell r="J54">
            <v>35513</v>
          </cell>
          <cell r="L54">
            <v>0</v>
          </cell>
          <cell r="N54">
            <v>0</v>
          </cell>
          <cell r="P54">
            <v>105554</v>
          </cell>
        </row>
        <row r="55">
          <cell r="F55">
            <v>695</v>
          </cell>
          <cell r="H55">
            <v>883</v>
          </cell>
          <cell r="J55">
            <v>602</v>
          </cell>
          <cell r="L55">
            <v>0</v>
          </cell>
          <cell r="N55">
            <v>0</v>
          </cell>
          <cell r="P55">
            <v>4505</v>
          </cell>
        </row>
        <row r="56">
          <cell r="F56">
            <v>111</v>
          </cell>
          <cell r="H56">
            <v>0</v>
          </cell>
          <cell r="J56">
            <v>103</v>
          </cell>
          <cell r="L56">
            <v>0</v>
          </cell>
          <cell r="N56">
            <v>42</v>
          </cell>
          <cell r="P56">
            <v>2741</v>
          </cell>
        </row>
        <row r="57">
          <cell r="F57">
            <v>72</v>
          </cell>
          <cell r="H57">
            <v>0</v>
          </cell>
          <cell r="J57">
            <v>33</v>
          </cell>
          <cell r="L57">
            <v>0</v>
          </cell>
          <cell r="N57">
            <v>0</v>
          </cell>
          <cell r="P57">
            <v>465</v>
          </cell>
        </row>
        <row r="58">
          <cell r="F58">
            <v>319</v>
          </cell>
          <cell r="H58">
            <v>504</v>
          </cell>
          <cell r="J58">
            <v>296</v>
          </cell>
          <cell r="L58">
            <v>1</v>
          </cell>
          <cell r="N58">
            <v>102</v>
          </cell>
          <cell r="P58">
            <v>3432</v>
          </cell>
        </row>
        <row r="59">
          <cell r="F59">
            <v>17714</v>
          </cell>
          <cell r="H59">
            <v>0</v>
          </cell>
          <cell r="J59">
            <v>10444</v>
          </cell>
          <cell r="L59">
            <v>0</v>
          </cell>
          <cell r="N59">
            <v>1900</v>
          </cell>
          <cell r="P59">
            <v>38619</v>
          </cell>
        </row>
        <row r="60">
          <cell r="F60">
            <v>918</v>
          </cell>
          <cell r="H60">
            <v>245</v>
          </cell>
          <cell r="J60">
            <v>1103</v>
          </cell>
          <cell r="L60">
            <v>11</v>
          </cell>
          <cell r="N60">
            <v>0</v>
          </cell>
          <cell r="P60">
            <v>4835</v>
          </cell>
        </row>
        <row r="61">
          <cell r="F61">
            <v>746</v>
          </cell>
          <cell r="H61">
            <v>3664</v>
          </cell>
          <cell r="J61">
            <v>1317</v>
          </cell>
          <cell r="L61">
            <v>0</v>
          </cell>
          <cell r="N61">
            <v>445</v>
          </cell>
          <cell r="P61">
            <v>4875</v>
          </cell>
        </row>
        <row r="62">
          <cell r="F62">
            <v>10890</v>
          </cell>
          <cell r="H62">
            <v>3094</v>
          </cell>
          <cell r="J62">
            <v>10764</v>
          </cell>
          <cell r="L62">
            <v>29</v>
          </cell>
          <cell r="N62">
            <v>50</v>
          </cell>
          <cell r="P62">
            <v>7299</v>
          </cell>
        </row>
        <row r="63">
          <cell r="F63">
            <v>832</v>
          </cell>
          <cell r="H63">
            <v>2127</v>
          </cell>
          <cell r="J63">
            <v>953</v>
          </cell>
          <cell r="L63">
            <v>6</v>
          </cell>
          <cell r="N63">
            <v>10</v>
          </cell>
          <cell r="P63">
            <v>1238</v>
          </cell>
        </row>
        <row r="64">
          <cell r="F64">
            <v>165</v>
          </cell>
          <cell r="H64">
            <v>69</v>
          </cell>
          <cell r="J64">
            <v>172</v>
          </cell>
          <cell r="L64">
            <v>0</v>
          </cell>
          <cell r="N64">
            <v>0</v>
          </cell>
          <cell r="P64">
            <v>788</v>
          </cell>
        </row>
        <row r="65">
          <cell r="F65">
            <v>21</v>
          </cell>
          <cell r="H65">
            <v>34</v>
          </cell>
          <cell r="J65">
            <v>40</v>
          </cell>
          <cell r="L65">
            <v>0</v>
          </cell>
          <cell r="N65">
            <v>0</v>
          </cell>
          <cell r="P65">
            <v>981</v>
          </cell>
        </row>
        <row r="66">
          <cell r="F66">
            <v>0</v>
          </cell>
          <cell r="H66">
            <v>0</v>
          </cell>
          <cell r="J66">
            <v>0</v>
          </cell>
          <cell r="L66">
            <v>0</v>
          </cell>
          <cell r="N66">
            <v>0</v>
          </cell>
          <cell r="P66">
            <v>0</v>
          </cell>
        </row>
        <row r="67">
          <cell r="F67">
            <v>396036</v>
          </cell>
          <cell r="H67">
            <v>0</v>
          </cell>
          <cell r="J67">
            <v>554021</v>
          </cell>
          <cell r="L67">
            <v>0</v>
          </cell>
          <cell r="N67">
            <v>0</v>
          </cell>
          <cell r="P67">
            <v>165271</v>
          </cell>
        </row>
        <row r="68">
          <cell r="F68">
            <v>1142</v>
          </cell>
          <cell r="H68">
            <v>147</v>
          </cell>
          <cell r="J68">
            <v>1042</v>
          </cell>
          <cell r="L68">
            <v>0</v>
          </cell>
          <cell r="N68">
            <v>1077</v>
          </cell>
          <cell r="P68">
            <v>4724</v>
          </cell>
        </row>
        <row r="69">
          <cell r="F69">
            <v>434</v>
          </cell>
          <cell r="H69">
            <v>197</v>
          </cell>
          <cell r="J69">
            <v>423</v>
          </cell>
          <cell r="L69">
            <v>11</v>
          </cell>
          <cell r="N69">
            <v>20</v>
          </cell>
          <cell r="P69">
            <v>8537</v>
          </cell>
        </row>
        <row r="70">
          <cell r="F70">
            <v>28792</v>
          </cell>
          <cell r="H70">
            <v>0</v>
          </cell>
          <cell r="J70">
            <v>34137</v>
          </cell>
          <cell r="L70">
            <v>0</v>
          </cell>
          <cell r="N70">
            <v>0</v>
          </cell>
          <cell r="P70">
            <v>25673</v>
          </cell>
        </row>
        <row r="71">
          <cell r="F71">
            <v>44</v>
          </cell>
          <cell r="H71">
            <v>0</v>
          </cell>
          <cell r="J71">
            <v>62</v>
          </cell>
          <cell r="L71">
            <v>0</v>
          </cell>
          <cell r="N71">
            <v>0</v>
          </cell>
          <cell r="P71">
            <v>541</v>
          </cell>
        </row>
        <row r="72">
          <cell r="F72">
            <v>400</v>
          </cell>
          <cell r="H72">
            <v>327</v>
          </cell>
          <cell r="J72">
            <v>66</v>
          </cell>
          <cell r="L72">
            <v>2</v>
          </cell>
          <cell r="N72">
            <v>55</v>
          </cell>
          <cell r="P72">
            <v>4140</v>
          </cell>
        </row>
        <row r="73">
          <cell r="F73">
            <v>10276</v>
          </cell>
          <cell r="H73">
            <v>0</v>
          </cell>
          <cell r="J73">
            <v>9708</v>
          </cell>
          <cell r="L73">
            <v>66</v>
          </cell>
          <cell r="N73">
            <v>40</v>
          </cell>
          <cell r="P73">
            <v>8126</v>
          </cell>
        </row>
        <row r="74">
          <cell r="F74">
            <v>448</v>
          </cell>
          <cell r="H74">
            <v>0</v>
          </cell>
          <cell r="J74">
            <v>328</v>
          </cell>
          <cell r="L74">
            <v>0</v>
          </cell>
          <cell r="N74">
            <v>40</v>
          </cell>
          <cell r="P74">
            <v>3144</v>
          </cell>
        </row>
        <row r="75">
          <cell r="F75">
            <v>304</v>
          </cell>
          <cell r="H75">
            <v>262</v>
          </cell>
          <cell r="J75">
            <v>407</v>
          </cell>
          <cell r="L75">
            <v>0</v>
          </cell>
          <cell r="N75">
            <v>5</v>
          </cell>
          <cell r="P75">
            <v>3448</v>
          </cell>
        </row>
        <row r="76">
          <cell r="F76">
            <v>333</v>
          </cell>
          <cell r="H76">
            <v>444</v>
          </cell>
          <cell r="J76">
            <v>154</v>
          </cell>
          <cell r="L76">
            <v>3</v>
          </cell>
          <cell r="N76">
            <v>0</v>
          </cell>
          <cell r="P76">
            <v>1338</v>
          </cell>
        </row>
        <row r="77">
          <cell r="F77">
            <v>10070</v>
          </cell>
          <cell r="H77">
            <v>784</v>
          </cell>
          <cell r="J77">
            <v>3147</v>
          </cell>
          <cell r="L77">
            <v>449</v>
          </cell>
          <cell r="N77">
            <v>0</v>
          </cell>
          <cell r="P77">
            <v>45375</v>
          </cell>
        </row>
        <row r="78">
          <cell r="F78">
            <v>0</v>
          </cell>
          <cell r="H78">
            <v>0</v>
          </cell>
          <cell r="J78">
            <v>0</v>
          </cell>
          <cell r="L78">
            <v>0</v>
          </cell>
          <cell r="N78">
            <v>0</v>
          </cell>
          <cell r="P78">
            <v>0</v>
          </cell>
        </row>
        <row r="79">
          <cell r="F79">
            <v>7459</v>
          </cell>
          <cell r="H79">
            <v>769</v>
          </cell>
          <cell r="J79">
            <v>8347</v>
          </cell>
          <cell r="L79">
            <v>2</v>
          </cell>
          <cell r="N79">
            <v>114</v>
          </cell>
          <cell r="P79">
            <v>17271</v>
          </cell>
        </row>
        <row r="80">
          <cell r="F80">
            <v>1768</v>
          </cell>
          <cell r="H80">
            <v>1</v>
          </cell>
          <cell r="J80">
            <v>294</v>
          </cell>
          <cell r="L80">
            <v>0</v>
          </cell>
          <cell r="N80">
            <v>51</v>
          </cell>
          <cell r="P80">
            <v>11605</v>
          </cell>
        </row>
        <row r="81">
          <cell r="F81">
            <v>144</v>
          </cell>
          <cell r="H81">
            <v>25</v>
          </cell>
          <cell r="J81">
            <v>92</v>
          </cell>
          <cell r="L81">
            <v>0</v>
          </cell>
          <cell r="N81">
            <v>10</v>
          </cell>
          <cell r="P81">
            <v>934</v>
          </cell>
        </row>
        <row r="82">
          <cell r="F82">
            <v>13736</v>
          </cell>
          <cell r="H82">
            <v>109</v>
          </cell>
          <cell r="J82">
            <v>4341</v>
          </cell>
          <cell r="L82">
            <v>0</v>
          </cell>
          <cell r="N82">
            <v>0</v>
          </cell>
          <cell r="P82">
            <v>65974</v>
          </cell>
        </row>
        <row r="83">
          <cell r="F83">
            <v>357</v>
          </cell>
          <cell r="H83">
            <v>690</v>
          </cell>
          <cell r="J83">
            <v>145</v>
          </cell>
          <cell r="L83">
            <v>20</v>
          </cell>
          <cell r="N83">
            <v>11</v>
          </cell>
          <cell r="P83">
            <v>1678</v>
          </cell>
        </row>
        <row r="84">
          <cell r="F84">
            <v>576</v>
          </cell>
          <cell r="H84">
            <v>48</v>
          </cell>
          <cell r="J84">
            <v>1351</v>
          </cell>
          <cell r="L84">
            <v>0</v>
          </cell>
          <cell r="N84">
            <v>2</v>
          </cell>
          <cell r="P84">
            <v>39832</v>
          </cell>
        </row>
        <row r="85">
          <cell r="F85">
            <v>866</v>
          </cell>
          <cell r="H85">
            <v>657</v>
          </cell>
          <cell r="J85">
            <v>262</v>
          </cell>
          <cell r="L85">
            <v>12</v>
          </cell>
          <cell r="N85">
            <v>409</v>
          </cell>
          <cell r="P85">
            <v>2115</v>
          </cell>
        </row>
        <row r="86">
          <cell r="F86">
            <v>50</v>
          </cell>
          <cell r="H86">
            <v>0</v>
          </cell>
          <cell r="J86">
            <v>25</v>
          </cell>
          <cell r="L86">
            <v>3</v>
          </cell>
          <cell r="N86">
            <v>0</v>
          </cell>
          <cell r="P86">
            <v>2851</v>
          </cell>
        </row>
      </sheetData>
      <sheetData sheetId="7"/>
      <sheetData sheetId="8"/>
      <sheetData sheetId="9"/>
      <sheetData sheetId="10"/>
      <sheetData sheetId="11"/>
      <sheetData sheetId="12">
        <row r="35">
          <cell r="F35">
            <v>638</v>
          </cell>
          <cell r="H35">
            <v>0</v>
          </cell>
          <cell r="J35">
            <v>632</v>
          </cell>
          <cell r="L35">
            <v>0</v>
          </cell>
          <cell r="N35">
            <v>0</v>
          </cell>
          <cell r="P35">
            <v>572</v>
          </cell>
        </row>
        <row r="36">
          <cell r="F36">
            <v>550</v>
          </cell>
          <cell r="H36">
            <v>0</v>
          </cell>
          <cell r="J36">
            <v>530</v>
          </cell>
          <cell r="L36">
            <v>0</v>
          </cell>
          <cell r="N36">
            <v>2</v>
          </cell>
          <cell r="P36">
            <v>616</v>
          </cell>
        </row>
        <row r="37">
          <cell r="F37">
            <v>7795</v>
          </cell>
          <cell r="H37">
            <v>0</v>
          </cell>
          <cell r="J37">
            <v>7922</v>
          </cell>
          <cell r="L37">
            <v>2</v>
          </cell>
          <cell r="N37">
            <v>0</v>
          </cell>
          <cell r="P37">
            <v>2865</v>
          </cell>
        </row>
        <row r="38">
          <cell r="F38">
            <v>362</v>
          </cell>
          <cell r="H38">
            <v>0</v>
          </cell>
          <cell r="J38">
            <v>284</v>
          </cell>
          <cell r="L38">
            <v>0</v>
          </cell>
          <cell r="N38">
            <v>0</v>
          </cell>
          <cell r="P38">
            <v>87</v>
          </cell>
        </row>
        <row r="39">
          <cell r="F39">
            <v>615</v>
          </cell>
          <cell r="H39">
            <v>787</v>
          </cell>
          <cell r="J39">
            <v>581</v>
          </cell>
          <cell r="L39">
            <v>0</v>
          </cell>
          <cell r="N39">
            <v>0</v>
          </cell>
          <cell r="P39">
            <v>3181</v>
          </cell>
        </row>
        <row r="40">
          <cell r="F40">
            <v>181</v>
          </cell>
          <cell r="H40">
            <v>0</v>
          </cell>
          <cell r="J40">
            <v>126</v>
          </cell>
          <cell r="L40">
            <v>0</v>
          </cell>
          <cell r="N40">
            <v>0</v>
          </cell>
          <cell r="P40">
            <v>905</v>
          </cell>
        </row>
        <row r="41">
          <cell r="F41">
            <v>301</v>
          </cell>
          <cell r="H41">
            <v>0</v>
          </cell>
          <cell r="J41">
            <v>301</v>
          </cell>
          <cell r="L41">
            <v>0</v>
          </cell>
          <cell r="N41">
            <v>0</v>
          </cell>
          <cell r="P41">
            <v>2</v>
          </cell>
        </row>
        <row r="42">
          <cell r="F42">
            <v>17</v>
          </cell>
          <cell r="H42">
            <v>0</v>
          </cell>
          <cell r="J42">
            <v>44</v>
          </cell>
          <cell r="L42">
            <v>0</v>
          </cell>
          <cell r="N42">
            <v>0</v>
          </cell>
          <cell r="P42">
            <v>63</v>
          </cell>
        </row>
        <row r="43">
          <cell r="F43">
            <v>6614</v>
          </cell>
          <cell r="H43">
            <v>0</v>
          </cell>
          <cell r="J43">
            <v>6541</v>
          </cell>
          <cell r="L43">
            <v>2</v>
          </cell>
          <cell r="N43">
            <v>14</v>
          </cell>
          <cell r="P43">
            <v>2026</v>
          </cell>
        </row>
        <row r="44">
          <cell r="F44">
            <v>3830</v>
          </cell>
          <cell r="H44">
            <v>6</v>
          </cell>
          <cell r="J44">
            <v>3678</v>
          </cell>
          <cell r="L44">
            <v>3</v>
          </cell>
          <cell r="N44">
            <v>0</v>
          </cell>
          <cell r="P44">
            <v>2631</v>
          </cell>
        </row>
        <row r="45">
          <cell r="F45">
            <v>579</v>
          </cell>
          <cell r="H45">
            <v>0</v>
          </cell>
          <cell r="J45">
            <v>569</v>
          </cell>
          <cell r="L45">
            <v>0</v>
          </cell>
          <cell r="N45">
            <v>0</v>
          </cell>
          <cell r="P45">
            <v>353</v>
          </cell>
        </row>
        <row r="46">
          <cell r="F46">
            <v>4</v>
          </cell>
          <cell r="H46">
            <v>0</v>
          </cell>
          <cell r="J46">
            <v>15</v>
          </cell>
          <cell r="L46">
            <v>0</v>
          </cell>
          <cell r="N46">
            <v>0</v>
          </cell>
          <cell r="P46">
            <v>23</v>
          </cell>
        </row>
        <row r="47">
          <cell r="F47">
            <v>163</v>
          </cell>
          <cell r="H47">
            <v>0</v>
          </cell>
          <cell r="J47">
            <v>216</v>
          </cell>
          <cell r="L47">
            <v>0</v>
          </cell>
          <cell r="N47">
            <v>0</v>
          </cell>
          <cell r="P47">
            <v>392</v>
          </cell>
        </row>
        <row r="48">
          <cell r="F48">
            <v>654</v>
          </cell>
          <cell r="H48">
            <v>0</v>
          </cell>
          <cell r="J48">
            <v>426</v>
          </cell>
          <cell r="L48">
            <v>0</v>
          </cell>
          <cell r="N48">
            <v>0</v>
          </cell>
          <cell r="P48">
            <v>1851</v>
          </cell>
        </row>
        <row r="49">
          <cell r="F49">
            <v>2845</v>
          </cell>
          <cell r="H49">
            <v>0</v>
          </cell>
          <cell r="J49">
            <v>2860</v>
          </cell>
          <cell r="L49">
            <v>0</v>
          </cell>
          <cell r="N49">
            <v>0</v>
          </cell>
          <cell r="P49">
            <v>1317</v>
          </cell>
        </row>
        <row r="50">
          <cell r="F50">
            <v>34</v>
          </cell>
          <cell r="H50">
            <v>0</v>
          </cell>
          <cell r="J50">
            <v>62</v>
          </cell>
          <cell r="L50">
            <v>2</v>
          </cell>
          <cell r="N50">
            <v>0</v>
          </cell>
          <cell r="P50">
            <v>645</v>
          </cell>
        </row>
        <row r="51">
          <cell r="F51">
            <v>869</v>
          </cell>
          <cell r="H51">
            <v>0</v>
          </cell>
          <cell r="J51">
            <v>907</v>
          </cell>
          <cell r="L51">
            <v>1</v>
          </cell>
          <cell r="N51">
            <v>2</v>
          </cell>
          <cell r="P51">
            <v>1833</v>
          </cell>
        </row>
        <row r="52">
          <cell r="F52">
            <v>1434</v>
          </cell>
          <cell r="H52">
            <v>0</v>
          </cell>
          <cell r="J52">
            <v>2371</v>
          </cell>
          <cell r="L52">
            <v>0</v>
          </cell>
          <cell r="N52">
            <v>0</v>
          </cell>
          <cell r="P52">
            <v>8649</v>
          </cell>
        </row>
        <row r="53">
          <cell r="F53">
            <v>632</v>
          </cell>
          <cell r="H53">
            <v>0</v>
          </cell>
          <cell r="J53">
            <v>609</v>
          </cell>
          <cell r="L53">
            <v>0</v>
          </cell>
          <cell r="N53">
            <v>0</v>
          </cell>
          <cell r="P53">
            <v>661</v>
          </cell>
        </row>
        <row r="54">
          <cell r="F54">
            <v>0</v>
          </cell>
          <cell r="H54">
            <v>0</v>
          </cell>
          <cell r="J54">
            <v>0</v>
          </cell>
          <cell r="L54">
            <v>0</v>
          </cell>
          <cell r="N54">
            <v>0</v>
          </cell>
          <cell r="P54">
            <v>0</v>
          </cell>
        </row>
        <row r="55">
          <cell r="F55">
            <v>1421</v>
          </cell>
          <cell r="H55">
            <v>0</v>
          </cell>
          <cell r="J55">
            <v>1369</v>
          </cell>
          <cell r="L55">
            <v>15</v>
          </cell>
          <cell r="N55">
            <v>12</v>
          </cell>
          <cell r="P55">
            <v>2364</v>
          </cell>
        </row>
        <row r="56">
          <cell r="F56">
            <v>0</v>
          </cell>
          <cell r="H56">
            <v>0</v>
          </cell>
          <cell r="J56">
            <v>0</v>
          </cell>
          <cell r="L56">
            <v>0</v>
          </cell>
          <cell r="N56">
            <v>0</v>
          </cell>
          <cell r="P56">
            <v>0</v>
          </cell>
        </row>
        <row r="57">
          <cell r="F57">
            <v>354</v>
          </cell>
          <cell r="H57">
            <v>0</v>
          </cell>
          <cell r="J57">
            <v>349</v>
          </cell>
          <cell r="L57">
            <v>0</v>
          </cell>
          <cell r="N57">
            <v>0</v>
          </cell>
          <cell r="P57">
            <v>156</v>
          </cell>
        </row>
        <row r="58">
          <cell r="F58">
            <v>23</v>
          </cell>
          <cell r="H58">
            <v>0</v>
          </cell>
          <cell r="J58">
            <v>45</v>
          </cell>
          <cell r="L58">
            <v>0</v>
          </cell>
          <cell r="N58">
            <v>0</v>
          </cell>
          <cell r="P58">
            <v>56</v>
          </cell>
        </row>
        <row r="59">
          <cell r="F59">
            <v>669</v>
          </cell>
          <cell r="H59">
            <v>0</v>
          </cell>
          <cell r="J59">
            <v>666</v>
          </cell>
          <cell r="L59">
            <v>0</v>
          </cell>
          <cell r="N59">
            <v>0</v>
          </cell>
          <cell r="P59">
            <v>231</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 val="Sheet1"/>
    </sheetNames>
    <sheetDataSet>
      <sheetData sheetId="0"/>
      <sheetData sheetId="1"/>
      <sheetData sheetId="2"/>
      <sheetData sheetId="3"/>
      <sheetData sheetId="4"/>
      <sheetData sheetId="5">
        <row r="85">
          <cell r="D85">
            <v>2468</v>
          </cell>
          <cell r="F85">
            <v>494</v>
          </cell>
          <cell r="H85">
            <v>1321</v>
          </cell>
          <cell r="J85">
            <v>883</v>
          </cell>
          <cell r="L85">
            <v>13</v>
          </cell>
          <cell r="N85">
            <v>0</v>
          </cell>
        </row>
      </sheetData>
      <sheetData sheetId="6"/>
      <sheetData sheetId="7"/>
      <sheetData sheetId="8"/>
      <sheetData sheetId="9"/>
      <sheetData sheetId="10"/>
      <sheetData sheetId="11">
        <row r="60">
          <cell r="D60">
            <v>30039</v>
          </cell>
          <cell r="F60">
            <v>30512</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ow r="48">
          <cell r="F48">
            <v>7</v>
          </cell>
        </row>
      </sheetData>
      <sheetData sheetId="3" refreshError="1"/>
      <sheetData sheetId="4" refreshError="1"/>
      <sheetData sheetId="5">
        <row r="48">
          <cell r="F48">
            <v>28937</v>
          </cell>
        </row>
        <row r="85">
          <cell r="F85">
            <v>450979</v>
          </cell>
          <cell r="H85">
            <v>10832</v>
          </cell>
          <cell r="J85">
            <v>404371</v>
          </cell>
          <cell r="L85">
            <v>3116</v>
          </cell>
          <cell r="N85">
            <v>4594</v>
          </cell>
          <cell r="P85">
            <v>622541</v>
          </cell>
        </row>
      </sheetData>
      <sheetData sheetId="6" refreshError="1"/>
      <sheetData sheetId="7" refreshError="1"/>
      <sheetData sheetId="8" refreshError="1"/>
      <sheetData sheetId="9" refreshError="1"/>
      <sheetData sheetId="10" refreshError="1"/>
      <sheetData sheetId="11">
        <row r="35">
          <cell r="F35">
            <v>445</v>
          </cell>
        </row>
        <row r="60">
          <cell r="F60">
            <v>23015</v>
          </cell>
        </row>
      </sheetData>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F48">
            <v>0</v>
          </cell>
        </row>
      </sheetData>
      <sheetData sheetId="3"/>
      <sheetData sheetId="4"/>
      <sheetData sheetId="5">
        <row r="48">
          <cell r="F48">
            <v>32433</v>
          </cell>
        </row>
        <row r="85">
          <cell r="F85">
            <v>478054</v>
          </cell>
          <cell r="H85">
            <v>9867</v>
          </cell>
          <cell r="J85">
            <v>463889</v>
          </cell>
          <cell r="L85">
            <v>3465</v>
          </cell>
          <cell r="N85">
            <v>4943</v>
          </cell>
        </row>
      </sheetData>
      <sheetData sheetId="6"/>
      <sheetData sheetId="7"/>
      <sheetData sheetId="8"/>
      <sheetData sheetId="9"/>
      <sheetData sheetId="10"/>
      <sheetData sheetId="11">
        <row r="35">
          <cell r="F35">
            <v>584</v>
          </cell>
        </row>
        <row r="60">
          <cell r="F60">
            <v>22721</v>
          </cell>
        </row>
      </sheetData>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Liability"/>
      <sheetName val="General Non-Liability"/>
      <sheetName val="General"/>
      <sheetName val="Long Term"/>
    </sheetNames>
    <sheetDataSet>
      <sheetData sheetId="0">
        <row r="41">
          <cell r="B41">
            <v>8</v>
          </cell>
          <cell r="C41">
            <v>1533688</v>
          </cell>
          <cell r="D41">
            <v>16</v>
          </cell>
          <cell r="E41">
            <v>2180102</v>
          </cell>
          <cell r="F41">
            <v>94</v>
          </cell>
          <cell r="G41">
            <v>3159916</v>
          </cell>
          <cell r="J41">
            <v>66</v>
          </cell>
          <cell r="K41">
            <v>10522472</v>
          </cell>
        </row>
      </sheetData>
      <sheetData sheetId="1">
        <row r="41">
          <cell r="B41">
            <v>2191</v>
          </cell>
          <cell r="C41">
            <v>51180915</v>
          </cell>
          <cell r="D41">
            <v>1146</v>
          </cell>
          <cell r="E41">
            <v>80335667</v>
          </cell>
          <cell r="F41">
            <v>629</v>
          </cell>
          <cell r="G41">
            <v>40858674</v>
          </cell>
          <cell r="J41">
            <v>14647</v>
          </cell>
          <cell r="K41">
            <v>231800257</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M48"/>
  <sheetViews>
    <sheetView topLeftCell="A16" zoomScale="82" zoomScaleNormal="82" workbookViewId="0">
      <selection activeCell="E32" sqref="E32"/>
    </sheetView>
  </sheetViews>
  <sheetFormatPr defaultColWidth="9.1796875" defaultRowHeight="14.5" x14ac:dyDescent="0.35"/>
  <cols>
    <col min="1" max="1" width="2" style="1" customWidth="1"/>
    <col min="2" max="2" width="2.1796875" style="1" customWidth="1"/>
    <col min="3" max="3" width="2.54296875" style="1" customWidth="1"/>
    <col min="4" max="4" width="18" style="1" customWidth="1"/>
    <col min="5" max="5" width="42.54296875" style="1" customWidth="1"/>
    <col min="6" max="6" width="41.81640625" style="1" customWidth="1"/>
    <col min="7" max="7" width="22.1796875" style="1" customWidth="1"/>
    <col min="8" max="9" width="9.1796875" style="1"/>
    <col min="10" max="10" width="3.1796875" style="1" customWidth="1"/>
    <col min="11" max="11" width="0" style="1" hidden="1" customWidth="1"/>
    <col min="12" max="13" width="12.453125" style="1" hidden="1" customWidth="1"/>
    <col min="14" max="14" width="0" style="1" hidden="1" customWidth="1"/>
    <col min="15" max="16384" width="9.1796875" style="1"/>
  </cols>
  <sheetData>
    <row r="1" spans="3:13" ht="24.75" customHeight="1" thickBot="1" x14ac:dyDescent="0.4"/>
    <row r="2" spans="3:13" ht="15" thickBot="1" x14ac:dyDescent="0.4">
      <c r="C2" s="2"/>
      <c r="D2" s="3"/>
      <c r="E2" s="3"/>
      <c r="F2" s="3"/>
      <c r="G2" s="3"/>
      <c r="H2" s="3"/>
      <c r="I2" s="3"/>
      <c r="J2" s="4"/>
    </row>
    <row r="3" spans="3:13" ht="7.5" customHeight="1" x14ac:dyDescent="0.35">
      <c r="C3" s="5"/>
      <c r="D3" s="2"/>
      <c r="E3" s="3"/>
      <c r="F3" s="3"/>
      <c r="G3" s="3"/>
      <c r="H3" s="3"/>
      <c r="I3" s="4"/>
      <c r="J3" s="6"/>
    </row>
    <row r="4" spans="3:13" ht="5.25" customHeight="1" x14ac:dyDescent="0.35">
      <c r="C4" s="5"/>
      <c r="D4" s="5"/>
      <c r="E4" s="7"/>
      <c r="F4" s="7"/>
      <c r="G4" s="7"/>
      <c r="H4" s="7"/>
      <c r="I4" s="6"/>
      <c r="J4" s="6"/>
    </row>
    <row r="5" spans="3:13" ht="9" customHeight="1" x14ac:dyDescent="0.35">
      <c r="C5" s="5"/>
      <c r="D5" s="5"/>
      <c r="E5" s="7"/>
      <c r="F5" s="7"/>
      <c r="G5" s="7"/>
      <c r="H5" s="7"/>
      <c r="I5" s="6"/>
      <c r="J5" s="6"/>
    </row>
    <row r="6" spans="3:13" ht="22.5" customHeight="1" x14ac:dyDescent="0.45">
      <c r="C6" s="5"/>
      <c r="D6" s="5"/>
      <c r="E6" s="8" t="s">
        <v>0</v>
      </c>
      <c r="F6" s="8"/>
      <c r="G6" s="8"/>
      <c r="H6" s="9"/>
      <c r="I6" s="6"/>
      <c r="J6" s="6"/>
      <c r="L6" s="1" t="s">
        <v>1</v>
      </c>
      <c r="M6" s="10">
        <v>2010</v>
      </c>
    </row>
    <row r="7" spans="3:13" ht="30" x14ac:dyDescent="0.6">
      <c r="C7" s="5"/>
      <c r="D7" s="5"/>
      <c r="E7" s="11"/>
      <c r="F7" s="7"/>
      <c r="G7" s="7"/>
      <c r="H7" s="7"/>
      <c r="I7" s="6"/>
      <c r="J7" s="6"/>
      <c r="L7" s="1" t="s">
        <v>2</v>
      </c>
      <c r="M7" s="10">
        <v>2011</v>
      </c>
    </row>
    <row r="8" spans="3:13" ht="30" x14ac:dyDescent="0.6">
      <c r="C8" s="5"/>
      <c r="D8" s="5"/>
      <c r="E8" s="12"/>
      <c r="F8" s="12"/>
      <c r="G8" s="7"/>
      <c r="H8" s="7"/>
      <c r="I8" s="6"/>
      <c r="J8" s="6"/>
      <c r="M8" s="10">
        <v>2012</v>
      </c>
    </row>
    <row r="9" spans="3:13" ht="20.149999999999999" customHeight="1" x14ac:dyDescent="0.35">
      <c r="C9" s="5"/>
      <c r="D9" s="5"/>
      <c r="E9" s="7"/>
      <c r="F9" s="7"/>
      <c r="G9" s="7"/>
      <c r="H9" s="7"/>
      <c r="I9" s="6"/>
      <c r="J9" s="6"/>
      <c r="M9" s="10">
        <v>2013</v>
      </c>
    </row>
    <row r="10" spans="3:13" ht="20.149999999999999" customHeight="1" thickBot="1" x14ac:dyDescent="0.4">
      <c r="C10" s="5"/>
      <c r="D10" s="5"/>
      <c r="E10" s="13"/>
      <c r="F10" s="7"/>
      <c r="G10" s="7"/>
      <c r="H10" s="7"/>
      <c r="I10" s="6"/>
      <c r="J10" s="6"/>
      <c r="M10" s="10">
        <v>2015</v>
      </c>
    </row>
    <row r="11" spans="3:13" ht="20.149999999999999" customHeight="1" thickBot="1" x14ac:dyDescent="0.4">
      <c r="C11" s="5"/>
      <c r="D11" s="5"/>
      <c r="E11" s="14" t="s">
        <v>37</v>
      </c>
      <c r="F11" s="15" t="s">
        <v>3</v>
      </c>
      <c r="G11" s="7"/>
      <c r="H11" s="7"/>
      <c r="I11" s="6"/>
      <c r="J11" s="6"/>
      <c r="M11" s="10">
        <v>2016</v>
      </c>
    </row>
    <row r="12" spans="3:13" ht="20.149999999999999" customHeight="1" thickBot="1" x14ac:dyDescent="0.4">
      <c r="C12" s="5"/>
      <c r="D12" s="5"/>
      <c r="E12" s="13"/>
      <c r="F12" s="7"/>
      <c r="G12" s="7"/>
      <c r="H12" s="7"/>
      <c r="I12" s="6"/>
      <c r="J12" s="6"/>
      <c r="M12" s="10">
        <v>2017</v>
      </c>
    </row>
    <row r="13" spans="3:13" ht="20.149999999999999" customHeight="1" thickBot="1" x14ac:dyDescent="0.4">
      <c r="C13" s="5"/>
      <c r="D13" s="5"/>
      <c r="E13" s="16" t="s">
        <v>4</v>
      </c>
      <c r="F13" s="20" t="s">
        <v>89</v>
      </c>
      <c r="G13" s="7"/>
      <c r="H13" s="7"/>
      <c r="I13" s="6"/>
      <c r="J13" s="6"/>
      <c r="M13" s="10">
        <v>2018</v>
      </c>
    </row>
    <row r="14" spans="3:13" ht="20.149999999999999" customHeight="1" thickBot="1" x14ac:dyDescent="0.4">
      <c r="C14" s="5"/>
      <c r="D14" s="5"/>
      <c r="E14" s="13"/>
      <c r="F14" s="7"/>
      <c r="G14" s="7"/>
      <c r="H14" s="7"/>
      <c r="I14" s="6"/>
      <c r="J14" s="6"/>
      <c r="M14" s="10">
        <v>2019</v>
      </c>
    </row>
    <row r="15" spans="3:13" ht="20.149999999999999" customHeight="1" thickBot="1" x14ac:dyDescent="0.4">
      <c r="C15" s="5"/>
      <c r="D15" s="5"/>
      <c r="E15" s="14" t="s">
        <v>5</v>
      </c>
      <c r="F15" s="20">
        <v>2021</v>
      </c>
      <c r="G15" s="7"/>
      <c r="H15" s="7"/>
      <c r="I15" s="6"/>
      <c r="J15" s="6"/>
      <c r="M15" s="10">
        <v>2020</v>
      </c>
    </row>
    <row r="16" spans="3:13" ht="20.149999999999999" customHeight="1" x14ac:dyDescent="0.35">
      <c r="C16" s="5"/>
      <c r="D16" s="5"/>
      <c r="E16" s="13"/>
      <c r="F16" s="7"/>
      <c r="G16" s="7"/>
      <c r="H16" s="7"/>
      <c r="I16" s="6"/>
      <c r="J16" s="6"/>
      <c r="M16" s="10">
        <v>2021</v>
      </c>
    </row>
    <row r="17" spans="3:13" ht="20.149999999999999" customHeight="1" thickBot="1" x14ac:dyDescent="0.4">
      <c r="C17" s="5"/>
      <c r="D17" s="5"/>
      <c r="E17" s="13"/>
      <c r="F17" s="7"/>
      <c r="G17" s="7"/>
      <c r="H17" s="7"/>
      <c r="I17" s="6"/>
      <c r="J17" s="6"/>
      <c r="M17" s="10"/>
    </row>
    <row r="18" spans="3:13" ht="20.149999999999999" customHeight="1" thickBot="1" x14ac:dyDescent="0.4">
      <c r="C18" s="5"/>
      <c r="D18" s="5"/>
      <c r="E18" s="14" t="s">
        <v>38</v>
      </c>
      <c r="F18" s="20" t="s">
        <v>90</v>
      </c>
      <c r="G18" s="7"/>
      <c r="H18" s="7"/>
      <c r="I18" s="6"/>
      <c r="J18" s="6"/>
      <c r="M18" s="10">
        <v>2022</v>
      </c>
    </row>
    <row r="19" spans="3:13" ht="20.149999999999999" customHeight="1" x14ac:dyDescent="0.35">
      <c r="C19" s="5"/>
      <c r="D19" s="5"/>
      <c r="E19" s="14"/>
      <c r="F19" s="7"/>
      <c r="G19" s="7"/>
      <c r="H19" s="7"/>
      <c r="I19" s="6"/>
      <c r="J19" s="6"/>
      <c r="M19" s="10">
        <v>2023</v>
      </c>
    </row>
    <row r="20" spans="3:13" ht="15" thickBot="1" x14ac:dyDescent="0.4">
      <c r="C20" s="5"/>
      <c r="D20" s="17"/>
      <c r="E20" s="18"/>
      <c r="F20" s="18"/>
      <c r="G20" s="18"/>
      <c r="H20" s="18"/>
      <c r="I20" s="19"/>
      <c r="J20" s="6"/>
      <c r="M20" s="10">
        <v>2024</v>
      </c>
    </row>
    <row r="21" spans="3:13" ht="15" thickBot="1" x14ac:dyDescent="0.4">
      <c r="C21" s="17"/>
      <c r="D21" s="18"/>
      <c r="E21" s="18"/>
      <c r="F21" s="18"/>
      <c r="G21" s="18"/>
      <c r="H21" s="18"/>
      <c r="I21" s="18"/>
      <c r="J21" s="19"/>
      <c r="M21" s="10">
        <v>2025</v>
      </c>
    </row>
    <row r="22" spans="3:13" x14ac:dyDescent="0.35">
      <c r="M22" s="10">
        <v>2026</v>
      </c>
    </row>
    <row r="23" spans="3:13" x14ac:dyDescent="0.35">
      <c r="M23" s="10">
        <v>2027</v>
      </c>
    </row>
    <row r="24" spans="3:13" x14ac:dyDescent="0.35">
      <c r="M24" s="10">
        <v>2028</v>
      </c>
    </row>
    <row r="25" spans="3:13" x14ac:dyDescent="0.35">
      <c r="M25" s="10">
        <v>2029</v>
      </c>
    </row>
    <row r="26" spans="3:13" x14ac:dyDescent="0.35">
      <c r="M26" s="10">
        <v>2030</v>
      </c>
    </row>
    <row r="27" spans="3:13" x14ac:dyDescent="0.35">
      <c r="M27" s="10">
        <v>2031</v>
      </c>
    </row>
    <row r="28" spans="3:13" x14ac:dyDescent="0.35">
      <c r="M28" s="10">
        <v>2032</v>
      </c>
    </row>
    <row r="29" spans="3:13" x14ac:dyDescent="0.35">
      <c r="M29" s="10">
        <v>2033</v>
      </c>
    </row>
    <row r="30" spans="3:13" x14ac:dyDescent="0.35">
      <c r="M30" s="10">
        <v>2034</v>
      </c>
    </row>
    <row r="31" spans="3:13" x14ac:dyDescent="0.35">
      <c r="M31" s="10">
        <v>2035</v>
      </c>
    </row>
    <row r="32" spans="3:13" x14ac:dyDescent="0.35">
      <c r="M32" s="10">
        <v>2036</v>
      </c>
    </row>
    <row r="33" spans="13:13" x14ac:dyDescent="0.35">
      <c r="M33" s="10">
        <v>2037</v>
      </c>
    </row>
    <row r="34" spans="13:13" x14ac:dyDescent="0.35">
      <c r="M34" s="10">
        <v>2038</v>
      </c>
    </row>
    <row r="35" spans="13:13" x14ac:dyDescent="0.35">
      <c r="M35" s="10">
        <v>2039</v>
      </c>
    </row>
    <row r="36" spans="13:13" x14ac:dyDescent="0.35">
      <c r="M36" s="10">
        <v>2040</v>
      </c>
    </row>
    <row r="37" spans="13:13" x14ac:dyDescent="0.35">
      <c r="M37" s="10">
        <v>2041</v>
      </c>
    </row>
    <row r="38" spans="13:13" x14ac:dyDescent="0.35">
      <c r="M38" s="10">
        <v>2042</v>
      </c>
    </row>
    <row r="39" spans="13:13" x14ac:dyDescent="0.35">
      <c r="M39" s="10">
        <v>2043</v>
      </c>
    </row>
    <row r="40" spans="13:13" x14ac:dyDescent="0.35">
      <c r="M40" s="10">
        <v>2044</v>
      </c>
    </row>
    <row r="41" spans="13:13" x14ac:dyDescent="0.35">
      <c r="M41" s="10">
        <v>2045</v>
      </c>
    </row>
    <row r="42" spans="13:13" x14ac:dyDescent="0.35">
      <c r="M42" s="10">
        <v>2046</v>
      </c>
    </row>
    <row r="43" spans="13:13" x14ac:dyDescent="0.35">
      <c r="M43" s="10">
        <v>2047</v>
      </c>
    </row>
    <row r="44" spans="13:13" x14ac:dyDescent="0.35">
      <c r="M44" s="10">
        <v>2048</v>
      </c>
    </row>
    <row r="45" spans="13:13" x14ac:dyDescent="0.35">
      <c r="M45" s="10">
        <v>2049</v>
      </c>
    </row>
    <row r="46" spans="13:13" x14ac:dyDescent="0.35">
      <c r="M46" s="10">
        <v>2050</v>
      </c>
    </row>
    <row r="47" spans="13:13" x14ac:dyDescent="0.35">
      <c r="M47" s="10">
        <v>2051</v>
      </c>
    </row>
    <row r="48" spans="13:13" x14ac:dyDescent="0.35">
      <c r="M48" s="10">
        <v>2052</v>
      </c>
    </row>
  </sheetData>
  <sheetProtection algorithmName="SHA-512" hashValue="RmEfcgOSCLLsv4zbk6k/jslCHzu7u4vgHl3W8DJzFBwFRpBcI/fmz7mrEvm8W3JwSTRtoCekl8pcHHE+Hf5Pag==" saltValue="ly4OdZaA5egerzlPy0JXqw==" spinCount="100000" sheet="1" objects="1" scenarios="1"/>
  <pageMargins left="0.7" right="0.7" top="0.75" bottom="0.75" header="0.3" footer="0.3"/>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F13"/>
  <sheetViews>
    <sheetView showGridLines="0" zoomScale="79" zoomScaleNormal="79" workbookViewId="0">
      <selection activeCell="C15" sqref="C15:D15"/>
    </sheetView>
  </sheetViews>
  <sheetFormatPr defaultRowHeight="21" customHeight="1" x14ac:dyDescent="0.35"/>
  <cols>
    <col min="1" max="1" width="15.1796875" customWidth="1"/>
    <col min="4" max="4" width="28.453125" customWidth="1"/>
    <col min="5" max="6" width="28.81640625" customWidth="1"/>
  </cols>
  <sheetData>
    <row r="2" spans="2:6" ht="15" thickBot="1" x14ac:dyDescent="0.4"/>
    <row r="3" spans="2:6" thickTop="1" thickBot="1" x14ac:dyDescent="0.45">
      <c r="B3" s="122" t="s">
        <v>6</v>
      </c>
      <c r="C3" s="123"/>
      <c r="D3" s="123"/>
      <c r="E3" s="123"/>
      <c r="F3" s="124"/>
    </row>
    <row r="4" spans="2:6" ht="15" thickTop="1" x14ac:dyDescent="0.35">
      <c r="B4" s="125" t="s">
        <v>72</v>
      </c>
      <c r="C4" s="126"/>
      <c r="D4" s="126"/>
      <c r="E4" s="126"/>
      <c r="F4" s="127"/>
    </row>
    <row r="5" spans="2:6" ht="14.5" x14ac:dyDescent="0.35">
      <c r="B5" s="125"/>
      <c r="C5" s="126"/>
      <c r="D5" s="126"/>
      <c r="E5" s="126"/>
      <c r="F5" s="127"/>
    </row>
    <row r="6" spans="2:6" ht="14.5" x14ac:dyDescent="0.35">
      <c r="B6" s="125"/>
      <c r="C6" s="126"/>
      <c r="D6" s="126"/>
      <c r="E6" s="126"/>
      <c r="F6" s="127"/>
    </row>
    <row r="7" spans="2:6" ht="14.5" x14ac:dyDescent="0.35">
      <c r="B7" s="125"/>
      <c r="C7" s="126"/>
      <c r="D7" s="126"/>
      <c r="E7" s="126"/>
      <c r="F7" s="127"/>
    </row>
    <row r="8" spans="2:6" ht="14.5" x14ac:dyDescent="0.35">
      <c r="B8" s="125"/>
      <c r="C8" s="126"/>
      <c r="D8" s="126"/>
      <c r="E8" s="126"/>
      <c r="F8" s="127"/>
    </row>
    <row r="9" spans="2:6" ht="14.5" x14ac:dyDescent="0.35">
      <c r="B9" s="125"/>
      <c r="C9" s="126"/>
      <c r="D9" s="126"/>
      <c r="E9" s="126"/>
      <c r="F9" s="127"/>
    </row>
    <row r="10" spans="2:6" ht="14.5" x14ac:dyDescent="0.35">
      <c r="B10" s="125"/>
      <c r="C10" s="126"/>
      <c r="D10" s="126"/>
      <c r="E10" s="126"/>
      <c r="F10" s="127"/>
    </row>
    <row r="11" spans="2:6" ht="14.5" x14ac:dyDescent="0.35">
      <c r="B11" s="125"/>
      <c r="C11" s="126"/>
      <c r="D11" s="126"/>
      <c r="E11" s="126"/>
      <c r="F11" s="127"/>
    </row>
    <row r="12" spans="2:6" ht="53.25" customHeight="1" thickBot="1" x14ac:dyDescent="0.4">
      <c r="B12" s="128"/>
      <c r="C12" s="129"/>
      <c r="D12" s="129"/>
      <c r="E12" s="129"/>
      <c r="F12" s="130"/>
    </row>
    <row r="13" spans="2:6" ht="15" thickTop="1" x14ac:dyDescent="0.35"/>
  </sheetData>
  <sheetProtection algorithmName="SHA-512" hashValue="ZPIDb7mD5S1T8kXSy9WZU7B3cYLsM25pCmznM+n7Ql/VJYiRgda+AA3sai2mm41ci5Zyua2edJOJo9fACsqivw==" saltValue="3tDhYdscqXiyCF2b4cs0rw==" spinCount="100000" sheet="1" objects="1" scenarios="1"/>
  <mergeCells count="2">
    <mergeCell ref="B3:F3"/>
    <mergeCell ref="B4:F12"/>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7"/>
  <sheetViews>
    <sheetView topLeftCell="B25" zoomScale="69" zoomScaleNormal="69" workbookViewId="0">
      <selection activeCell="G34" sqref="G34"/>
    </sheetView>
  </sheetViews>
  <sheetFormatPr defaultColWidth="9.1796875" defaultRowHeight="14.5" x14ac:dyDescent="0.35"/>
  <cols>
    <col min="1" max="1" width="15.453125" style="25" customWidth="1"/>
    <col min="2" max="2" width="7.54296875" style="25" customWidth="1"/>
    <col min="3" max="3" width="49.81640625" style="25" customWidth="1"/>
    <col min="4" max="4" width="21.81640625" style="25" bestFit="1" customWidth="1"/>
    <col min="5" max="5" width="22.81640625" style="25" bestFit="1" customWidth="1"/>
    <col min="6" max="6" width="19.54296875" style="25" bestFit="1" customWidth="1"/>
    <col min="7" max="7" width="15.81640625" style="25" bestFit="1" customWidth="1"/>
    <col min="8" max="8" width="22.453125" style="25" customWidth="1"/>
    <col min="9" max="9" width="22.81640625" style="25" customWidth="1"/>
    <col min="10" max="10" width="20.1796875" style="25" customWidth="1"/>
    <col min="11" max="11" width="19.81640625" style="25" customWidth="1"/>
    <col min="12" max="12" width="17.453125" style="25" customWidth="1"/>
    <col min="13" max="13" width="28.453125" style="25" customWidth="1"/>
    <col min="14" max="14" width="16.81640625" style="25" customWidth="1"/>
    <col min="15" max="15" width="13.1796875" style="25" customWidth="1"/>
    <col min="16" max="16" width="12.81640625" style="25" bestFit="1" customWidth="1"/>
    <col min="17" max="17" width="12.453125" style="25" customWidth="1"/>
    <col min="18" max="18" width="15.1796875" style="25" customWidth="1"/>
    <col min="19" max="19" width="19.81640625" style="25" customWidth="1"/>
    <col min="20" max="20" width="20.81640625" style="25" customWidth="1"/>
    <col min="21" max="16384" width="9.1796875" style="25"/>
  </cols>
  <sheetData>
    <row r="1" spans="2:14" x14ac:dyDescent="0.35">
      <c r="D1" s="62"/>
    </row>
    <row r="2" spans="2:14" ht="15" thickBot="1" x14ac:dyDescent="0.4"/>
    <row r="3" spans="2:14" ht="25.5" customHeight="1" thickBot="1" x14ac:dyDescent="0.4">
      <c r="B3" s="133" t="s">
        <v>107</v>
      </c>
      <c r="C3" s="134"/>
      <c r="D3" s="134"/>
      <c r="E3" s="134"/>
      <c r="F3" s="134"/>
      <c r="G3" s="134"/>
      <c r="H3" s="134"/>
      <c r="I3" s="134"/>
      <c r="J3" s="134"/>
      <c r="K3" s="134"/>
      <c r="L3" s="134"/>
      <c r="M3" s="134"/>
      <c r="N3" s="135"/>
    </row>
    <row r="4" spans="2:14" ht="51.75" customHeight="1" x14ac:dyDescent="0.35">
      <c r="B4" s="136" t="s">
        <v>7</v>
      </c>
      <c r="C4" s="138" t="s">
        <v>8</v>
      </c>
      <c r="D4" s="140" t="s">
        <v>9</v>
      </c>
      <c r="E4" s="142" t="s">
        <v>87</v>
      </c>
      <c r="F4" s="144" t="s">
        <v>86</v>
      </c>
      <c r="G4" s="144" t="s">
        <v>10</v>
      </c>
      <c r="H4" s="144" t="s">
        <v>82</v>
      </c>
      <c r="I4" s="144" t="s">
        <v>35</v>
      </c>
      <c r="J4" s="144" t="s">
        <v>11</v>
      </c>
      <c r="K4" s="144" t="s">
        <v>85</v>
      </c>
      <c r="L4" s="142" t="s">
        <v>36</v>
      </c>
      <c r="M4" s="131" t="s">
        <v>73</v>
      </c>
      <c r="N4" s="132"/>
    </row>
    <row r="5" spans="2:14" ht="70.400000000000006" customHeight="1" x14ac:dyDescent="0.35">
      <c r="B5" s="136"/>
      <c r="C5" s="138"/>
      <c r="D5" s="141"/>
      <c r="E5" s="143"/>
      <c r="F5" s="138"/>
      <c r="G5" s="138"/>
      <c r="H5" s="138"/>
      <c r="I5" s="138"/>
      <c r="J5" s="138"/>
      <c r="K5" s="138"/>
      <c r="L5" s="138"/>
      <c r="M5" s="60" t="s">
        <v>91</v>
      </c>
      <c r="N5" s="32" t="s">
        <v>92</v>
      </c>
    </row>
    <row r="6" spans="2:14" ht="21" customHeight="1" thickBot="1" x14ac:dyDescent="0.4">
      <c r="B6" s="137"/>
      <c r="C6" s="139"/>
      <c r="D6" s="83">
        <v>-1</v>
      </c>
      <c r="E6" s="46">
        <v>-2</v>
      </c>
      <c r="F6" s="46">
        <v>-3</v>
      </c>
      <c r="G6" s="46">
        <v>-4</v>
      </c>
      <c r="H6" s="46">
        <v>-5</v>
      </c>
      <c r="I6" s="46">
        <v>-6</v>
      </c>
      <c r="J6" s="61">
        <v>-7</v>
      </c>
      <c r="K6" s="46">
        <v>-8</v>
      </c>
      <c r="L6" s="46">
        <v>-9</v>
      </c>
      <c r="M6" s="61">
        <v>-10</v>
      </c>
      <c r="N6" s="56">
        <v>-11</v>
      </c>
    </row>
    <row r="7" spans="2:14" ht="15.5" x14ac:dyDescent="0.35">
      <c r="B7" s="71">
        <v>1</v>
      </c>
      <c r="C7" s="74" t="s">
        <v>68</v>
      </c>
      <c r="D7" s="37">
        <f>'[1]Appendix 1'!D49</f>
        <v>30</v>
      </c>
      <c r="E7" s="37">
        <f>'[1]Appendix 1'!F49+'[2]Appendix 1'!F49+'[3]Appendix 1'!F49</f>
        <v>32</v>
      </c>
      <c r="F7" s="37">
        <f>'[1]Appendix 1'!H49+'[2]Appendix 1'!H49+'[3]Appendix 1'!H49</f>
        <v>0</v>
      </c>
      <c r="G7" s="37">
        <f>'[1]Appendix 1'!J49+'[2]Appendix 1'!J49+'[3]Appendix 1'!J49</f>
        <v>14</v>
      </c>
      <c r="H7" s="37">
        <f>'[1]Appendix 1'!L49+'[2]Appendix 1'!L49+'[3]Appendix 1'!L49</f>
        <v>2</v>
      </c>
      <c r="I7" s="37">
        <f>'[1]Appendix 1'!N49+'[2]Appendix 1'!N49+'[3]Appendix 1'!N49</f>
        <v>0</v>
      </c>
      <c r="J7" s="37">
        <f>'[3]Appendix 1'!P49</f>
        <v>46</v>
      </c>
      <c r="K7" s="75">
        <f>IFERROR((H7/SUM($G7:$J7))*100,0)</f>
        <v>3.225806451612903</v>
      </c>
      <c r="L7" s="75">
        <f>IFERROR((I7/SUM($G7:$J7))*100,0)</f>
        <v>0</v>
      </c>
      <c r="M7" s="76">
        <f>IFERROR((G7/SUM($G7:$J7))*100,0)</f>
        <v>22.58064516129032</v>
      </c>
      <c r="N7" s="77">
        <v>25</v>
      </c>
    </row>
    <row r="8" spans="2:14" ht="15.5" x14ac:dyDescent="0.35">
      <c r="B8" s="72">
        <f>B7+1</f>
        <v>2</v>
      </c>
      <c r="C8" s="78" t="s">
        <v>46</v>
      </c>
      <c r="D8" s="37">
        <f>'[1]Appendix 1'!D50</f>
        <v>1207</v>
      </c>
      <c r="E8" s="37">
        <f>'[1]Appendix 1'!F50+'[2]Appendix 1'!F50+'[3]Appendix 1'!F50</f>
        <v>136</v>
      </c>
      <c r="F8" s="37">
        <f>'[1]Appendix 1'!H50+'[2]Appendix 1'!H50+'[3]Appendix 1'!H50</f>
        <v>84</v>
      </c>
      <c r="G8" s="37">
        <f>'[1]Appendix 1'!J50+'[2]Appendix 1'!J50+'[3]Appendix 1'!J50</f>
        <v>143</v>
      </c>
      <c r="H8" s="37">
        <f>'[1]Appendix 1'!L50+'[2]Appendix 1'!L50+'[3]Appendix 1'!L50</f>
        <v>0</v>
      </c>
      <c r="I8" s="37">
        <f>'[1]Appendix 1'!N50+'[2]Appendix 1'!N50+'[3]Appendix 1'!N50</f>
        <v>0</v>
      </c>
      <c r="J8" s="37">
        <f>'[3]Appendix 1'!P50</f>
        <v>1200</v>
      </c>
      <c r="K8" s="29">
        <f t="shared" ref="K8:K44" si="0">IFERROR((H8/SUM($G8:$J8))*100,0)</f>
        <v>0</v>
      </c>
      <c r="L8" s="29">
        <f t="shared" ref="L8:L44" si="1">IFERROR((I8/SUM($G8:$J8))*100,0)</f>
        <v>0</v>
      </c>
      <c r="M8" s="69">
        <f t="shared" ref="M8:M44" si="2">IFERROR((G8/SUM($G8:$J8))*100,0)</f>
        <v>10.647803425167536</v>
      </c>
      <c r="N8" s="34">
        <v>12.026239067055394</v>
      </c>
    </row>
    <row r="9" spans="2:14" ht="15.5" x14ac:dyDescent="0.35">
      <c r="B9" s="72">
        <f t="shared" ref="B9:B44" si="3">B8+1</f>
        <v>3</v>
      </c>
      <c r="C9" s="78" t="s">
        <v>50</v>
      </c>
      <c r="D9" s="37">
        <f>'[1]Appendix 1'!D51</f>
        <v>580</v>
      </c>
      <c r="E9" s="37">
        <f>'[1]Appendix 1'!F51+'[2]Appendix 1'!F51+'[3]Appendix 1'!F51</f>
        <v>73</v>
      </c>
      <c r="F9" s="37">
        <f>'[1]Appendix 1'!H51+'[2]Appendix 1'!H51+'[3]Appendix 1'!H51</f>
        <v>298</v>
      </c>
      <c r="G9" s="37">
        <f>'[1]Appendix 1'!J51+'[2]Appendix 1'!J51+'[3]Appendix 1'!J51</f>
        <v>101</v>
      </c>
      <c r="H9" s="37">
        <f>'[1]Appendix 1'!L51+'[2]Appendix 1'!L51+'[3]Appendix 1'!L51</f>
        <v>0</v>
      </c>
      <c r="I9" s="37">
        <f>'[1]Appendix 1'!N51+'[2]Appendix 1'!N51+'[3]Appendix 1'!N51</f>
        <v>22</v>
      </c>
      <c r="J9" s="37">
        <f>'[3]Appendix 1'!P51</f>
        <v>530</v>
      </c>
      <c r="K9" s="29">
        <f t="shared" si="0"/>
        <v>0</v>
      </c>
      <c r="L9" s="29">
        <f t="shared" si="1"/>
        <v>3.3690658499234303</v>
      </c>
      <c r="M9" s="69">
        <f t="shared" si="2"/>
        <v>15.46707503828484</v>
      </c>
      <c r="N9" s="34">
        <v>15.398388540734109</v>
      </c>
    </row>
    <row r="10" spans="2:14" ht="15.5" x14ac:dyDescent="0.35">
      <c r="B10" s="72">
        <f t="shared" si="3"/>
        <v>4</v>
      </c>
      <c r="C10" s="78" t="s">
        <v>47</v>
      </c>
      <c r="D10" s="37">
        <f>'[1]Appendix 1'!D52</f>
        <v>238</v>
      </c>
      <c r="E10" s="37">
        <f>'[1]Appendix 1'!F52+'[2]Appendix 1'!F52+'[3]Appendix 1'!F52</f>
        <v>39</v>
      </c>
      <c r="F10" s="37">
        <f>'[1]Appendix 1'!H52+'[2]Appendix 1'!H52+'[3]Appendix 1'!H52</f>
        <v>12</v>
      </c>
      <c r="G10" s="37">
        <f>'[1]Appendix 1'!J52+'[2]Appendix 1'!J52+'[3]Appendix 1'!J52</f>
        <v>10</v>
      </c>
      <c r="H10" s="37">
        <f>'[1]Appendix 1'!L52+'[2]Appendix 1'!L52+'[3]Appendix 1'!L52</f>
        <v>0</v>
      </c>
      <c r="I10" s="37">
        <f>'[1]Appendix 1'!N52+'[2]Appendix 1'!N52+'[3]Appendix 1'!N52</f>
        <v>0</v>
      </c>
      <c r="J10" s="37">
        <f>'[3]Appendix 1'!P52</f>
        <v>267</v>
      </c>
      <c r="K10" s="29">
        <f t="shared" si="0"/>
        <v>0</v>
      </c>
      <c r="L10" s="29">
        <f t="shared" si="1"/>
        <v>0</v>
      </c>
      <c r="M10" s="69">
        <f t="shared" si="2"/>
        <v>3.6101083032490973</v>
      </c>
      <c r="N10" s="34">
        <v>7.3929961089494167</v>
      </c>
    </row>
    <row r="11" spans="2:14" ht="15.5" x14ac:dyDescent="0.35">
      <c r="B11" s="72">
        <f t="shared" si="3"/>
        <v>5</v>
      </c>
      <c r="C11" s="78" t="s">
        <v>55</v>
      </c>
      <c r="D11" s="37">
        <f>'[1]Appendix 1'!D53</f>
        <v>6333</v>
      </c>
      <c r="E11" s="37">
        <f>'[1]Appendix 1'!F53+'[2]Appendix 1'!F53+'[3]Appendix 1'!F53</f>
        <v>687</v>
      </c>
      <c r="F11" s="37">
        <f>'[1]Appendix 1'!H53+'[2]Appendix 1'!H53+'[3]Appendix 1'!H53</f>
        <v>1999</v>
      </c>
      <c r="G11" s="37">
        <f>'[1]Appendix 1'!J53+'[2]Appendix 1'!J53+'[3]Appendix 1'!J53</f>
        <v>550</v>
      </c>
      <c r="H11" s="37">
        <f>'[1]Appendix 1'!L53+'[2]Appendix 1'!L53+'[3]Appendix 1'!L53</f>
        <v>0</v>
      </c>
      <c r="I11" s="37">
        <f>'[1]Appendix 1'!N53+'[2]Appendix 1'!N53+'[3]Appendix 1'!N53</f>
        <v>0</v>
      </c>
      <c r="J11" s="37">
        <f>'[3]Appendix 1'!P53</f>
        <v>7541</v>
      </c>
      <c r="K11" s="29">
        <f t="shared" si="0"/>
        <v>0</v>
      </c>
      <c r="L11" s="29">
        <f t="shared" si="1"/>
        <v>0</v>
      </c>
      <c r="M11" s="69">
        <f t="shared" si="2"/>
        <v>6.7976764306019035</v>
      </c>
      <c r="N11" s="34">
        <v>12.575924903368305</v>
      </c>
    </row>
    <row r="12" spans="2:14" ht="15.5" x14ac:dyDescent="0.35">
      <c r="B12" s="72">
        <f t="shared" si="3"/>
        <v>6</v>
      </c>
      <c r="C12" s="78" t="s">
        <v>60</v>
      </c>
      <c r="D12" s="37">
        <f>'[1]Appendix 1'!D54</f>
        <v>2748</v>
      </c>
      <c r="E12" s="37">
        <f>'[1]Appendix 1'!F54+'[2]Appendix 1'!F54+'[3]Appendix 1'!F54</f>
        <v>345</v>
      </c>
      <c r="F12" s="37">
        <f>'[1]Appendix 1'!H54+'[2]Appendix 1'!H54+'[3]Appendix 1'!H54</f>
        <v>0</v>
      </c>
      <c r="G12" s="37">
        <f>'[1]Appendix 1'!J54+'[2]Appendix 1'!J54+'[3]Appendix 1'!J54</f>
        <v>981</v>
      </c>
      <c r="H12" s="37">
        <f>'[1]Appendix 1'!L54+'[2]Appendix 1'!L54+'[3]Appendix 1'!L54</f>
        <v>0</v>
      </c>
      <c r="I12" s="37">
        <f>'[1]Appendix 1'!N54+'[2]Appendix 1'!N54+'[3]Appendix 1'!N54</f>
        <v>0</v>
      </c>
      <c r="J12" s="37">
        <f>'[3]Appendix 1'!P54</f>
        <v>2112</v>
      </c>
      <c r="K12" s="29">
        <f t="shared" si="0"/>
        <v>0</v>
      </c>
      <c r="L12" s="29">
        <f t="shared" si="1"/>
        <v>0</v>
      </c>
      <c r="M12" s="69">
        <f t="shared" si="2"/>
        <v>31.716779825412221</v>
      </c>
      <c r="N12" s="34">
        <v>5.563186813186813</v>
      </c>
    </row>
    <row r="13" spans="2:14" ht="15.5" x14ac:dyDescent="0.35">
      <c r="B13" s="72">
        <f t="shared" si="3"/>
        <v>7</v>
      </c>
      <c r="C13" s="78" t="s">
        <v>51</v>
      </c>
      <c r="D13" s="37">
        <f>'[1]Appendix 1'!D55</f>
        <v>2240</v>
      </c>
      <c r="E13" s="37">
        <f>'[1]Appendix 1'!F55+'[2]Appendix 1'!F55+'[3]Appendix 1'!F55</f>
        <v>613</v>
      </c>
      <c r="F13" s="37">
        <f>'[1]Appendix 1'!H55+'[2]Appendix 1'!H55+'[3]Appendix 1'!H55</f>
        <v>835</v>
      </c>
      <c r="G13" s="37">
        <f>'[1]Appendix 1'!J55+'[2]Appendix 1'!J55+'[3]Appendix 1'!J55</f>
        <v>657</v>
      </c>
      <c r="H13" s="37">
        <f>'[1]Appendix 1'!L55+'[2]Appendix 1'!L55+'[3]Appendix 1'!L55</f>
        <v>0</v>
      </c>
      <c r="I13" s="37">
        <f>'[1]Appendix 1'!N55+'[2]Appendix 1'!N55+'[3]Appendix 1'!N55</f>
        <v>0</v>
      </c>
      <c r="J13" s="37">
        <f>'[3]Appendix 1'!P55</f>
        <v>2196</v>
      </c>
      <c r="K13" s="29">
        <f t="shared" si="0"/>
        <v>0</v>
      </c>
      <c r="L13" s="29">
        <f t="shared" si="1"/>
        <v>0</v>
      </c>
      <c r="M13" s="69">
        <f t="shared" si="2"/>
        <v>23.028391167192432</v>
      </c>
      <c r="N13" s="34">
        <v>25.0334672021419</v>
      </c>
    </row>
    <row r="14" spans="2:14" ht="15.5" x14ac:dyDescent="0.35">
      <c r="B14" s="72">
        <f t="shared" si="3"/>
        <v>8</v>
      </c>
      <c r="C14" s="79" t="s">
        <v>53</v>
      </c>
      <c r="D14" s="37">
        <f>'[1]Appendix 1'!D56</f>
        <v>1290</v>
      </c>
      <c r="E14" s="37">
        <f>'[1]Appendix 1'!F56+'[2]Appendix 1'!F56+'[3]Appendix 1'!F56</f>
        <v>176</v>
      </c>
      <c r="F14" s="37">
        <f>'[1]Appendix 1'!H56+'[2]Appendix 1'!H56+'[3]Appendix 1'!H56</f>
        <v>0</v>
      </c>
      <c r="G14" s="37">
        <f>'[1]Appendix 1'!J56+'[2]Appendix 1'!J56+'[3]Appendix 1'!J56</f>
        <v>108</v>
      </c>
      <c r="H14" s="37">
        <f>'[1]Appendix 1'!L56+'[2]Appendix 1'!L56+'[3]Appendix 1'!L56</f>
        <v>0</v>
      </c>
      <c r="I14" s="37">
        <f>'[1]Appendix 1'!N56+'[2]Appendix 1'!N56+'[3]Appendix 1'!N56</f>
        <v>59</v>
      </c>
      <c r="J14" s="37">
        <f>'[3]Appendix 1'!P56</f>
        <v>1299</v>
      </c>
      <c r="K14" s="29">
        <f t="shared" si="0"/>
        <v>0</v>
      </c>
      <c r="L14" s="29">
        <f t="shared" si="1"/>
        <v>4.0245566166439293</v>
      </c>
      <c r="M14" s="69">
        <f t="shared" si="2"/>
        <v>7.3669849931787175</v>
      </c>
      <c r="N14" s="34">
        <v>5.1319648093841641</v>
      </c>
    </row>
    <row r="15" spans="2:14" ht="15.5" x14ac:dyDescent="0.35">
      <c r="B15" s="72">
        <f t="shared" si="3"/>
        <v>9</v>
      </c>
      <c r="C15" s="78" t="s">
        <v>54</v>
      </c>
      <c r="D15" s="37">
        <f>'[1]Appendix 1'!D57</f>
        <v>18899</v>
      </c>
      <c r="E15" s="37">
        <f>'[1]Appendix 1'!F57+'[2]Appendix 1'!F57+'[3]Appendix 1'!F57</f>
        <v>1036</v>
      </c>
      <c r="F15" s="37">
        <f>'[1]Appendix 1'!H57+'[2]Appendix 1'!H57+'[3]Appendix 1'!H57</f>
        <v>0</v>
      </c>
      <c r="G15" s="37">
        <f>'[1]Appendix 1'!J57+'[2]Appendix 1'!J57+'[3]Appendix 1'!J57</f>
        <v>765</v>
      </c>
      <c r="H15" s="37">
        <f>'[1]Appendix 1'!L57+'[2]Appendix 1'!L57+'[3]Appendix 1'!L57</f>
        <v>0</v>
      </c>
      <c r="I15" s="37">
        <f>'[1]Appendix 1'!N57+'[2]Appendix 1'!N57+'[3]Appendix 1'!N57</f>
        <v>0</v>
      </c>
      <c r="J15" s="37">
        <f>'[3]Appendix 1'!P57</f>
        <v>19116</v>
      </c>
      <c r="K15" s="29">
        <f t="shared" si="0"/>
        <v>0</v>
      </c>
      <c r="L15" s="29">
        <f t="shared" si="1"/>
        <v>0</v>
      </c>
      <c r="M15" s="69">
        <f t="shared" si="2"/>
        <v>3.8478949751018559</v>
      </c>
      <c r="N15" s="34">
        <v>2.8229123817359114</v>
      </c>
    </row>
    <row r="16" spans="2:14" ht="15.5" x14ac:dyDescent="0.35">
      <c r="B16" s="72">
        <f t="shared" si="3"/>
        <v>10</v>
      </c>
      <c r="C16" s="78" t="s">
        <v>59</v>
      </c>
      <c r="D16" s="37">
        <f>'[1]Appendix 1'!D58</f>
        <v>1867</v>
      </c>
      <c r="E16" s="37">
        <f>'[1]Appendix 1'!F58+'[2]Appendix 1'!F58+'[3]Appendix 1'!F58</f>
        <v>158</v>
      </c>
      <c r="F16" s="37">
        <f>'[1]Appendix 1'!H58+'[2]Appendix 1'!H58+'[3]Appendix 1'!H58</f>
        <v>342</v>
      </c>
      <c r="G16" s="37">
        <f>'[1]Appendix 1'!J58+'[2]Appendix 1'!J58+'[3]Appendix 1'!J58</f>
        <v>114</v>
      </c>
      <c r="H16" s="37">
        <f>'[1]Appendix 1'!L58+'[2]Appendix 1'!L58+'[3]Appendix 1'!L58</f>
        <v>0</v>
      </c>
      <c r="I16" s="37">
        <f>'[1]Appendix 1'!N58+'[2]Appendix 1'!N58+'[3]Appendix 1'!N58</f>
        <v>175</v>
      </c>
      <c r="J16" s="37">
        <f>'[3]Appendix 1'!P58</f>
        <v>1736</v>
      </c>
      <c r="K16" s="29">
        <f t="shared" si="0"/>
        <v>0</v>
      </c>
      <c r="L16" s="29">
        <f t="shared" si="1"/>
        <v>8.6419753086419746</v>
      </c>
      <c r="M16" s="69">
        <f t="shared" si="2"/>
        <v>5.6296296296296298</v>
      </c>
      <c r="N16" s="34">
        <v>7.6885165105963535</v>
      </c>
    </row>
    <row r="17" spans="2:14" ht="15.5" x14ac:dyDescent="0.35">
      <c r="B17" s="72">
        <f t="shared" si="3"/>
        <v>11</v>
      </c>
      <c r="C17" s="78" t="s">
        <v>13</v>
      </c>
      <c r="D17" s="37">
        <f>'[1]Appendix 1'!D59</f>
        <v>1710</v>
      </c>
      <c r="E17" s="37">
        <f>'[1]Appendix 1'!F59+'[2]Appendix 1'!F59+'[3]Appendix 1'!F59</f>
        <v>565</v>
      </c>
      <c r="F17" s="37">
        <f>'[1]Appendix 1'!H59+'[2]Appendix 1'!H59+'[3]Appendix 1'!H59</f>
        <v>0</v>
      </c>
      <c r="G17" s="37">
        <f>'[1]Appendix 1'!J59+'[2]Appendix 1'!J59+'[3]Appendix 1'!J59</f>
        <v>158</v>
      </c>
      <c r="H17" s="37">
        <f>'[1]Appendix 1'!L59+'[2]Appendix 1'!L59+'[3]Appendix 1'!L59</f>
        <v>0</v>
      </c>
      <c r="I17" s="37">
        <f>'[1]Appendix 1'!N59+'[2]Appendix 1'!N59+'[3]Appendix 1'!N59</f>
        <v>440</v>
      </c>
      <c r="J17" s="37">
        <f>'[3]Appendix 1'!P59</f>
        <v>1677</v>
      </c>
      <c r="K17" s="29">
        <f t="shared" si="0"/>
        <v>0</v>
      </c>
      <c r="L17" s="29">
        <f t="shared" si="1"/>
        <v>19.340659340659343</v>
      </c>
      <c r="M17" s="69">
        <f t="shared" si="2"/>
        <v>6.9450549450549444</v>
      </c>
      <c r="N17" s="34">
        <v>5.4415700267618199</v>
      </c>
    </row>
    <row r="18" spans="2:14" ht="15.5" x14ac:dyDescent="0.35">
      <c r="B18" s="72">
        <f t="shared" si="3"/>
        <v>12</v>
      </c>
      <c r="C18" s="78" t="s">
        <v>63</v>
      </c>
      <c r="D18" s="37">
        <f>'[1]Appendix 1'!D60</f>
        <v>6801</v>
      </c>
      <c r="E18" s="37">
        <f>'[1]Appendix 1'!F60+'[2]Appendix 1'!F60+'[3]Appendix 1'!F60</f>
        <v>1552</v>
      </c>
      <c r="F18" s="37">
        <f>'[1]Appendix 1'!H60+'[2]Appendix 1'!H60+'[3]Appendix 1'!H60</f>
        <v>378</v>
      </c>
      <c r="G18" s="37">
        <f>'[1]Appendix 1'!J60+'[2]Appendix 1'!J60+'[3]Appendix 1'!J60</f>
        <v>1000</v>
      </c>
      <c r="H18" s="37">
        <f>'[1]Appendix 1'!L60+'[2]Appendix 1'!L60+'[3]Appendix 1'!L60</f>
        <v>0</v>
      </c>
      <c r="I18" s="37">
        <f>'[1]Appendix 1'!N60+'[2]Appendix 1'!N60+'[3]Appendix 1'!N60</f>
        <v>0</v>
      </c>
      <c r="J18" s="37">
        <f>'[3]Appendix 1'!P60</f>
        <v>7353</v>
      </c>
      <c r="K18" s="29">
        <f t="shared" si="0"/>
        <v>0</v>
      </c>
      <c r="L18" s="29">
        <f t="shared" si="1"/>
        <v>0</v>
      </c>
      <c r="M18" s="69">
        <f t="shared" si="2"/>
        <v>11.971746677840297</v>
      </c>
      <c r="N18" s="34">
        <v>8.8476374156219872</v>
      </c>
    </row>
    <row r="19" spans="2:14" ht="15.5" x14ac:dyDescent="0.35">
      <c r="B19" s="72">
        <f t="shared" si="3"/>
        <v>13</v>
      </c>
      <c r="C19" s="78" t="s">
        <v>40</v>
      </c>
      <c r="D19" s="37">
        <f>'[1]Appendix 1'!D61</f>
        <v>10716</v>
      </c>
      <c r="E19" s="37">
        <f>'[1]Appendix 1'!F61+'[2]Appendix 1'!F61+'[3]Appendix 1'!F61</f>
        <v>1077</v>
      </c>
      <c r="F19" s="37">
        <f>'[1]Appendix 1'!H61+'[2]Appendix 1'!H61+'[3]Appendix 1'!H61</f>
        <v>3632</v>
      </c>
      <c r="G19" s="37">
        <f>'[1]Appendix 1'!J61+'[2]Appendix 1'!J61+'[3]Appendix 1'!J61</f>
        <v>1556</v>
      </c>
      <c r="H19" s="37">
        <f>'[1]Appendix 1'!L61+'[2]Appendix 1'!L61+'[3]Appendix 1'!L61</f>
        <v>0</v>
      </c>
      <c r="I19" s="37">
        <f>'[1]Appendix 1'!N61+'[2]Appendix 1'!N61+'[3]Appendix 1'!N61</f>
        <v>25</v>
      </c>
      <c r="J19" s="37">
        <f>'[3]Appendix 1'!P61</f>
        <v>10212</v>
      </c>
      <c r="K19" s="29">
        <f t="shared" si="0"/>
        <v>0</v>
      </c>
      <c r="L19" s="29">
        <f t="shared" si="1"/>
        <v>0.21199016365640636</v>
      </c>
      <c r="M19" s="69">
        <f t="shared" si="2"/>
        <v>13.194267785974731</v>
      </c>
      <c r="N19" s="34">
        <v>14.076269828553118</v>
      </c>
    </row>
    <row r="20" spans="2:14" ht="15.5" x14ac:dyDescent="0.35">
      <c r="B20" s="72">
        <f t="shared" si="3"/>
        <v>14</v>
      </c>
      <c r="C20" s="78" t="s">
        <v>48</v>
      </c>
      <c r="D20" s="37">
        <f>'[1]Appendix 1'!D62</f>
        <v>4663</v>
      </c>
      <c r="E20" s="37">
        <f>'[1]Appendix 1'!F62+'[2]Appendix 1'!F62+'[3]Appendix 1'!F62</f>
        <v>1354</v>
      </c>
      <c r="F20" s="37">
        <f>'[1]Appendix 1'!H62+'[2]Appendix 1'!H62+'[3]Appendix 1'!H62</f>
        <v>2367</v>
      </c>
      <c r="G20" s="37">
        <f>'[1]Appendix 1'!J62+'[2]Appendix 1'!J62+'[3]Appendix 1'!J62</f>
        <v>392</v>
      </c>
      <c r="H20" s="37">
        <f>'[1]Appendix 1'!L62+'[2]Appendix 1'!L62+'[3]Appendix 1'!L62</f>
        <v>102</v>
      </c>
      <c r="I20" s="37">
        <f>'[1]Appendix 1'!N62+'[2]Appendix 1'!N62+'[3]Appendix 1'!N62</f>
        <v>258</v>
      </c>
      <c r="J20" s="37">
        <f>'[3]Appendix 1'!P62</f>
        <v>5265</v>
      </c>
      <c r="K20" s="29">
        <f t="shared" si="0"/>
        <v>1.6951969419976731</v>
      </c>
      <c r="L20" s="29">
        <f t="shared" si="1"/>
        <v>4.2878510885823502</v>
      </c>
      <c r="M20" s="69">
        <f t="shared" si="2"/>
        <v>6.514874522187136</v>
      </c>
      <c r="N20" s="34">
        <v>7.2217987804878048</v>
      </c>
    </row>
    <row r="21" spans="2:14" ht="15.5" x14ac:dyDescent="0.35">
      <c r="B21" s="72">
        <f t="shared" si="3"/>
        <v>15</v>
      </c>
      <c r="C21" s="78" t="s">
        <v>62</v>
      </c>
      <c r="D21" s="37">
        <f>'[1]Appendix 1'!D63</f>
        <v>638</v>
      </c>
      <c r="E21" s="37">
        <f>'[1]Appendix 1'!F63+'[2]Appendix 1'!F63+'[3]Appendix 1'!F63</f>
        <v>319</v>
      </c>
      <c r="F21" s="37">
        <f>'[1]Appendix 1'!H63+'[2]Appendix 1'!H63+'[3]Appendix 1'!H63</f>
        <v>2893</v>
      </c>
      <c r="G21" s="37">
        <f>'[1]Appendix 1'!J63+'[2]Appendix 1'!J63+'[3]Appendix 1'!J63</f>
        <v>96</v>
      </c>
      <c r="H21" s="37">
        <f>'[1]Appendix 1'!L63+'[2]Appendix 1'!L63+'[3]Appendix 1'!L63</f>
        <v>0</v>
      </c>
      <c r="I21" s="37">
        <f>'[1]Appendix 1'!N63+'[2]Appendix 1'!N63+'[3]Appendix 1'!N63</f>
        <v>36</v>
      </c>
      <c r="J21" s="37">
        <f>'[3]Appendix 1'!P63</f>
        <v>825</v>
      </c>
      <c r="K21" s="29">
        <f t="shared" si="0"/>
        <v>0</v>
      </c>
      <c r="L21" s="29">
        <f t="shared" si="1"/>
        <v>3.761755485893417</v>
      </c>
      <c r="M21" s="69">
        <f t="shared" si="2"/>
        <v>10.031347962382444</v>
      </c>
      <c r="N21" s="34">
        <v>24.648648648648649</v>
      </c>
    </row>
    <row r="22" spans="2:14" ht="15.5" x14ac:dyDescent="0.35">
      <c r="B22" s="72">
        <f t="shared" si="3"/>
        <v>16</v>
      </c>
      <c r="C22" s="78" t="s">
        <v>42</v>
      </c>
      <c r="D22" s="37">
        <f>'[1]Appendix 1'!D64</f>
        <v>1439</v>
      </c>
      <c r="E22" s="37">
        <f>'[1]Appendix 1'!F64+'[2]Appendix 1'!F64+'[3]Appendix 1'!F64</f>
        <v>207</v>
      </c>
      <c r="F22" s="37">
        <f>'[1]Appendix 1'!H64+'[2]Appendix 1'!H64+'[3]Appendix 1'!H64</f>
        <v>390</v>
      </c>
      <c r="G22" s="37">
        <f>'[1]Appendix 1'!J64+'[2]Appendix 1'!J64+'[3]Appendix 1'!J64</f>
        <v>150</v>
      </c>
      <c r="H22" s="37">
        <f>'[1]Appendix 1'!L64+'[2]Appendix 1'!L64+'[3]Appendix 1'!L64</f>
        <v>0</v>
      </c>
      <c r="I22" s="37">
        <f>'[1]Appendix 1'!N64+'[2]Appendix 1'!N64+'[3]Appendix 1'!N64</f>
        <v>6</v>
      </c>
      <c r="J22" s="37">
        <f>'[3]Appendix 1'!P64</f>
        <v>1490</v>
      </c>
      <c r="K22" s="29">
        <f t="shared" si="0"/>
        <v>0</v>
      </c>
      <c r="L22" s="29">
        <f t="shared" si="1"/>
        <v>0.36452004860267312</v>
      </c>
      <c r="M22" s="69">
        <f t="shared" si="2"/>
        <v>9.1130012150668289</v>
      </c>
      <c r="N22" s="34">
        <v>10.079413561392791</v>
      </c>
    </row>
    <row r="23" spans="2:14" ht="15.5" x14ac:dyDescent="0.35">
      <c r="B23" s="72">
        <f t="shared" si="3"/>
        <v>17</v>
      </c>
      <c r="C23" s="78" t="s">
        <v>49</v>
      </c>
      <c r="D23" s="37">
        <f>'[1]Appendix 1'!D65</f>
        <v>4383</v>
      </c>
      <c r="E23" s="37">
        <f>'[1]Appendix 1'!F65+'[2]Appendix 1'!F65+'[3]Appendix 1'!F65</f>
        <v>212</v>
      </c>
      <c r="F23" s="37">
        <f>'[1]Appendix 1'!H65+'[2]Appendix 1'!H65+'[3]Appendix 1'!H65</f>
        <v>574</v>
      </c>
      <c r="G23" s="37">
        <f>'[1]Appendix 1'!J65+'[2]Appendix 1'!J65+'[3]Appendix 1'!J65</f>
        <v>282</v>
      </c>
      <c r="H23" s="37">
        <f>'[1]Appendix 1'!L65+'[2]Appendix 1'!L65+'[3]Appendix 1'!L65</f>
        <v>0</v>
      </c>
      <c r="I23" s="37">
        <f>'[1]Appendix 1'!N65+'[2]Appendix 1'!N65+'[3]Appendix 1'!N65</f>
        <v>0</v>
      </c>
      <c r="J23" s="37">
        <f>'[3]Appendix 1'!P65</f>
        <v>4313</v>
      </c>
      <c r="K23" s="29">
        <f t="shared" si="0"/>
        <v>0</v>
      </c>
      <c r="L23" s="29">
        <f t="shared" si="1"/>
        <v>0</v>
      </c>
      <c r="M23" s="69">
        <f t="shared" si="2"/>
        <v>6.1371055495103377</v>
      </c>
      <c r="N23" s="34">
        <v>4.7588005215123861</v>
      </c>
    </row>
    <row r="24" spans="2:14" ht="15.5" x14ac:dyDescent="0.35">
      <c r="B24" s="72">
        <f t="shared" si="3"/>
        <v>18</v>
      </c>
      <c r="C24" s="78" t="s">
        <v>77</v>
      </c>
      <c r="D24" s="37">
        <f>'[1]Appendix 1'!D66</f>
        <v>2376</v>
      </c>
      <c r="E24" s="37">
        <f>'[1]Appendix 1'!F66+'[2]Appendix 1'!F66+'[3]Appendix 1'!F66</f>
        <v>307</v>
      </c>
      <c r="F24" s="37">
        <f>'[1]Appendix 1'!H66+'[2]Appendix 1'!H66+'[3]Appendix 1'!H66</f>
        <v>1453</v>
      </c>
      <c r="G24" s="37">
        <f>'[1]Appendix 1'!J66+'[2]Appendix 1'!J66+'[3]Appendix 1'!J66</f>
        <v>114</v>
      </c>
      <c r="H24" s="37">
        <f>'[1]Appendix 1'!L66+'[2]Appendix 1'!L66+'[3]Appendix 1'!L66</f>
        <v>0</v>
      </c>
      <c r="I24" s="37">
        <f>'[1]Appendix 1'!N66+'[2]Appendix 1'!N66+'[3]Appendix 1'!N66</f>
        <v>125</v>
      </c>
      <c r="J24" s="37">
        <f>'[3]Appendix 1'!P66</f>
        <v>0</v>
      </c>
      <c r="K24" s="29">
        <f t="shared" si="0"/>
        <v>0</v>
      </c>
      <c r="L24" s="29">
        <f t="shared" si="1"/>
        <v>52.30125523012552</v>
      </c>
      <c r="M24" s="69">
        <f t="shared" si="2"/>
        <v>47.69874476987448</v>
      </c>
      <c r="N24" s="34">
        <v>10.683918669131238</v>
      </c>
    </row>
    <row r="25" spans="2:14" ht="15.5" customHeight="1" x14ac:dyDescent="0.35">
      <c r="B25" s="72">
        <f t="shared" si="3"/>
        <v>19</v>
      </c>
      <c r="C25" s="78" t="s">
        <v>76</v>
      </c>
      <c r="D25" s="37">
        <f>'[1]Appendix 1'!D67</f>
        <v>0</v>
      </c>
      <c r="E25" s="37">
        <f>'[1]Appendix 1'!F67+'[2]Appendix 1'!F67+'[3]Appendix 1'!F67</f>
        <v>0</v>
      </c>
      <c r="F25" s="37">
        <f>'[1]Appendix 1'!H67+'[2]Appendix 1'!H67+'[3]Appendix 1'!H67</f>
        <v>0</v>
      </c>
      <c r="G25" s="37">
        <f>'[1]Appendix 1'!J67+'[2]Appendix 1'!J67+'[3]Appendix 1'!J67</f>
        <v>0</v>
      </c>
      <c r="H25" s="37">
        <f>'[1]Appendix 1'!L67+'[2]Appendix 1'!L67+'[3]Appendix 1'!L67</f>
        <v>0</v>
      </c>
      <c r="I25" s="37">
        <f>'[1]Appendix 1'!N67+'[2]Appendix 1'!N67+'[3]Appendix 1'!N67</f>
        <v>0</v>
      </c>
      <c r="J25" s="37">
        <f>'[3]Appendix 1'!P67</f>
        <v>0</v>
      </c>
      <c r="K25" s="29">
        <f t="shared" si="0"/>
        <v>0</v>
      </c>
      <c r="L25" s="29">
        <f t="shared" si="1"/>
        <v>0</v>
      </c>
      <c r="M25" s="84">
        <f t="shared" si="2"/>
        <v>0</v>
      </c>
      <c r="N25" s="34">
        <v>0</v>
      </c>
    </row>
    <row r="26" spans="2:14" ht="15.5" x14ac:dyDescent="0.35">
      <c r="B26" s="72">
        <f t="shared" si="3"/>
        <v>20</v>
      </c>
      <c r="C26" s="79" t="s">
        <v>14</v>
      </c>
      <c r="D26" s="37">
        <f>'[1]Appendix 1'!D68</f>
        <v>7653</v>
      </c>
      <c r="E26" s="37">
        <f>'[1]Appendix 1'!F68+'[2]Appendix 1'!F68+'[3]Appendix 1'!F68</f>
        <v>1173</v>
      </c>
      <c r="F26" s="37">
        <f>'[1]Appendix 1'!H68+'[2]Appendix 1'!H68+'[3]Appendix 1'!H68</f>
        <v>285</v>
      </c>
      <c r="G26" s="37">
        <f>'[1]Appendix 1'!J68+'[2]Appendix 1'!J68+'[3]Appendix 1'!J68</f>
        <v>669</v>
      </c>
      <c r="H26" s="37">
        <f>'[1]Appendix 1'!L68+'[2]Appendix 1'!L68+'[3]Appendix 1'!L68</f>
        <v>0</v>
      </c>
      <c r="I26" s="37">
        <f>'[1]Appendix 1'!N68+'[2]Appendix 1'!N68+'[3]Appendix 1'!N68</f>
        <v>1169</v>
      </c>
      <c r="J26" s="37">
        <f>'[3]Appendix 1'!P68</f>
        <v>6988</v>
      </c>
      <c r="K26" s="29">
        <f t="shared" si="0"/>
        <v>0</v>
      </c>
      <c r="L26" s="29">
        <f t="shared" si="1"/>
        <v>13.244958078404714</v>
      </c>
      <c r="M26" s="69">
        <f t="shared" si="2"/>
        <v>7.5798776342624068</v>
      </c>
      <c r="N26" s="34">
        <v>6.3621931859811935</v>
      </c>
    </row>
    <row r="27" spans="2:14" ht="15.5" x14ac:dyDescent="0.35">
      <c r="B27" s="72">
        <f t="shared" si="3"/>
        <v>21</v>
      </c>
      <c r="C27" s="78" t="s">
        <v>61</v>
      </c>
      <c r="D27" s="37">
        <f>'[1]Appendix 1'!D69</f>
        <v>1884</v>
      </c>
      <c r="E27" s="37">
        <f>'[1]Appendix 1'!F69+'[2]Appendix 1'!F69+'[3]Appendix 1'!F69</f>
        <v>777</v>
      </c>
      <c r="F27" s="37">
        <f>'[1]Appendix 1'!H69+'[2]Appendix 1'!H69+'[3]Appendix 1'!H69</f>
        <v>578</v>
      </c>
      <c r="G27" s="37">
        <f>'[1]Appendix 1'!J69+'[2]Appendix 1'!J69+'[3]Appendix 1'!J69</f>
        <v>457</v>
      </c>
      <c r="H27" s="37">
        <f>'[1]Appendix 1'!L69+'[2]Appendix 1'!L69+'[3]Appendix 1'!L69</f>
        <v>0</v>
      </c>
      <c r="I27" s="37">
        <f>'[1]Appendix 1'!N69+'[2]Appendix 1'!N69+'[3]Appendix 1'!N69</f>
        <v>1</v>
      </c>
      <c r="J27" s="37">
        <f>'[3]Appendix 1'!P69</f>
        <v>2203</v>
      </c>
      <c r="K27" s="29">
        <f t="shared" si="0"/>
        <v>0</v>
      </c>
      <c r="L27" s="29">
        <f t="shared" si="1"/>
        <v>3.7579857196542651E-2</v>
      </c>
      <c r="M27" s="69">
        <f t="shared" si="2"/>
        <v>17.173994738819992</v>
      </c>
      <c r="N27" s="34">
        <v>18.547341115434502</v>
      </c>
    </row>
    <row r="28" spans="2:14" ht="15.5" x14ac:dyDescent="0.35">
      <c r="B28" s="72">
        <f t="shared" si="3"/>
        <v>22</v>
      </c>
      <c r="C28" s="78" t="s">
        <v>39</v>
      </c>
      <c r="D28" s="37">
        <f>'[1]Appendix 1'!D70</f>
        <v>501</v>
      </c>
      <c r="E28" s="37">
        <f>'[1]Appendix 1'!F70+'[2]Appendix 1'!F70+'[3]Appendix 1'!F70</f>
        <v>370</v>
      </c>
      <c r="F28" s="37">
        <f>'[1]Appendix 1'!H70+'[2]Appendix 1'!H70+'[3]Appendix 1'!H70</f>
        <v>102</v>
      </c>
      <c r="G28" s="37">
        <f>'[1]Appendix 1'!J70+'[2]Appendix 1'!J70+'[3]Appendix 1'!J70</f>
        <v>447</v>
      </c>
      <c r="H28" s="37">
        <f>'[1]Appendix 1'!L70+'[2]Appendix 1'!L70+'[3]Appendix 1'!L70</f>
        <v>0</v>
      </c>
      <c r="I28" s="37">
        <f>'[1]Appendix 1'!N70+'[2]Appendix 1'!N70+'[3]Appendix 1'!N70</f>
        <v>0</v>
      </c>
      <c r="J28" s="37">
        <f>'[3]Appendix 1'!P70</f>
        <v>424</v>
      </c>
      <c r="K28" s="29">
        <f t="shared" si="0"/>
        <v>0</v>
      </c>
      <c r="L28" s="29">
        <f t="shared" si="1"/>
        <v>0</v>
      </c>
      <c r="M28" s="69">
        <f t="shared" si="2"/>
        <v>51.320321469575205</v>
      </c>
      <c r="N28" s="34">
        <v>51.494696239151395</v>
      </c>
    </row>
    <row r="29" spans="2:14" ht="15.5" x14ac:dyDescent="0.35">
      <c r="B29" s="72">
        <f t="shared" si="3"/>
        <v>23</v>
      </c>
      <c r="C29" s="78" t="s">
        <v>43</v>
      </c>
      <c r="D29" s="37">
        <f>'[1]Appendix 1'!D71</f>
        <v>2254</v>
      </c>
      <c r="E29" s="37">
        <f>'[1]Appendix 1'!F71+'[2]Appendix 1'!F71+'[3]Appendix 1'!F71</f>
        <v>844</v>
      </c>
      <c r="F29" s="37">
        <f>'[1]Appendix 1'!H71+'[2]Appendix 1'!H71+'[3]Appendix 1'!H71</f>
        <v>0</v>
      </c>
      <c r="G29" s="37">
        <f>'[1]Appendix 1'!J71+'[2]Appendix 1'!J71+'[3]Appendix 1'!J71</f>
        <v>437</v>
      </c>
      <c r="H29" s="37">
        <f>'[1]Appendix 1'!L71+'[2]Appendix 1'!L71+'[3]Appendix 1'!L71</f>
        <v>0</v>
      </c>
      <c r="I29" s="37">
        <f>'[1]Appendix 1'!N71+'[2]Appendix 1'!N71+'[3]Appendix 1'!N71</f>
        <v>11</v>
      </c>
      <c r="J29" s="37">
        <f>'[3]Appendix 1'!P71</f>
        <v>2650</v>
      </c>
      <c r="K29" s="29">
        <f t="shared" si="0"/>
        <v>0</v>
      </c>
      <c r="L29" s="29">
        <f t="shared" si="1"/>
        <v>0.35506778566817304</v>
      </c>
      <c r="M29" s="69">
        <f t="shared" si="2"/>
        <v>14.105874757908326</v>
      </c>
      <c r="N29" s="34">
        <v>32.863247863247864</v>
      </c>
    </row>
    <row r="30" spans="2:14" ht="15.5" x14ac:dyDescent="0.35">
      <c r="B30" s="72">
        <f t="shared" si="3"/>
        <v>24</v>
      </c>
      <c r="C30" s="79" t="s">
        <v>71</v>
      </c>
      <c r="D30" s="37">
        <f>'[1]Appendix 1'!D72</f>
        <v>3752</v>
      </c>
      <c r="E30" s="37">
        <f>'[1]Appendix 1'!F72+'[2]Appendix 1'!F72+'[3]Appendix 1'!F72</f>
        <v>108</v>
      </c>
      <c r="F30" s="37">
        <f>'[1]Appendix 1'!H72+'[2]Appendix 1'!H72+'[3]Appendix 1'!H72</f>
        <v>258</v>
      </c>
      <c r="G30" s="37">
        <f>'[1]Appendix 1'!J72+'[2]Appendix 1'!J72+'[3]Appendix 1'!J72</f>
        <v>23</v>
      </c>
      <c r="H30" s="37">
        <f>'[1]Appendix 1'!L72+'[2]Appendix 1'!L72+'[3]Appendix 1'!L72</f>
        <v>0</v>
      </c>
      <c r="I30" s="37">
        <f>'[1]Appendix 1'!N72+'[2]Appendix 1'!N72+'[3]Appendix 1'!N72</f>
        <v>16</v>
      </c>
      <c r="J30" s="37">
        <f>'[3]Appendix 1'!P72</f>
        <v>3821</v>
      </c>
      <c r="K30" s="29">
        <f t="shared" si="0"/>
        <v>0</v>
      </c>
      <c r="L30" s="29">
        <f t="shared" si="1"/>
        <v>0.41450777202072536</v>
      </c>
      <c r="M30" s="69">
        <f t="shared" si="2"/>
        <v>0.59585492227979275</v>
      </c>
      <c r="N30" s="34">
        <v>0.39766702014846234</v>
      </c>
    </row>
    <row r="31" spans="2:14" ht="15.5" x14ac:dyDescent="0.35">
      <c r="B31" s="72">
        <f t="shared" si="3"/>
        <v>25</v>
      </c>
      <c r="C31" s="78" t="s">
        <v>70</v>
      </c>
      <c r="D31" s="37">
        <f>'[1]Appendix 1'!D73</f>
        <v>987</v>
      </c>
      <c r="E31" s="37">
        <f>'[1]Appendix 1'!F73+'[2]Appendix 1'!F73+'[3]Appendix 1'!F73</f>
        <v>132</v>
      </c>
      <c r="F31" s="37">
        <f>'[1]Appendix 1'!H73+'[2]Appendix 1'!H73+'[3]Appendix 1'!H73</f>
        <v>0</v>
      </c>
      <c r="G31" s="37">
        <f>'[1]Appendix 1'!J73+'[2]Appendix 1'!J73+'[3]Appendix 1'!J73</f>
        <v>102</v>
      </c>
      <c r="H31" s="37">
        <f>'[1]Appendix 1'!L73+'[2]Appendix 1'!L73+'[3]Appendix 1'!L73</f>
        <v>0</v>
      </c>
      <c r="I31" s="37">
        <f>'[1]Appendix 1'!N73+'[2]Appendix 1'!N73+'[3]Appendix 1'!N73</f>
        <v>28</v>
      </c>
      <c r="J31" s="37">
        <f>'[3]Appendix 1'!P73</f>
        <v>989</v>
      </c>
      <c r="K31" s="29">
        <f t="shared" si="0"/>
        <v>0</v>
      </c>
      <c r="L31" s="29">
        <f t="shared" si="1"/>
        <v>2.5022341376228776</v>
      </c>
      <c r="M31" s="69">
        <f t="shared" si="2"/>
        <v>9.1152815013404833</v>
      </c>
      <c r="N31" s="34">
        <v>17.15210355987055</v>
      </c>
    </row>
    <row r="32" spans="2:14" ht="15.5" x14ac:dyDescent="0.35">
      <c r="B32" s="72">
        <f t="shared" si="3"/>
        <v>26</v>
      </c>
      <c r="C32" s="78" t="s">
        <v>52</v>
      </c>
      <c r="D32" s="37">
        <f>'[1]Appendix 1'!D74</f>
        <v>2499</v>
      </c>
      <c r="E32" s="37">
        <f>'[1]Appendix 1'!F74+'[2]Appendix 1'!F74+'[3]Appendix 1'!F74</f>
        <v>448</v>
      </c>
      <c r="F32" s="37">
        <f>'[1]Appendix 1'!H74+'[2]Appendix 1'!H74+'[3]Appendix 1'!H74</f>
        <v>13</v>
      </c>
      <c r="G32" s="37">
        <f>'[1]Appendix 1'!J74+'[2]Appendix 1'!J74+'[3]Appendix 1'!J74</f>
        <v>352</v>
      </c>
      <c r="H32" s="37">
        <f>'[1]Appendix 1'!L74+'[2]Appendix 1'!L74+'[3]Appendix 1'!L74</f>
        <v>0</v>
      </c>
      <c r="I32" s="37">
        <f>'[1]Appendix 1'!N74+'[2]Appendix 1'!N74+'[3]Appendix 1'!N74</f>
        <v>92</v>
      </c>
      <c r="J32" s="37">
        <f>'[3]Appendix 1'!P74</f>
        <v>2503</v>
      </c>
      <c r="K32" s="29">
        <f t="shared" si="0"/>
        <v>0</v>
      </c>
      <c r="L32" s="29">
        <f t="shared" si="1"/>
        <v>3.1218187987784187</v>
      </c>
      <c r="M32" s="69">
        <f t="shared" si="2"/>
        <v>11.944350186630471</v>
      </c>
      <c r="N32" s="34">
        <v>14.310109289617486</v>
      </c>
    </row>
    <row r="33" spans="1:14" ht="15.5" x14ac:dyDescent="0.35">
      <c r="B33" s="72">
        <f t="shared" si="3"/>
        <v>27</v>
      </c>
      <c r="C33" s="78" t="s">
        <v>58</v>
      </c>
      <c r="D33" s="37">
        <f>'[1]Appendix 1'!D75</f>
        <v>2036</v>
      </c>
      <c r="E33" s="37">
        <f>'[1]Appendix 1'!F75+'[2]Appendix 1'!F75+'[3]Appendix 1'!F75</f>
        <v>62</v>
      </c>
      <c r="F33" s="37">
        <f>'[1]Appendix 1'!H75+'[2]Appendix 1'!H75+'[3]Appendix 1'!H75</f>
        <v>142</v>
      </c>
      <c r="G33" s="37">
        <f>'[1]Appendix 1'!J75+'[2]Appendix 1'!J75+'[3]Appendix 1'!J75</f>
        <v>31</v>
      </c>
      <c r="H33" s="37">
        <f>'[1]Appendix 1'!L75+'[2]Appendix 1'!L75+'[3]Appendix 1'!L75</f>
        <v>0</v>
      </c>
      <c r="I33" s="37">
        <f>'[1]Appendix 1'!N75+'[2]Appendix 1'!N75+'[3]Appendix 1'!N75</f>
        <v>0</v>
      </c>
      <c r="J33" s="37">
        <f>'[3]Appendix 1'!P75</f>
        <v>2067</v>
      </c>
      <c r="K33" s="29">
        <f t="shared" si="0"/>
        <v>0</v>
      </c>
      <c r="L33" s="29">
        <f t="shared" si="1"/>
        <v>0</v>
      </c>
      <c r="M33" s="69">
        <f t="shared" si="2"/>
        <v>1.4775977121067683</v>
      </c>
      <c r="N33" s="34">
        <v>2.676864244741874</v>
      </c>
    </row>
    <row r="34" spans="1:14" ht="15.5" x14ac:dyDescent="0.35">
      <c r="B34" s="72">
        <f t="shared" si="3"/>
        <v>28</v>
      </c>
      <c r="C34" s="78" t="s">
        <v>66</v>
      </c>
      <c r="D34" s="37">
        <f>'[1]Appendix 1'!D76</f>
        <v>264</v>
      </c>
      <c r="E34" s="37">
        <f>'[1]Appendix 1'!F76+'[2]Appendix 1'!F76+'[3]Appendix 1'!F76</f>
        <v>146</v>
      </c>
      <c r="F34" s="37">
        <f>'[1]Appendix 1'!H76+'[2]Appendix 1'!H76+'[3]Appendix 1'!H76</f>
        <v>195</v>
      </c>
      <c r="G34" s="37">
        <f>'[1]Appendix 1'!J76+'[2]Appendix 1'!J76+'[3]Appendix 1'!J76</f>
        <v>67</v>
      </c>
      <c r="H34" s="37">
        <f>'[1]Appendix 1'!L76+'[2]Appendix 1'!L76+'[3]Appendix 1'!L76</f>
        <v>0</v>
      </c>
      <c r="I34" s="37">
        <f>'[1]Appendix 1'!N76+'[2]Appendix 1'!N76+'[3]Appendix 1'!N76</f>
        <v>12</v>
      </c>
      <c r="J34" s="37">
        <f>'[3]Appendix 1'!P76</f>
        <v>332</v>
      </c>
      <c r="K34" s="29">
        <f t="shared" si="0"/>
        <v>0</v>
      </c>
      <c r="L34" s="29">
        <f t="shared" si="1"/>
        <v>2.9197080291970803</v>
      </c>
      <c r="M34" s="69">
        <f t="shared" si="2"/>
        <v>16.301703163017031</v>
      </c>
      <c r="N34" s="34">
        <v>13.636363636363635</v>
      </c>
    </row>
    <row r="35" spans="1:14" ht="15.5" x14ac:dyDescent="0.35">
      <c r="B35" s="72">
        <f t="shared" si="3"/>
        <v>29</v>
      </c>
      <c r="C35" s="79" t="s">
        <v>41</v>
      </c>
      <c r="D35" s="37">
        <f>'[1]Appendix 1'!D77</f>
        <v>252</v>
      </c>
      <c r="E35" s="37">
        <f>'[1]Appendix 1'!F77+'[2]Appendix 1'!F77+'[3]Appendix 1'!F77</f>
        <v>68</v>
      </c>
      <c r="F35" s="37">
        <f>'[1]Appendix 1'!H77+'[2]Appendix 1'!H77+'[3]Appendix 1'!H77</f>
        <v>177</v>
      </c>
      <c r="G35" s="37">
        <f>'[1]Appendix 1'!J77+'[2]Appendix 1'!J77+'[3]Appendix 1'!J77</f>
        <v>89</v>
      </c>
      <c r="H35" s="37">
        <f>'[1]Appendix 1'!L77+'[2]Appendix 1'!L77+'[3]Appendix 1'!L77</f>
        <v>0</v>
      </c>
      <c r="I35" s="37">
        <f>'[1]Appendix 1'!N77+'[2]Appendix 1'!N77+'[3]Appendix 1'!N77</f>
        <v>0</v>
      </c>
      <c r="J35" s="37">
        <f>'[3]Appendix 1'!P77</f>
        <v>231</v>
      </c>
      <c r="K35" s="29">
        <f t="shared" si="0"/>
        <v>0</v>
      </c>
      <c r="L35" s="29">
        <f t="shared" si="1"/>
        <v>0</v>
      </c>
      <c r="M35" s="69">
        <f t="shared" si="2"/>
        <v>27.8125</v>
      </c>
      <c r="N35" s="34">
        <v>31.707317073170731</v>
      </c>
    </row>
    <row r="36" spans="1:14" ht="15.5" x14ac:dyDescent="0.35">
      <c r="B36" s="72">
        <f t="shared" si="3"/>
        <v>30</v>
      </c>
      <c r="C36" s="78" t="s">
        <v>57</v>
      </c>
      <c r="D36" s="37">
        <f>'[1]Appendix 1'!D78</f>
        <v>0</v>
      </c>
      <c r="E36" s="37">
        <f>'[1]Appendix 1'!F78+'[2]Appendix 1'!F78+'[3]Appendix 1'!F78</f>
        <v>0</v>
      </c>
      <c r="F36" s="37">
        <f>'[1]Appendix 1'!H78+'[2]Appendix 1'!H78+'[3]Appendix 1'!H78</f>
        <v>0</v>
      </c>
      <c r="G36" s="37">
        <f>'[1]Appendix 1'!J78+'[2]Appendix 1'!J78+'[3]Appendix 1'!J78</f>
        <v>0</v>
      </c>
      <c r="H36" s="37">
        <f>'[1]Appendix 1'!L78+'[2]Appendix 1'!L78+'[3]Appendix 1'!L78</f>
        <v>0</v>
      </c>
      <c r="I36" s="37">
        <f>'[1]Appendix 1'!N78+'[2]Appendix 1'!N78+'[3]Appendix 1'!N78</f>
        <v>0</v>
      </c>
      <c r="J36" s="37">
        <f>'[3]Appendix 1'!P78</f>
        <v>0</v>
      </c>
      <c r="K36" s="29">
        <f t="shared" si="0"/>
        <v>0</v>
      </c>
      <c r="L36" s="29">
        <f t="shared" si="1"/>
        <v>0</v>
      </c>
      <c r="M36" s="69" t="s">
        <v>75</v>
      </c>
      <c r="N36" s="34" t="s">
        <v>75</v>
      </c>
    </row>
    <row r="37" spans="1:14" ht="15.5" x14ac:dyDescent="0.35">
      <c r="B37" s="72">
        <f t="shared" si="3"/>
        <v>31</v>
      </c>
      <c r="C37" s="78" t="s">
        <v>56</v>
      </c>
      <c r="D37" s="37">
        <f>'[1]Appendix 1'!D79</f>
        <v>1605</v>
      </c>
      <c r="E37" s="37">
        <f>'[1]Appendix 1'!F79+'[2]Appendix 1'!F79+'[3]Appendix 1'!F79</f>
        <v>749</v>
      </c>
      <c r="F37" s="37">
        <f>'[1]Appendix 1'!H79+'[2]Appendix 1'!H79+'[3]Appendix 1'!H79</f>
        <v>774</v>
      </c>
      <c r="G37" s="37">
        <f>'[1]Appendix 1'!J79+'[2]Appendix 1'!J79+'[3]Appendix 1'!J79</f>
        <v>196</v>
      </c>
      <c r="H37" s="37">
        <f>'[1]Appendix 1'!L79+'[2]Appendix 1'!L79+'[3]Appendix 1'!L79</f>
        <v>0</v>
      </c>
      <c r="I37" s="37">
        <f>'[1]Appendix 1'!N79+'[2]Appendix 1'!N79+'[3]Appendix 1'!N79</f>
        <v>254</v>
      </c>
      <c r="J37" s="37">
        <f>'[3]Appendix 1'!P79</f>
        <v>1904</v>
      </c>
      <c r="K37" s="29">
        <f t="shared" si="0"/>
        <v>0</v>
      </c>
      <c r="L37" s="29">
        <f t="shared" si="1"/>
        <v>10.790144435004247</v>
      </c>
      <c r="M37" s="69">
        <f t="shared" si="2"/>
        <v>8.3262531860662712</v>
      </c>
      <c r="N37" s="34">
        <v>9.7438752783964375</v>
      </c>
    </row>
    <row r="38" spans="1:14" ht="15.5" x14ac:dyDescent="0.35">
      <c r="B38" s="72">
        <f t="shared" si="3"/>
        <v>32</v>
      </c>
      <c r="C38" s="78" t="s">
        <v>15</v>
      </c>
      <c r="D38" s="37">
        <f>'[1]Appendix 1'!D80</f>
        <v>216</v>
      </c>
      <c r="E38" s="37">
        <f>'[1]Appendix 1'!F80+'[2]Appendix 1'!F80+'[3]Appendix 1'!F80</f>
        <v>95</v>
      </c>
      <c r="F38" s="37">
        <f>'[1]Appendix 1'!H80+'[2]Appendix 1'!H80+'[3]Appendix 1'!H80</f>
        <v>0</v>
      </c>
      <c r="G38" s="37">
        <f>'[1]Appendix 1'!J80+'[2]Appendix 1'!J80+'[3]Appendix 1'!J80</f>
        <v>93</v>
      </c>
      <c r="H38" s="37">
        <f>'[1]Appendix 1'!L80+'[2]Appendix 1'!L80+'[3]Appendix 1'!L80</f>
        <v>0</v>
      </c>
      <c r="I38" s="37">
        <f>'[1]Appendix 1'!N80+'[2]Appendix 1'!N80+'[3]Appendix 1'!N80</f>
        <v>17</v>
      </c>
      <c r="J38" s="37">
        <f>'[3]Appendix 1'!P80</f>
        <v>201</v>
      </c>
      <c r="K38" s="29">
        <f t="shared" si="0"/>
        <v>0</v>
      </c>
      <c r="L38" s="29">
        <f t="shared" si="1"/>
        <v>5.4662379421221869</v>
      </c>
      <c r="M38" s="69">
        <f t="shared" si="2"/>
        <v>29.903536977491964</v>
      </c>
      <c r="N38" s="34">
        <v>23.943661971830984</v>
      </c>
    </row>
    <row r="39" spans="1:14" ht="15.5" x14ac:dyDescent="0.35">
      <c r="B39" s="72">
        <f t="shared" si="3"/>
        <v>33</v>
      </c>
      <c r="C39" s="78" t="s">
        <v>64</v>
      </c>
      <c r="D39" s="37">
        <f>'[1]Appendix 1'!D81</f>
        <v>1594</v>
      </c>
      <c r="E39" s="37">
        <f>'[1]Appendix 1'!F81+'[2]Appendix 1'!F81+'[3]Appendix 1'!F81</f>
        <v>148</v>
      </c>
      <c r="F39" s="37">
        <f>'[1]Appendix 1'!H81+'[2]Appendix 1'!H81+'[3]Appendix 1'!H81</f>
        <v>33</v>
      </c>
      <c r="G39" s="37">
        <f>'[1]Appendix 1'!J81+'[2]Appendix 1'!J81+'[3]Appendix 1'!J81</f>
        <v>23</v>
      </c>
      <c r="H39" s="37">
        <f>'[1]Appendix 1'!L81+'[2]Appendix 1'!L81+'[3]Appendix 1'!L81</f>
        <v>0</v>
      </c>
      <c r="I39" s="37">
        <f>'[1]Appendix 1'!N81+'[2]Appendix 1'!N81+'[3]Appendix 1'!N81</f>
        <v>147</v>
      </c>
      <c r="J39" s="37">
        <f>'[3]Appendix 1'!P81</f>
        <v>1572</v>
      </c>
      <c r="K39" s="29">
        <f t="shared" si="0"/>
        <v>0</v>
      </c>
      <c r="L39" s="29">
        <f t="shared" si="1"/>
        <v>8.4385763490241104</v>
      </c>
      <c r="M39" s="69">
        <f t="shared" si="2"/>
        <v>1.320321469575201</v>
      </c>
      <c r="N39" s="34">
        <v>2.4103468547912992</v>
      </c>
    </row>
    <row r="40" spans="1:14" ht="15.5" x14ac:dyDescent="0.35">
      <c r="B40" s="72">
        <f t="shared" si="3"/>
        <v>34</v>
      </c>
      <c r="C40" s="78" t="s">
        <v>45</v>
      </c>
      <c r="D40" s="37">
        <f>'[1]Appendix 1'!D82</f>
        <v>170</v>
      </c>
      <c r="E40" s="37">
        <f>'[1]Appendix 1'!F82+'[2]Appendix 1'!F82+'[3]Appendix 1'!F82</f>
        <v>602</v>
      </c>
      <c r="F40" s="37">
        <f>'[1]Appendix 1'!H82+'[2]Appendix 1'!H82+'[3]Appendix 1'!H82</f>
        <v>162</v>
      </c>
      <c r="G40" s="37">
        <f>'[1]Appendix 1'!J82+'[2]Appendix 1'!J82+'[3]Appendix 1'!J82</f>
        <v>111</v>
      </c>
      <c r="H40" s="37">
        <f>'[1]Appendix 1'!L82+'[2]Appendix 1'!L82+'[3]Appendix 1'!L82</f>
        <v>0</v>
      </c>
      <c r="I40" s="37">
        <f>'[1]Appendix 1'!N82+'[2]Appendix 1'!N82+'[3]Appendix 1'!N82</f>
        <v>0</v>
      </c>
      <c r="J40" s="37">
        <f>'[3]Appendix 1'!P82</f>
        <v>661</v>
      </c>
      <c r="K40" s="29">
        <f t="shared" si="0"/>
        <v>0</v>
      </c>
      <c r="L40" s="29">
        <f t="shared" si="1"/>
        <v>0</v>
      </c>
      <c r="M40" s="69">
        <f t="shared" si="2"/>
        <v>14.378238341968913</v>
      </c>
      <c r="N40" s="34">
        <v>57.711442786069654</v>
      </c>
    </row>
    <row r="41" spans="1:14" ht="15.5" x14ac:dyDescent="0.35">
      <c r="B41" s="72">
        <f t="shared" si="3"/>
        <v>35</v>
      </c>
      <c r="C41" s="79" t="s">
        <v>16</v>
      </c>
      <c r="D41" s="37">
        <f>'[1]Appendix 1'!D83</f>
        <v>2665</v>
      </c>
      <c r="E41" s="37">
        <f>'[1]Appendix 1'!F83+'[2]Appendix 1'!F83+'[3]Appendix 1'!F83</f>
        <v>841</v>
      </c>
      <c r="F41" s="37">
        <f>'[1]Appendix 1'!H83+'[2]Appendix 1'!H83+'[3]Appendix 1'!H83</f>
        <v>690</v>
      </c>
      <c r="G41" s="37">
        <f>'[1]Appendix 1'!J83+'[2]Appendix 1'!J83+'[3]Appendix 1'!J83</f>
        <v>812</v>
      </c>
      <c r="H41" s="37">
        <f>'[1]Appendix 1'!L83+'[2]Appendix 1'!L83+'[3]Appendix 1'!L83</f>
        <v>1</v>
      </c>
      <c r="I41" s="37">
        <f>'[1]Appendix 1'!N83+'[2]Appendix 1'!N83+'[3]Appendix 1'!N83</f>
        <v>0</v>
      </c>
      <c r="J41" s="37">
        <f>'[3]Appendix 1'!P83</f>
        <v>2681</v>
      </c>
      <c r="K41" s="29">
        <f t="shared" si="0"/>
        <v>2.8620492272467084E-2</v>
      </c>
      <c r="L41" s="29">
        <f t="shared" si="1"/>
        <v>0</v>
      </c>
      <c r="M41" s="84">
        <f t="shared" si="2"/>
        <v>23.239839725243275</v>
      </c>
      <c r="N41" s="34">
        <v>21.432783018867923</v>
      </c>
    </row>
    <row r="42" spans="1:14" ht="15.5" x14ac:dyDescent="0.35">
      <c r="B42" s="72">
        <f t="shared" si="3"/>
        <v>36</v>
      </c>
      <c r="C42" s="79" t="s">
        <v>65</v>
      </c>
      <c r="D42" s="37">
        <f>'[1]Appendix 1'!D84</f>
        <v>3734</v>
      </c>
      <c r="E42" s="37">
        <f>'[1]Appendix 1'!F84+'[2]Appendix 1'!F84+'[3]Appendix 1'!F84</f>
        <v>388</v>
      </c>
      <c r="F42" s="37">
        <f>'[1]Appendix 1'!H84+'[2]Appendix 1'!H84+'[3]Appendix 1'!H84</f>
        <v>145</v>
      </c>
      <c r="G42" s="37">
        <f>'[1]Appendix 1'!J84+'[2]Appendix 1'!J84+'[3]Appendix 1'!J84</f>
        <v>363</v>
      </c>
      <c r="H42" s="37">
        <f>'[1]Appendix 1'!L84+'[2]Appendix 1'!L84+'[3]Appendix 1'!L84</f>
        <v>0</v>
      </c>
      <c r="I42" s="37">
        <f>'[1]Appendix 1'!N84+'[2]Appendix 1'!N84+'[3]Appendix 1'!N84</f>
        <v>0</v>
      </c>
      <c r="J42" s="37">
        <f>'[3]Appendix 1'!P84</f>
        <v>3759</v>
      </c>
      <c r="K42" s="29">
        <f t="shared" si="0"/>
        <v>0</v>
      </c>
      <c r="L42" s="29">
        <f t="shared" si="1"/>
        <v>0</v>
      </c>
      <c r="M42" s="69">
        <f t="shared" si="2"/>
        <v>8.8064046579330419</v>
      </c>
      <c r="N42" s="34">
        <v>9.3028904542142339</v>
      </c>
    </row>
    <row r="43" spans="1:14" ht="15.5" x14ac:dyDescent="0.35">
      <c r="B43" s="72">
        <f t="shared" si="3"/>
        <v>37</v>
      </c>
      <c r="C43" s="79" t="s">
        <v>44</v>
      </c>
      <c r="D43" s="37">
        <f>'[1]Appendix 1'!D85</f>
        <v>2854</v>
      </c>
      <c r="E43" s="37">
        <f>'[1]Appendix 1'!F85+'[2]Appendix 1'!F85+'[3]Appendix 1'!F85</f>
        <v>717</v>
      </c>
      <c r="F43" s="37">
        <f>'[1]Appendix 1'!H85+'[2]Appendix 1'!H85+'[3]Appendix 1'!H85</f>
        <v>1369</v>
      </c>
      <c r="G43" s="37">
        <f>'[1]Appendix 1'!J85+'[2]Appendix 1'!J85+'[3]Appendix 1'!J85</f>
        <v>80</v>
      </c>
      <c r="H43" s="37">
        <f>'[1]Appendix 1'!L85+'[2]Appendix 1'!L85+'[3]Appendix 1'!L85</f>
        <v>13</v>
      </c>
      <c r="I43" s="37">
        <f>'[1]Appendix 1'!N85+'[2]Appendix 1'!N85+'[3]Appendix 1'!N85</f>
        <v>586</v>
      </c>
      <c r="J43" s="37">
        <f>'[3]Appendix 1'!P85</f>
        <v>2892</v>
      </c>
      <c r="K43" s="29">
        <f t="shared" si="0"/>
        <v>0.36404368524222908</v>
      </c>
      <c r="L43" s="29">
        <f t="shared" si="1"/>
        <v>16.409969196303557</v>
      </c>
      <c r="M43" s="69">
        <f t="shared" si="2"/>
        <v>2.2402688322598712</v>
      </c>
      <c r="N43" s="34">
        <v>4.9953459509773497</v>
      </c>
    </row>
    <row r="44" spans="1:14" s="35" customFormat="1" ht="15.5" x14ac:dyDescent="0.35">
      <c r="A44" s="25"/>
      <c r="B44" s="72">
        <f t="shared" si="3"/>
        <v>38</v>
      </c>
      <c r="C44" s="79" t="s">
        <v>67</v>
      </c>
      <c r="D44" s="37">
        <f>'[1]Appendix 1'!D86</f>
        <v>5113</v>
      </c>
      <c r="E44" s="37">
        <f>'[1]Appendix 1'!F86+'[2]Appendix 1'!F86+'[3]Appendix 1'!F86</f>
        <v>129</v>
      </c>
      <c r="F44" s="37">
        <f>'[1]Appendix 1'!H86+'[2]Appendix 1'!H86+'[3]Appendix 1'!H86</f>
        <v>0</v>
      </c>
      <c r="G44" s="37">
        <f>'[1]Appendix 1'!J86+'[2]Appendix 1'!J86+'[3]Appendix 1'!J86</f>
        <v>174</v>
      </c>
      <c r="H44" s="37">
        <f>'[1]Appendix 1'!L86+'[2]Appendix 1'!L86+'[3]Appendix 1'!L86</f>
        <v>0</v>
      </c>
      <c r="I44" s="37">
        <f>'[1]Appendix 1'!N86+'[2]Appendix 1'!N86+'[3]Appendix 1'!N86</f>
        <v>0</v>
      </c>
      <c r="J44" s="37">
        <f>'[3]Appendix 1'!P86</f>
        <v>5068</v>
      </c>
      <c r="K44" s="29">
        <f t="shared" si="0"/>
        <v>0</v>
      </c>
      <c r="L44" s="29">
        <f t="shared" si="1"/>
        <v>0</v>
      </c>
      <c r="M44" s="69">
        <f t="shared" si="2"/>
        <v>3.31934376192293</v>
      </c>
      <c r="N44" s="34">
        <v>2.0498084291187739</v>
      </c>
    </row>
    <row r="45" spans="1:14" ht="16" thickBot="1" x14ac:dyDescent="0.4">
      <c r="B45" s="73"/>
      <c r="C45" s="80" t="s">
        <v>12</v>
      </c>
      <c r="D45" s="42">
        <f>SUM(D7:D44)</f>
        <v>108191</v>
      </c>
      <c r="E45" s="21">
        <f>SUM(E7:E44)</f>
        <v>16685</v>
      </c>
      <c r="F45" s="21">
        <f>SUM(F7:F44)</f>
        <v>20180</v>
      </c>
      <c r="G45" s="21">
        <f t="shared" ref="G45:J45" si="4">SUM(G7:G44)</f>
        <v>11717</v>
      </c>
      <c r="H45" s="21">
        <f t="shared" si="4"/>
        <v>118</v>
      </c>
      <c r="I45" s="21">
        <f t="shared" si="4"/>
        <v>3479</v>
      </c>
      <c r="J45" s="21">
        <f t="shared" si="4"/>
        <v>108124</v>
      </c>
      <c r="K45" s="65">
        <f t="shared" ref="K45" si="5">IFERROR((H45/SUM($G45:$J45))*100,0)</f>
        <v>9.5594549490432446E-2</v>
      </c>
      <c r="L45" s="22">
        <f t="shared" ref="L45" si="6">IFERROR((I45/SUM($G45:$J45))*100,0)</f>
        <v>2.8184189633662244</v>
      </c>
      <c r="M45" s="22">
        <f>IFERROR((G45/SUM($G45:$J45))*100,0)</f>
        <v>9.4922147150796352</v>
      </c>
      <c r="N45" s="31">
        <v>10.18980857808933</v>
      </c>
    </row>
    <row r="46" spans="1:14" x14ac:dyDescent="0.35">
      <c r="D46" s="70"/>
      <c r="E46" s="70"/>
      <c r="F46" s="70"/>
      <c r="G46" s="70"/>
      <c r="H46" s="70"/>
      <c r="I46" s="70"/>
      <c r="J46" s="70"/>
      <c r="K46" s="70"/>
      <c r="L46" s="70"/>
      <c r="M46" s="70"/>
      <c r="N46" s="70"/>
    </row>
    <row r="47" spans="1:14" x14ac:dyDescent="0.35">
      <c r="E47" s="27"/>
      <c r="F47" s="27"/>
      <c r="G47" s="27"/>
      <c r="H47" s="27"/>
      <c r="I47" s="27"/>
      <c r="J47" s="27"/>
    </row>
    <row r="48" spans="1:14" hidden="1" x14ac:dyDescent="0.35">
      <c r="D48" s="27"/>
      <c r="E48" s="27"/>
      <c r="F48" s="27"/>
      <c r="G48" s="27"/>
      <c r="H48" s="27"/>
      <c r="I48" s="27"/>
      <c r="J48" s="27"/>
    </row>
    <row r="49" spans="4:15" hidden="1" x14ac:dyDescent="0.35">
      <c r="D49" s="27"/>
      <c r="E49" s="27"/>
      <c r="F49" s="27"/>
      <c r="G49" s="27"/>
      <c r="H49" s="27"/>
      <c r="I49" s="27"/>
      <c r="J49" s="27"/>
    </row>
    <row r="50" spans="4:15" hidden="1" x14ac:dyDescent="0.35"/>
    <row r="51" spans="4:15" hidden="1" x14ac:dyDescent="0.35">
      <c r="E51" s="27"/>
      <c r="F51" s="27"/>
      <c r="G51" s="27"/>
      <c r="H51" s="27"/>
      <c r="I51" s="27"/>
      <c r="J51" s="27"/>
    </row>
    <row r="52" spans="4:15" hidden="1" x14ac:dyDescent="0.35"/>
    <row r="53" spans="4:15" x14ac:dyDescent="0.35">
      <c r="D53" s="85"/>
      <c r="E53" s="85"/>
      <c r="F53" s="85"/>
      <c r="G53" s="85"/>
      <c r="H53" s="85"/>
      <c r="I53" s="85"/>
      <c r="J53" s="85"/>
    </row>
    <row r="54" spans="4:15" x14ac:dyDescent="0.35">
      <c r="E54" s="68"/>
      <c r="F54" s="68"/>
      <c r="G54" s="68"/>
      <c r="H54" s="68"/>
      <c r="I54" s="68"/>
      <c r="J54" s="68"/>
      <c r="K54" s="68"/>
      <c r="L54" s="68"/>
      <c r="M54" s="68"/>
      <c r="N54" s="68"/>
      <c r="O54" s="68"/>
    </row>
    <row r="57" spans="4:15" x14ac:dyDescent="0.35">
      <c r="D57" s="27"/>
      <c r="E57" s="27"/>
      <c r="F57" s="27"/>
      <c r="G57" s="27"/>
      <c r="H57" s="27"/>
      <c r="I57" s="27"/>
      <c r="J57" s="27"/>
    </row>
  </sheetData>
  <sheetProtection algorithmName="SHA-512" hashValue="tAxck9itgw707WGxG8zXcQTvuu8DzldQZaJHFLGEgx0nipSVpfLRt2IOLKvp5r3UdvirTRrXIXG9EFANe3czzQ==" saltValue="vuJV4lyV6TDG94H4HiSHqA==" spinCount="100000" sheet="1" objects="1" scenarios="1"/>
  <sortState xmlns:xlrd2="http://schemas.microsoft.com/office/spreadsheetml/2017/richdata2" ref="C8:C45">
    <sortCondition ref="C8:C45"/>
  </sortState>
  <mergeCells count="13">
    <mergeCell ref="M4:N4"/>
    <mergeCell ref="B3:N3"/>
    <mergeCell ref="B4:B6"/>
    <mergeCell ref="C4:C6"/>
    <mergeCell ref="D4:D5"/>
    <mergeCell ref="E4:E5"/>
    <mergeCell ref="F4:F5"/>
    <mergeCell ref="L4:L5"/>
    <mergeCell ref="G4:G5"/>
    <mergeCell ref="H4:H5"/>
    <mergeCell ref="I4:I5"/>
    <mergeCell ref="J4:J5"/>
    <mergeCell ref="K4:K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54"/>
  <sheetViews>
    <sheetView topLeftCell="B1" zoomScale="59" zoomScaleNormal="59" workbookViewId="0">
      <selection activeCell="E19" sqref="E18:E19"/>
    </sheetView>
  </sheetViews>
  <sheetFormatPr defaultColWidth="9.1796875" defaultRowHeight="14.5" x14ac:dyDescent="0.35"/>
  <cols>
    <col min="1" max="1" width="15.81640625" style="25" customWidth="1"/>
    <col min="2" max="2" width="7.54296875" style="25" customWidth="1"/>
    <col min="3" max="3" width="49.81640625" style="25" customWidth="1"/>
    <col min="4" max="4" width="21.81640625" style="25" bestFit="1" customWidth="1"/>
    <col min="5" max="5" width="22.81640625" style="25" bestFit="1" customWidth="1"/>
    <col min="6" max="6" width="19.54296875" style="25" bestFit="1" customWidth="1"/>
    <col min="7" max="7" width="15.81640625" style="25" customWidth="1"/>
    <col min="8" max="8" width="25.1796875" style="25" bestFit="1" customWidth="1"/>
    <col min="9" max="9" width="25.1796875" style="25" customWidth="1"/>
    <col min="10" max="10" width="20.1796875" style="25" customWidth="1"/>
    <col min="11" max="11" width="19.81640625" style="25" customWidth="1"/>
    <col min="12" max="12" width="17.453125" style="25" customWidth="1"/>
    <col min="13" max="13" width="28.453125" style="25" customWidth="1"/>
    <col min="14" max="14" width="16.81640625" style="25" customWidth="1"/>
    <col min="15" max="15" width="13.1796875" style="25" customWidth="1"/>
    <col min="16" max="16" width="12.81640625" style="25" bestFit="1" customWidth="1"/>
    <col min="17" max="17" width="12.453125" style="25" customWidth="1"/>
    <col min="18" max="18" width="15.1796875" style="25" customWidth="1"/>
    <col min="19" max="19" width="19.81640625" style="25" customWidth="1"/>
    <col min="20" max="20" width="20.81640625" style="25" customWidth="1"/>
    <col min="21" max="16384" width="9.1796875" style="25"/>
  </cols>
  <sheetData>
    <row r="2" spans="2:14" ht="15" thickBot="1" x14ac:dyDescent="0.4"/>
    <row r="3" spans="2:14" ht="25.5" customHeight="1" thickBot="1" x14ac:dyDescent="0.4">
      <c r="B3" s="133" t="s">
        <v>108</v>
      </c>
      <c r="C3" s="134"/>
      <c r="D3" s="134"/>
      <c r="E3" s="134"/>
      <c r="F3" s="134"/>
      <c r="G3" s="134"/>
      <c r="H3" s="134"/>
      <c r="I3" s="134"/>
      <c r="J3" s="134"/>
      <c r="K3" s="134"/>
      <c r="L3" s="134"/>
      <c r="M3" s="134"/>
      <c r="N3" s="135"/>
    </row>
    <row r="4" spans="2:14" ht="51.75" customHeight="1" x14ac:dyDescent="0.35">
      <c r="B4" s="136" t="s">
        <v>7</v>
      </c>
      <c r="C4" s="138" t="s">
        <v>8</v>
      </c>
      <c r="D4" s="140" t="s">
        <v>9</v>
      </c>
      <c r="E4" s="142" t="s">
        <v>87</v>
      </c>
      <c r="F4" s="144" t="s">
        <v>86</v>
      </c>
      <c r="G4" s="144" t="s">
        <v>10</v>
      </c>
      <c r="H4" s="144" t="s">
        <v>82</v>
      </c>
      <c r="I4" s="144" t="s">
        <v>35</v>
      </c>
      <c r="J4" s="144" t="s">
        <v>11</v>
      </c>
      <c r="K4" s="144" t="s">
        <v>84</v>
      </c>
      <c r="L4" s="142" t="s">
        <v>69</v>
      </c>
      <c r="M4" s="131" t="s">
        <v>74</v>
      </c>
      <c r="N4" s="132"/>
    </row>
    <row r="5" spans="2:14" ht="70.5" customHeight="1" x14ac:dyDescent="0.35">
      <c r="B5" s="136"/>
      <c r="C5" s="138"/>
      <c r="D5" s="141"/>
      <c r="E5" s="143"/>
      <c r="F5" s="138"/>
      <c r="G5" s="138"/>
      <c r="H5" s="138"/>
      <c r="I5" s="138"/>
      <c r="J5" s="138"/>
      <c r="K5" s="138"/>
      <c r="L5" s="138"/>
      <c r="M5" s="60" t="s">
        <v>93</v>
      </c>
      <c r="N5" s="32" t="s">
        <v>92</v>
      </c>
    </row>
    <row r="6" spans="2:14" ht="21" customHeight="1" thickBot="1" x14ac:dyDescent="0.4">
      <c r="B6" s="137"/>
      <c r="C6" s="139"/>
      <c r="D6" s="54">
        <v>-1</v>
      </c>
      <c r="E6" s="46">
        <v>-2</v>
      </c>
      <c r="F6" s="46">
        <v>-3</v>
      </c>
      <c r="G6" s="46">
        <v>-4</v>
      </c>
      <c r="H6" s="46">
        <v>-5</v>
      </c>
      <c r="I6" s="46">
        <v>-6</v>
      </c>
      <c r="J6" s="46">
        <v>-7</v>
      </c>
      <c r="K6" s="46">
        <v>-8</v>
      </c>
      <c r="L6" s="46">
        <v>-9</v>
      </c>
      <c r="M6" s="61">
        <v>-10</v>
      </c>
      <c r="N6" s="56">
        <v>-11</v>
      </c>
    </row>
    <row r="7" spans="2:14" ht="15.5" x14ac:dyDescent="0.35">
      <c r="B7" s="33">
        <v>1</v>
      </c>
      <c r="C7" s="50" t="s">
        <v>68</v>
      </c>
      <c r="D7" s="55">
        <f>'[1]Appendix 3'!D49</f>
        <v>23704</v>
      </c>
      <c r="E7" s="37">
        <f>'[1]Appendix 3'!F49+'[2]Appendix 3'!F49+'[3]Appendix 3'!F49</f>
        <v>121496</v>
      </c>
      <c r="F7" s="37">
        <f>'[1]Appendix 3'!H49+'[2]Appendix 3'!H49+'[3]Appendix 3'!H49</f>
        <v>0</v>
      </c>
      <c r="G7" s="37">
        <f>'[1]Appendix 3'!J49+'[2]Appendix 3'!J49+'[3]Appendix 3'!J49</f>
        <v>96279</v>
      </c>
      <c r="H7" s="37">
        <f>'[1]Appendix 3'!L49+'[2]Appendix 3'!L49+'[3]Appendix 3'!L49</f>
        <v>58</v>
      </c>
      <c r="I7" s="37">
        <f>'[1]Appendix 3'!N49+'[2]Appendix 3'!N49+'[3]Appendix 3'!N49</f>
        <v>3844</v>
      </c>
      <c r="J7" s="37">
        <f>'[3]Appendix 3'!P49</f>
        <v>45019</v>
      </c>
      <c r="K7" s="29">
        <f t="shared" ref="K7" si="0">IFERROR((H7/SUM($G7:$J7))*100,0)</f>
        <v>3.9944903581267219E-2</v>
      </c>
      <c r="L7" s="29">
        <f t="shared" ref="L7" si="1">IFERROR((I7/SUM($G7:$J7))*100,0)</f>
        <v>2.6473829201101928</v>
      </c>
      <c r="M7" s="29">
        <f t="shared" ref="M7" si="2">IFERROR((G7/SUM($G7:$J7))*100,0)</f>
        <v>66.307851239669418</v>
      </c>
      <c r="N7" s="67">
        <v>78.662609357170027</v>
      </c>
    </row>
    <row r="8" spans="2:14" ht="15.5" x14ac:dyDescent="0.35">
      <c r="B8" s="28">
        <f>B7+1</f>
        <v>2</v>
      </c>
      <c r="C8" s="51" t="s">
        <v>46</v>
      </c>
      <c r="D8" s="55">
        <f>'[1]Appendix 3'!D50</f>
        <v>2545</v>
      </c>
      <c r="E8" s="37">
        <f>'[1]Appendix 3'!F50+'[2]Appendix 3'!F50+'[3]Appendix 3'!F50</f>
        <v>199</v>
      </c>
      <c r="F8" s="37">
        <f>'[1]Appendix 3'!H50+'[2]Appendix 3'!H50+'[3]Appendix 3'!H50</f>
        <v>75</v>
      </c>
      <c r="G8" s="37">
        <f>'[1]Appendix 3'!J50+'[2]Appendix 3'!J50+'[3]Appendix 3'!J50</f>
        <v>207</v>
      </c>
      <c r="H8" s="37">
        <f>'[1]Appendix 3'!L50+'[2]Appendix 3'!L50+'[3]Appendix 3'!L50</f>
        <v>0</v>
      </c>
      <c r="I8" s="37">
        <f>'[1]Appendix 3'!N50+'[2]Appendix 3'!N50+'[3]Appendix 3'!N50</f>
        <v>0</v>
      </c>
      <c r="J8" s="37">
        <f>'[3]Appendix 3'!P50</f>
        <v>2537</v>
      </c>
      <c r="K8" s="29">
        <f t="shared" ref="K8:K44" si="3">IFERROR((H8/SUM($G8:$J8))*100,0)</f>
        <v>0</v>
      </c>
      <c r="L8" s="29">
        <f t="shared" ref="L8:L44" si="4">IFERROR((I8/SUM($G8:$J8))*100,0)</f>
        <v>0</v>
      </c>
      <c r="M8" s="29">
        <f t="shared" ref="M8:M44" si="5">IFERROR((G8/SUM($G8:$J8))*100,0)</f>
        <v>7.5437317784256566</v>
      </c>
      <c r="N8" s="67">
        <v>11.478260869565217</v>
      </c>
    </row>
    <row r="9" spans="2:14" ht="15.5" x14ac:dyDescent="0.35">
      <c r="B9" s="28">
        <f t="shared" ref="B9:B44" si="6">B8+1</f>
        <v>3</v>
      </c>
      <c r="C9" s="51" t="s">
        <v>50</v>
      </c>
      <c r="D9" s="55">
        <f>'[1]Appendix 3'!D51</f>
        <v>1465</v>
      </c>
      <c r="E9" s="37">
        <f>'[1]Appendix 3'!F51+'[2]Appendix 3'!F51+'[3]Appendix 3'!F51</f>
        <v>1196</v>
      </c>
      <c r="F9" s="37">
        <f>'[1]Appendix 3'!H51+'[2]Appendix 3'!H51+'[3]Appendix 3'!H51</f>
        <v>805</v>
      </c>
      <c r="G9" s="37">
        <f>'[1]Appendix 3'!J51+'[2]Appendix 3'!J51+'[3]Appendix 3'!J51</f>
        <v>944</v>
      </c>
      <c r="H9" s="37">
        <f>'[1]Appendix 3'!L51+'[2]Appendix 3'!L51+'[3]Appendix 3'!L51</f>
        <v>0</v>
      </c>
      <c r="I9" s="37">
        <f>'[1]Appendix 3'!N51+'[2]Appendix 3'!N51+'[3]Appendix 3'!N51</f>
        <v>171</v>
      </c>
      <c r="J9" s="37">
        <f>'[3]Appendix 3'!P51</f>
        <v>1546</v>
      </c>
      <c r="K9" s="29">
        <f t="shared" si="3"/>
        <v>0</v>
      </c>
      <c r="L9" s="29">
        <f t="shared" si="4"/>
        <v>6.4261555806087927</v>
      </c>
      <c r="M9" s="29">
        <f t="shared" si="5"/>
        <v>35.475385193536262</v>
      </c>
      <c r="N9" s="67">
        <v>32.559968541093198</v>
      </c>
    </row>
    <row r="10" spans="2:14" ht="15.5" x14ac:dyDescent="0.35">
      <c r="B10" s="28">
        <f t="shared" si="6"/>
        <v>4</v>
      </c>
      <c r="C10" s="51" t="s">
        <v>47</v>
      </c>
      <c r="D10" s="55">
        <f>'[1]Appendix 3'!D52</f>
        <v>672</v>
      </c>
      <c r="E10" s="37">
        <f>'[1]Appendix 3'!F52+'[2]Appendix 3'!F52+'[3]Appendix 3'!F52</f>
        <v>2639</v>
      </c>
      <c r="F10" s="37">
        <f>'[1]Appendix 3'!H52+'[2]Appendix 3'!H52+'[3]Appendix 3'!H52</f>
        <v>145</v>
      </c>
      <c r="G10" s="37">
        <f>'[1]Appendix 3'!J52+'[2]Appendix 3'!J52+'[3]Appendix 3'!J52</f>
        <v>2635</v>
      </c>
      <c r="H10" s="37">
        <f>'[1]Appendix 3'!L52+'[2]Appendix 3'!L52+'[3]Appendix 3'!L52</f>
        <v>0</v>
      </c>
      <c r="I10" s="37">
        <f>'[1]Appendix 3'!N52+'[2]Appendix 3'!N52+'[3]Appendix 3'!N52</f>
        <v>16</v>
      </c>
      <c r="J10" s="37">
        <f>'[3]Appendix 3'!P52</f>
        <v>660</v>
      </c>
      <c r="K10" s="29">
        <f t="shared" si="3"/>
        <v>0</v>
      </c>
      <c r="L10" s="29">
        <f t="shared" si="4"/>
        <v>0.48323769254001814</v>
      </c>
      <c r="M10" s="29">
        <f t="shared" si="5"/>
        <v>79.583207490184236</v>
      </c>
      <c r="N10" s="67">
        <v>64.16799574694312</v>
      </c>
    </row>
    <row r="11" spans="2:14" ht="15.5" x14ac:dyDescent="0.35">
      <c r="B11" s="28">
        <f t="shared" si="6"/>
        <v>5</v>
      </c>
      <c r="C11" s="51" t="s">
        <v>55</v>
      </c>
      <c r="D11" s="55">
        <f>'[1]Appendix 3'!D53</f>
        <v>3800</v>
      </c>
      <c r="E11" s="37">
        <f>'[1]Appendix 3'!F53+'[2]Appendix 3'!F53+'[3]Appendix 3'!F53</f>
        <v>2636</v>
      </c>
      <c r="F11" s="37">
        <f>'[1]Appendix 3'!H53+'[2]Appendix 3'!H53+'[3]Appendix 3'!H53</f>
        <v>4498</v>
      </c>
      <c r="G11" s="37">
        <f>'[1]Appendix 3'!J53+'[2]Appendix 3'!J53+'[3]Appendix 3'!J53</f>
        <v>2623</v>
      </c>
      <c r="H11" s="37">
        <f>'[1]Appendix 3'!L53+'[2]Appendix 3'!L53+'[3]Appendix 3'!L53</f>
        <v>0</v>
      </c>
      <c r="I11" s="37">
        <f>'[1]Appendix 3'!N53+'[2]Appendix 3'!N53+'[3]Appendix 3'!N53</f>
        <v>0</v>
      </c>
      <c r="J11" s="37">
        <f>'[3]Appendix 3'!P53</f>
        <v>3813</v>
      </c>
      <c r="K11" s="29">
        <f t="shared" si="3"/>
        <v>0</v>
      </c>
      <c r="L11" s="29">
        <f t="shared" si="4"/>
        <v>0</v>
      </c>
      <c r="M11" s="29">
        <f t="shared" si="5"/>
        <v>40.755127408328157</v>
      </c>
      <c r="N11" s="67">
        <v>43.368107302533531</v>
      </c>
    </row>
    <row r="12" spans="2:14" ht="15.5" x14ac:dyDescent="0.35">
      <c r="B12" s="28">
        <f t="shared" si="6"/>
        <v>6</v>
      </c>
      <c r="C12" s="51" t="s">
        <v>60</v>
      </c>
      <c r="D12" s="55">
        <f>'[1]Appendix 3'!D54</f>
        <v>73682</v>
      </c>
      <c r="E12" s="37">
        <f>'[1]Appendix 3'!F54+'[2]Appendix 3'!F54+'[3]Appendix 3'!F54</f>
        <v>128386</v>
      </c>
      <c r="F12" s="37">
        <f>'[1]Appendix 3'!H54+'[2]Appendix 3'!H54+'[3]Appendix 3'!H54</f>
        <v>0</v>
      </c>
      <c r="G12" s="37">
        <f>'[1]Appendix 3'!J54+'[2]Appendix 3'!J54+'[3]Appendix 3'!J54</f>
        <v>96514</v>
      </c>
      <c r="H12" s="37">
        <f>'[1]Appendix 3'!L54+'[2]Appendix 3'!L54+'[3]Appendix 3'!L54</f>
        <v>0</v>
      </c>
      <c r="I12" s="37">
        <f>'[1]Appendix 3'!N54+'[2]Appendix 3'!N54+'[3]Appendix 3'!N54</f>
        <v>0</v>
      </c>
      <c r="J12" s="37">
        <f>'[3]Appendix 3'!P54</f>
        <v>105554</v>
      </c>
      <c r="K12" s="29">
        <f t="shared" si="3"/>
        <v>0</v>
      </c>
      <c r="L12" s="29">
        <f t="shared" si="4"/>
        <v>0</v>
      </c>
      <c r="M12" s="29">
        <f t="shared" si="5"/>
        <v>47.763129243620959</v>
      </c>
      <c r="N12" s="67">
        <v>58.407704075008603</v>
      </c>
    </row>
    <row r="13" spans="2:14" ht="15.5" x14ac:dyDescent="0.35">
      <c r="B13" s="28">
        <f t="shared" si="6"/>
        <v>7</v>
      </c>
      <c r="C13" s="51" t="s">
        <v>51</v>
      </c>
      <c r="D13" s="55">
        <f>'[1]Appendix 3'!D55</f>
        <v>4349</v>
      </c>
      <c r="E13" s="37">
        <f>'[1]Appendix 3'!F55+'[2]Appendix 3'!F55+'[3]Appendix 3'!F55</f>
        <v>2129</v>
      </c>
      <c r="F13" s="37">
        <f>'[1]Appendix 3'!H55+'[2]Appendix 3'!H55+'[3]Appendix 3'!H55</f>
        <v>2359</v>
      </c>
      <c r="G13" s="37">
        <f>'[1]Appendix 3'!J55+'[2]Appendix 3'!J55+'[3]Appendix 3'!J55</f>
        <v>1973</v>
      </c>
      <c r="H13" s="37">
        <f>'[1]Appendix 3'!L55+'[2]Appendix 3'!L55+'[3]Appendix 3'!L55</f>
        <v>0</v>
      </c>
      <c r="I13" s="37">
        <f>'[1]Appendix 3'!N55+'[2]Appendix 3'!N55+'[3]Appendix 3'!N55</f>
        <v>0</v>
      </c>
      <c r="J13" s="37">
        <f>'[3]Appendix 3'!P55</f>
        <v>4505</v>
      </c>
      <c r="K13" s="29">
        <f t="shared" si="3"/>
        <v>0</v>
      </c>
      <c r="L13" s="29">
        <f t="shared" si="4"/>
        <v>0</v>
      </c>
      <c r="M13" s="29">
        <f t="shared" si="5"/>
        <v>30.456931151589995</v>
      </c>
      <c r="N13" s="67">
        <v>30.571519795657725</v>
      </c>
    </row>
    <row r="14" spans="2:14" ht="15.5" x14ac:dyDescent="0.35">
      <c r="B14" s="28">
        <f t="shared" si="6"/>
        <v>8</v>
      </c>
      <c r="C14" s="52" t="s">
        <v>53</v>
      </c>
      <c r="D14" s="55">
        <f>'[1]Appendix 3'!D56</f>
        <v>2575</v>
      </c>
      <c r="E14" s="37">
        <f>'[1]Appendix 3'!F56+'[2]Appendix 3'!F56+'[3]Appendix 3'!F56</f>
        <v>675</v>
      </c>
      <c r="F14" s="37">
        <f>'[1]Appendix 3'!H56+'[2]Appendix 3'!H56+'[3]Appendix 3'!H56</f>
        <v>0</v>
      </c>
      <c r="G14" s="37">
        <f>'[1]Appendix 3'!J56+'[2]Appendix 3'!J56+'[3]Appendix 3'!J56</f>
        <v>456</v>
      </c>
      <c r="H14" s="37">
        <f>'[1]Appendix 3'!L56+'[2]Appendix 3'!L56+'[3]Appendix 3'!L56</f>
        <v>0</v>
      </c>
      <c r="I14" s="37">
        <f>'[1]Appendix 3'!N56+'[2]Appendix 3'!N56+'[3]Appendix 3'!N56</f>
        <v>53</v>
      </c>
      <c r="J14" s="37">
        <f>'[3]Appendix 3'!P56</f>
        <v>2741</v>
      </c>
      <c r="K14" s="29">
        <f t="shared" si="3"/>
        <v>0</v>
      </c>
      <c r="L14" s="29">
        <f t="shared" si="4"/>
        <v>1.6307692307692307</v>
      </c>
      <c r="M14" s="29">
        <f t="shared" si="5"/>
        <v>14.030769230769231</v>
      </c>
      <c r="N14" s="67">
        <v>16.650532429816071</v>
      </c>
    </row>
    <row r="15" spans="2:14" ht="15.5" x14ac:dyDescent="0.35">
      <c r="B15" s="28">
        <f t="shared" si="6"/>
        <v>9</v>
      </c>
      <c r="C15" s="51" t="s">
        <v>54</v>
      </c>
      <c r="D15" s="55">
        <f>'[1]Appendix 3'!D57</f>
        <v>351</v>
      </c>
      <c r="E15" s="37">
        <f>'[1]Appendix 3'!F57+'[2]Appendix 3'!F57+'[3]Appendix 3'!F57</f>
        <v>207</v>
      </c>
      <c r="F15" s="37">
        <f>'[1]Appendix 3'!H57+'[2]Appendix 3'!H57+'[3]Appendix 3'!H57</f>
        <v>0</v>
      </c>
      <c r="G15" s="37">
        <f>'[1]Appendix 3'!J57+'[2]Appendix 3'!J57+'[3]Appendix 3'!J57</f>
        <v>93</v>
      </c>
      <c r="H15" s="37">
        <f>'[1]Appendix 3'!L57+'[2]Appendix 3'!L57+'[3]Appendix 3'!L57</f>
        <v>0</v>
      </c>
      <c r="I15" s="37">
        <f>'[1]Appendix 3'!N57+'[2]Appendix 3'!N57+'[3]Appendix 3'!N57</f>
        <v>0</v>
      </c>
      <c r="J15" s="37">
        <f>'[3]Appendix 3'!P57</f>
        <v>465</v>
      </c>
      <c r="K15" s="29">
        <f t="shared" si="3"/>
        <v>0</v>
      </c>
      <c r="L15" s="29">
        <f t="shared" si="4"/>
        <v>0</v>
      </c>
      <c r="M15" s="29">
        <f t="shared" si="5"/>
        <v>16.666666666666664</v>
      </c>
      <c r="N15" s="67">
        <v>18.75</v>
      </c>
    </row>
    <row r="16" spans="2:14" ht="15.5" x14ac:dyDescent="0.35">
      <c r="B16" s="28">
        <f t="shared" si="6"/>
        <v>10</v>
      </c>
      <c r="C16" s="51" t="s">
        <v>59</v>
      </c>
      <c r="D16" s="55">
        <f>'[1]Appendix 3'!D58</f>
        <v>3473</v>
      </c>
      <c r="E16" s="37">
        <f>'[1]Appendix 3'!F58+'[2]Appendix 3'!F58+'[3]Appendix 3'!F58</f>
        <v>946</v>
      </c>
      <c r="F16" s="37">
        <f>'[1]Appendix 3'!H58+'[2]Appendix 3'!H58+'[3]Appendix 3'!H58</f>
        <v>1287</v>
      </c>
      <c r="G16" s="37">
        <f>'[1]Appendix 3'!J58+'[2]Appendix 3'!J58+'[3]Appendix 3'!J58</f>
        <v>861</v>
      </c>
      <c r="H16" s="37">
        <f>'[1]Appendix 3'!L58+'[2]Appendix 3'!L58+'[3]Appendix 3'!L58</f>
        <v>2</v>
      </c>
      <c r="I16" s="37">
        <f>'[1]Appendix 3'!N58+'[2]Appendix 3'!N58+'[3]Appendix 3'!N58</f>
        <v>124</v>
      </c>
      <c r="J16" s="37">
        <f>'[3]Appendix 3'!P58</f>
        <v>3432</v>
      </c>
      <c r="K16" s="29">
        <f t="shared" si="3"/>
        <v>4.5259108395564608E-2</v>
      </c>
      <c r="L16" s="29">
        <f t="shared" si="4"/>
        <v>2.8060647205250056</v>
      </c>
      <c r="M16" s="29">
        <f t="shared" si="5"/>
        <v>19.484046164290564</v>
      </c>
      <c r="N16" s="67">
        <v>21.060877350044763</v>
      </c>
    </row>
    <row r="17" spans="2:14" ht="15.5" x14ac:dyDescent="0.35">
      <c r="B17" s="28">
        <f t="shared" si="6"/>
        <v>11</v>
      </c>
      <c r="C17" s="51" t="s">
        <v>13</v>
      </c>
      <c r="D17" s="55">
        <f>'[1]Appendix 3'!D59</f>
        <v>42106</v>
      </c>
      <c r="E17" s="37">
        <f>'[1]Appendix 3'!F59+'[2]Appendix 3'!F59+'[3]Appendix 3'!F59</f>
        <v>49689</v>
      </c>
      <c r="F17" s="37">
        <f>'[1]Appendix 3'!H59+'[2]Appendix 3'!H59+'[3]Appendix 3'!H59</f>
        <v>0</v>
      </c>
      <c r="G17" s="37">
        <f>'[1]Appendix 3'!J59+'[2]Appendix 3'!J59+'[3]Appendix 3'!J59</f>
        <v>44414</v>
      </c>
      <c r="H17" s="37">
        <f>'[1]Appendix 3'!L59+'[2]Appendix 3'!L59+'[3]Appendix 3'!L59</f>
        <v>0</v>
      </c>
      <c r="I17" s="37">
        <f>'[1]Appendix 3'!N59+'[2]Appendix 3'!N59+'[3]Appendix 3'!N59</f>
        <v>8762</v>
      </c>
      <c r="J17" s="37">
        <f>'[3]Appendix 3'!P59</f>
        <v>38619</v>
      </c>
      <c r="K17" s="29">
        <f t="shared" si="3"/>
        <v>0</v>
      </c>
      <c r="L17" s="29">
        <f t="shared" si="4"/>
        <v>9.5451821994662023</v>
      </c>
      <c r="M17" s="29">
        <f t="shared" si="5"/>
        <v>48.383898905169126</v>
      </c>
      <c r="N17" s="67">
        <v>54.90381890321666</v>
      </c>
    </row>
    <row r="18" spans="2:14" ht="15.5" x14ac:dyDescent="0.35">
      <c r="B18" s="28">
        <f t="shared" si="6"/>
        <v>12</v>
      </c>
      <c r="C18" s="51" t="s">
        <v>63</v>
      </c>
      <c r="D18" s="55">
        <f>'[1]Appendix 3'!D60</f>
        <v>4767</v>
      </c>
      <c r="E18" s="37">
        <f>'[1]Appendix 3'!F60+'[2]Appendix 3'!F60+'[3]Appendix 3'!F60</f>
        <v>2964</v>
      </c>
      <c r="F18" s="37">
        <f>'[1]Appendix 3'!H60+'[2]Appendix 3'!H60+'[3]Appendix 3'!H60</f>
        <v>593</v>
      </c>
      <c r="G18" s="37">
        <f>'[1]Appendix 3'!J60+'[2]Appendix 3'!J60+'[3]Appendix 3'!J60</f>
        <v>2735</v>
      </c>
      <c r="H18" s="37">
        <f>'[1]Appendix 3'!L60+'[2]Appendix 3'!L60+'[3]Appendix 3'!L60</f>
        <v>109</v>
      </c>
      <c r="I18" s="37">
        <f>'[1]Appendix 3'!N60+'[2]Appendix 3'!N60+'[3]Appendix 3'!N60</f>
        <v>52</v>
      </c>
      <c r="J18" s="37">
        <f>'[3]Appendix 3'!P60</f>
        <v>4835</v>
      </c>
      <c r="K18" s="29">
        <f t="shared" si="3"/>
        <v>1.4099081619454146</v>
      </c>
      <c r="L18" s="29">
        <f t="shared" si="4"/>
        <v>0.67261673780882159</v>
      </c>
      <c r="M18" s="29">
        <f t="shared" si="5"/>
        <v>35.377053421290903</v>
      </c>
      <c r="N18" s="67">
        <v>37.02535637693957</v>
      </c>
    </row>
    <row r="19" spans="2:14" ht="15.5" x14ac:dyDescent="0.35">
      <c r="B19" s="28">
        <f t="shared" si="6"/>
        <v>13</v>
      </c>
      <c r="C19" s="51" t="s">
        <v>40</v>
      </c>
      <c r="D19" s="55">
        <f>'[1]Appendix 3'!D61</f>
        <v>7783</v>
      </c>
      <c r="E19" s="37">
        <f>'[1]Appendix 3'!F61+'[2]Appendix 3'!F61+'[3]Appendix 3'!F61</f>
        <v>2360</v>
      </c>
      <c r="F19" s="37">
        <f>'[1]Appendix 3'!H61+'[2]Appendix 3'!H61+'[3]Appendix 3'!H61</f>
        <v>6571</v>
      </c>
      <c r="G19" s="37">
        <f>'[1]Appendix 3'!J61+'[2]Appendix 3'!J61+'[3]Appendix 3'!J61</f>
        <v>2836</v>
      </c>
      <c r="H19" s="37">
        <f>'[1]Appendix 3'!L61+'[2]Appendix 3'!L61+'[3]Appendix 3'!L61</f>
        <v>0</v>
      </c>
      <c r="I19" s="37">
        <f>'[1]Appendix 3'!N61+'[2]Appendix 3'!N61+'[3]Appendix 3'!N61</f>
        <v>2432</v>
      </c>
      <c r="J19" s="37">
        <f>'[3]Appendix 3'!P61</f>
        <v>4875</v>
      </c>
      <c r="K19" s="29">
        <f t="shared" si="3"/>
        <v>0</v>
      </c>
      <c r="L19" s="29">
        <f t="shared" si="4"/>
        <v>23.977127082717146</v>
      </c>
      <c r="M19" s="29">
        <f t="shared" si="5"/>
        <v>27.96016957507641</v>
      </c>
      <c r="N19" s="67">
        <v>29.380705208519782</v>
      </c>
    </row>
    <row r="20" spans="2:14" ht="15.5" x14ac:dyDescent="0.35">
      <c r="B20" s="28">
        <f t="shared" si="6"/>
        <v>14</v>
      </c>
      <c r="C20" s="51" t="s">
        <v>48</v>
      </c>
      <c r="D20" s="55">
        <f>'[1]Appendix 3'!D62</f>
        <v>5960</v>
      </c>
      <c r="E20" s="37">
        <f>'[1]Appendix 3'!F62+'[2]Appendix 3'!F62+'[3]Appendix 3'!F62</f>
        <v>30861</v>
      </c>
      <c r="F20" s="37">
        <f>'[1]Appendix 3'!H62+'[2]Appendix 3'!H62+'[3]Appendix 3'!H62</f>
        <v>8146</v>
      </c>
      <c r="G20" s="37">
        <f>'[1]Appendix 3'!J62+'[2]Appendix 3'!J62+'[3]Appendix 3'!J62</f>
        <v>28925</v>
      </c>
      <c r="H20" s="37">
        <f>'[1]Appendix 3'!L62+'[2]Appendix 3'!L62+'[3]Appendix 3'!L62</f>
        <v>63</v>
      </c>
      <c r="I20" s="37">
        <f>'[1]Appendix 3'!N62+'[2]Appendix 3'!N62+'[3]Appendix 3'!N62</f>
        <v>534</v>
      </c>
      <c r="J20" s="37">
        <f>'[3]Appendix 3'!P62</f>
        <v>7299</v>
      </c>
      <c r="K20" s="29">
        <f t="shared" si="3"/>
        <v>0.17109801471986094</v>
      </c>
      <c r="L20" s="29">
        <f t="shared" si="4"/>
        <v>1.4502593628635831</v>
      </c>
      <c r="M20" s="29">
        <f t="shared" si="5"/>
        <v>78.555715488444093</v>
      </c>
      <c r="N20" s="67">
        <v>84.007608796511093</v>
      </c>
    </row>
    <row r="21" spans="2:14" ht="15.5" x14ac:dyDescent="0.35">
      <c r="B21" s="28">
        <f t="shared" si="6"/>
        <v>15</v>
      </c>
      <c r="C21" s="51" t="s">
        <v>62</v>
      </c>
      <c r="D21" s="55">
        <f>'[1]Appendix 3'!D63</f>
        <v>1615</v>
      </c>
      <c r="E21" s="37">
        <f>'[1]Appendix 3'!F63+'[2]Appendix 3'!F63+'[3]Appendix 3'!F63</f>
        <v>2942</v>
      </c>
      <c r="F21" s="37">
        <f>'[1]Appendix 3'!H63+'[2]Appendix 3'!H63+'[3]Appendix 3'!H63</f>
        <v>5929</v>
      </c>
      <c r="G21" s="37">
        <f>'[1]Appendix 3'!J63+'[2]Appendix 3'!J63+'[3]Appendix 3'!J63</f>
        <v>3206</v>
      </c>
      <c r="H21" s="37">
        <f>'[1]Appendix 3'!L63+'[2]Appendix 3'!L63+'[3]Appendix 3'!L63</f>
        <v>10</v>
      </c>
      <c r="I21" s="37">
        <f>'[1]Appendix 3'!N63+'[2]Appendix 3'!N63+'[3]Appendix 3'!N63</f>
        <v>103</v>
      </c>
      <c r="J21" s="37">
        <f>'[3]Appendix 3'!P63</f>
        <v>1238</v>
      </c>
      <c r="K21" s="29">
        <f t="shared" si="3"/>
        <v>0.21944261575597984</v>
      </c>
      <c r="L21" s="29">
        <f t="shared" si="4"/>
        <v>2.2602589422865922</v>
      </c>
      <c r="M21" s="29">
        <f t="shared" si="5"/>
        <v>70.353302611367127</v>
      </c>
      <c r="N21" s="67">
        <v>52.294030587074488</v>
      </c>
    </row>
    <row r="22" spans="2:14" ht="15.5" x14ac:dyDescent="0.35">
      <c r="B22" s="28">
        <f t="shared" si="6"/>
        <v>16</v>
      </c>
      <c r="C22" s="51" t="s">
        <v>42</v>
      </c>
      <c r="D22" s="55">
        <f>'[1]Appendix 3'!D64</f>
        <v>706</v>
      </c>
      <c r="E22" s="37">
        <f>'[1]Appendix 3'!F64+'[2]Appendix 3'!F64+'[3]Appendix 3'!F64</f>
        <v>486</v>
      </c>
      <c r="F22" s="37">
        <f>'[1]Appendix 3'!H64+'[2]Appendix 3'!H64+'[3]Appendix 3'!H64</f>
        <v>262</v>
      </c>
      <c r="G22" s="37">
        <f>'[1]Appendix 3'!J64+'[2]Appendix 3'!J64+'[3]Appendix 3'!J64</f>
        <v>398</v>
      </c>
      <c r="H22" s="37">
        <f>'[1]Appendix 3'!L64+'[2]Appendix 3'!L64+'[3]Appendix 3'!L64</f>
        <v>0</v>
      </c>
      <c r="I22" s="37">
        <f>'[1]Appendix 3'!N64+'[2]Appendix 3'!N64+'[3]Appendix 3'!N64</f>
        <v>6</v>
      </c>
      <c r="J22" s="37">
        <f>'[3]Appendix 3'!P64</f>
        <v>788</v>
      </c>
      <c r="K22" s="29">
        <f t="shared" si="3"/>
        <v>0</v>
      </c>
      <c r="L22" s="29">
        <f t="shared" si="4"/>
        <v>0.50335570469798652</v>
      </c>
      <c r="M22" s="29">
        <f t="shared" si="5"/>
        <v>33.38926174496644</v>
      </c>
      <c r="N22" s="67">
        <v>21.228070175438596</v>
      </c>
    </row>
    <row r="23" spans="2:14" ht="15.5" x14ac:dyDescent="0.35">
      <c r="B23" s="28">
        <f t="shared" si="6"/>
        <v>17</v>
      </c>
      <c r="C23" s="51" t="s">
        <v>49</v>
      </c>
      <c r="D23" s="55">
        <f>'[1]Appendix 3'!D65</f>
        <v>996</v>
      </c>
      <c r="E23" s="37">
        <f>'[1]Appendix 3'!F65+'[2]Appendix 3'!F65+'[3]Appendix 3'!F65</f>
        <v>57</v>
      </c>
      <c r="F23" s="37">
        <f>'[1]Appendix 3'!H65+'[2]Appendix 3'!H65+'[3]Appendix 3'!H65</f>
        <v>76</v>
      </c>
      <c r="G23" s="37">
        <f>'[1]Appendix 3'!J65+'[2]Appendix 3'!J65+'[3]Appendix 3'!J65</f>
        <v>72</v>
      </c>
      <c r="H23" s="37">
        <f>'[1]Appendix 3'!L65+'[2]Appendix 3'!L65+'[3]Appendix 3'!L65</f>
        <v>0</v>
      </c>
      <c r="I23" s="37">
        <f>'[1]Appendix 3'!N65+'[2]Appendix 3'!N65+'[3]Appendix 3'!N65</f>
        <v>0</v>
      </c>
      <c r="J23" s="37">
        <f>'[3]Appendix 3'!P65</f>
        <v>981</v>
      </c>
      <c r="K23" s="29">
        <f t="shared" si="3"/>
        <v>0</v>
      </c>
      <c r="L23" s="29">
        <f t="shared" si="4"/>
        <v>0</v>
      </c>
      <c r="M23" s="29">
        <f t="shared" si="5"/>
        <v>6.8376068376068382</v>
      </c>
      <c r="N23" s="67">
        <v>3.3009708737864081</v>
      </c>
    </row>
    <row r="24" spans="2:14" ht="15.5" x14ac:dyDescent="0.35">
      <c r="B24" s="28">
        <f t="shared" si="6"/>
        <v>18</v>
      </c>
      <c r="C24" s="51" t="s">
        <v>77</v>
      </c>
      <c r="D24" s="55">
        <f>'[1]Appendix 3'!D66</f>
        <v>2310</v>
      </c>
      <c r="E24" s="37">
        <f>'[1]Appendix 3'!F66+'[2]Appendix 3'!F66+'[3]Appendix 3'!F66</f>
        <v>1127</v>
      </c>
      <c r="F24" s="37">
        <f>'[1]Appendix 3'!H66+'[2]Appendix 3'!H66+'[3]Appendix 3'!H66</f>
        <v>2358</v>
      </c>
      <c r="G24" s="37">
        <f>'[1]Appendix 3'!J66+'[2]Appendix 3'!J66+'[3]Appendix 3'!J66</f>
        <v>766</v>
      </c>
      <c r="H24" s="37">
        <f>'[1]Appendix 3'!L66+'[2]Appendix 3'!L66+'[3]Appendix 3'!L66</f>
        <v>0</v>
      </c>
      <c r="I24" s="37">
        <f>'[1]Appendix 3'!N66+'[2]Appendix 3'!N66+'[3]Appendix 3'!N66</f>
        <v>58</v>
      </c>
      <c r="J24" s="37">
        <f>'[3]Appendix 3'!P66</f>
        <v>0</v>
      </c>
      <c r="K24" s="29">
        <f t="shared" si="3"/>
        <v>0</v>
      </c>
      <c r="L24" s="29">
        <f t="shared" si="4"/>
        <v>7.0388349514563107</v>
      </c>
      <c r="M24" s="29">
        <f t="shared" si="5"/>
        <v>92.961165048543691</v>
      </c>
      <c r="N24" s="67">
        <v>35.774278215223099</v>
      </c>
    </row>
    <row r="25" spans="2:14" ht="15.5" x14ac:dyDescent="0.35">
      <c r="B25" s="28">
        <f t="shared" si="6"/>
        <v>19</v>
      </c>
      <c r="C25" s="51" t="s">
        <v>76</v>
      </c>
      <c r="D25" s="55">
        <f>'[1]Appendix 3'!D67</f>
        <v>569353</v>
      </c>
      <c r="E25" s="37">
        <f>'[1]Appendix 3'!F67+'[2]Appendix 3'!F67+'[3]Appendix 3'!F67</f>
        <v>1330814</v>
      </c>
      <c r="F25" s="37">
        <f>'[1]Appendix 3'!H67+'[2]Appendix 3'!H67+'[3]Appendix 3'!H67</f>
        <v>0</v>
      </c>
      <c r="G25" s="37">
        <f>'[1]Appendix 3'!J67+'[2]Appendix 3'!J67+'[3]Appendix 3'!J67</f>
        <v>1734896</v>
      </c>
      <c r="H25" s="37">
        <f>'[1]Appendix 3'!L67+'[2]Appendix 3'!L67+'[3]Appendix 3'!L67</f>
        <v>0</v>
      </c>
      <c r="I25" s="37">
        <f>'[1]Appendix 3'!N67+'[2]Appendix 3'!N67+'[3]Appendix 3'!N67</f>
        <v>0</v>
      </c>
      <c r="J25" s="37">
        <f>'[3]Appendix 3'!P67</f>
        <v>165271</v>
      </c>
      <c r="K25" s="29">
        <f t="shared" si="3"/>
        <v>0</v>
      </c>
      <c r="L25" s="29">
        <f t="shared" si="4"/>
        <v>0</v>
      </c>
      <c r="M25" s="29">
        <f t="shared" si="5"/>
        <v>91.302290798650859</v>
      </c>
      <c r="N25" s="67">
        <v>68.757706272954195</v>
      </c>
    </row>
    <row r="26" spans="2:14" ht="15.5" x14ac:dyDescent="0.35">
      <c r="B26" s="28">
        <f t="shared" si="6"/>
        <v>20</v>
      </c>
      <c r="C26" s="52" t="s">
        <v>14</v>
      </c>
      <c r="D26" s="55">
        <f>'[1]Appendix 3'!D68</f>
        <v>5680</v>
      </c>
      <c r="E26" s="37">
        <f>'[1]Appendix 3'!F68+'[2]Appendix 3'!F68+'[3]Appendix 3'!F68</f>
        <v>3567</v>
      </c>
      <c r="F26" s="37">
        <f>'[1]Appendix 3'!H68+'[2]Appendix 3'!H68+'[3]Appendix 3'!H68</f>
        <v>266</v>
      </c>
      <c r="G26" s="37">
        <f>'[1]Appendix 3'!J68+'[2]Appendix 3'!J68+'[3]Appendix 3'!J68</f>
        <v>3301</v>
      </c>
      <c r="H26" s="37">
        <f>'[1]Appendix 3'!L68+'[2]Appendix 3'!L68+'[3]Appendix 3'!L68</f>
        <v>0</v>
      </c>
      <c r="I26" s="37">
        <f>'[1]Appendix 3'!N68+'[2]Appendix 3'!N68+'[3]Appendix 3'!N68</f>
        <v>1222</v>
      </c>
      <c r="J26" s="37">
        <f>'[3]Appendix 3'!P68</f>
        <v>4724</v>
      </c>
      <c r="K26" s="29">
        <f t="shared" si="3"/>
        <v>0</v>
      </c>
      <c r="L26" s="29">
        <f t="shared" si="4"/>
        <v>13.215096788147507</v>
      </c>
      <c r="M26" s="29">
        <f t="shared" si="5"/>
        <v>35.698064237049856</v>
      </c>
      <c r="N26" s="67">
        <v>24.95088408644401</v>
      </c>
    </row>
    <row r="27" spans="2:14" ht="15.5" x14ac:dyDescent="0.35">
      <c r="B27" s="28">
        <f t="shared" si="6"/>
        <v>21</v>
      </c>
      <c r="C27" s="51" t="s">
        <v>61</v>
      </c>
      <c r="D27" s="55">
        <f>'[1]Appendix 3'!D69</f>
        <v>8531</v>
      </c>
      <c r="E27" s="37">
        <f>'[1]Appendix 3'!F69+'[2]Appendix 3'!F69+'[3]Appendix 3'!F69</f>
        <v>1213</v>
      </c>
      <c r="F27" s="37">
        <f>'[1]Appendix 3'!H69+'[2]Appendix 3'!H69+'[3]Appendix 3'!H69</f>
        <v>624</v>
      </c>
      <c r="G27" s="37">
        <f>'[1]Appendix 3'!J69+'[2]Appendix 3'!J69+'[3]Appendix 3'!J69</f>
        <v>1111</v>
      </c>
      <c r="H27" s="37">
        <f>'[1]Appendix 3'!L69+'[2]Appendix 3'!L69+'[3]Appendix 3'!L69</f>
        <v>42</v>
      </c>
      <c r="I27" s="37">
        <f>'[1]Appendix 3'!N69+'[2]Appendix 3'!N69+'[3]Appendix 3'!N69</f>
        <v>54</v>
      </c>
      <c r="J27" s="37">
        <f>'[3]Appendix 3'!P69</f>
        <v>8537</v>
      </c>
      <c r="K27" s="29">
        <f t="shared" si="3"/>
        <v>0.43103448275862066</v>
      </c>
      <c r="L27" s="29">
        <f t="shared" si="4"/>
        <v>0.55418719211822665</v>
      </c>
      <c r="M27" s="29">
        <f t="shared" si="5"/>
        <v>11.401888341543515</v>
      </c>
      <c r="N27" s="67">
        <v>11.175161812297734</v>
      </c>
    </row>
    <row r="28" spans="2:14" ht="15.5" x14ac:dyDescent="0.35">
      <c r="B28" s="28">
        <f t="shared" si="6"/>
        <v>22</v>
      </c>
      <c r="C28" s="51" t="s">
        <v>39</v>
      </c>
      <c r="D28" s="55">
        <f>'[1]Appendix 3'!D70</f>
        <v>17053</v>
      </c>
      <c r="E28" s="37">
        <f>'[1]Appendix 3'!F70+'[2]Appendix 3'!F70+'[3]Appendix 3'!F70</f>
        <v>92535</v>
      </c>
      <c r="F28" s="37">
        <f>'[1]Appendix 3'!H70+'[2]Appendix 3'!H70+'[3]Appendix 3'!H70</f>
        <v>55</v>
      </c>
      <c r="G28" s="37">
        <f>'[1]Appendix 3'!J70+'[2]Appendix 3'!J70+'[3]Appendix 3'!J70</f>
        <v>82833</v>
      </c>
      <c r="H28" s="37">
        <f>'[1]Appendix 3'!L70+'[2]Appendix 3'!L70+'[3]Appendix 3'!L70</f>
        <v>1082</v>
      </c>
      <c r="I28" s="37">
        <f>'[1]Appendix 3'!N70+'[2]Appendix 3'!N70+'[3]Appendix 3'!N70</f>
        <v>0</v>
      </c>
      <c r="J28" s="37">
        <f>'[3]Appendix 3'!P70</f>
        <v>25673</v>
      </c>
      <c r="K28" s="29">
        <f t="shared" si="3"/>
        <v>0.98733437967660698</v>
      </c>
      <c r="L28" s="29">
        <f t="shared" si="4"/>
        <v>0</v>
      </c>
      <c r="M28" s="29">
        <f t="shared" si="5"/>
        <v>75.585830565390367</v>
      </c>
      <c r="N28" s="67">
        <v>78.135360104306628</v>
      </c>
    </row>
    <row r="29" spans="2:14" ht="15.5" x14ac:dyDescent="0.35">
      <c r="B29" s="28">
        <f t="shared" si="6"/>
        <v>23</v>
      </c>
      <c r="C29" s="51" t="s">
        <v>43</v>
      </c>
      <c r="D29" s="55">
        <f>'[1]Appendix 3'!D71</f>
        <v>494</v>
      </c>
      <c r="E29" s="37">
        <f>'[1]Appendix 3'!F71+'[2]Appendix 3'!F71+'[3]Appendix 3'!F71</f>
        <v>257</v>
      </c>
      <c r="F29" s="37">
        <f>'[1]Appendix 3'!H71+'[2]Appendix 3'!H71+'[3]Appendix 3'!H71</f>
        <v>0</v>
      </c>
      <c r="G29" s="37">
        <f>'[1]Appendix 3'!J71+'[2]Appendix 3'!J71+'[3]Appendix 3'!J71</f>
        <v>201</v>
      </c>
      <c r="H29" s="37">
        <f>'[1]Appendix 3'!L71+'[2]Appendix 3'!L71+'[3]Appendix 3'!L71</f>
        <v>0</v>
      </c>
      <c r="I29" s="37">
        <f>'[1]Appendix 3'!N71+'[2]Appendix 3'!N71+'[3]Appendix 3'!N71</f>
        <v>10</v>
      </c>
      <c r="J29" s="37">
        <f>'[3]Appendix 3'!P71</f>
        <v>541</v>
      </c>
      <c r="K29" s="29">
        <f t="shared" si="3"/>
        <v>0</v>
      </c>
      <c r="L29" s="29">
        <f t="shared" si="4"/>
        <v>1.3297872340425532</v>
      </c>
      <c r="M29" s="29">
        <f t="shared" si="5"/>
        <v>26.728723404255316</v>
      </c>
      <c r="N29" s="67">
        <v>47.802197802197803</v>
      </c>
    </row>
    <row r="30" spans="2:14" ht="15.5" x14ac:dyDescent="0.35">
      <c r="B30" s="28">
        <f t="shared" si="6"/>
        <v>24</v>
      </c>
      <c r="C30" s="52" t="s">
        <v>71</v>
      </c>
      <c r="D30" s="55">
        <f>'[1]Appendix 3'!D72</f>
        <v>3597</v>
      </c>
      <c r="E30" s="37">
        <f>'[1]Appendix 3'!F72+'[2]Appendix 3'!F72+'[3]Appendix 3'!F72</f>
        <v>1235</v>
      </c>
      <c r="F30" s="37">
        <f>'[1]Appendix 3'!H72+'[2]Appendix 3'!H72+'[3]Appendix 3'!H72</f>
        <v>2044</v>
      </c>
      <c r="G30" s="37">
        <f>'[1]Appendix 3'!J72+'[2]Appendix 3'!J72+'[3]Appendix 3'!J72</f>
        <v>594</v>
      </c>
      <c r="H30" s="37">
        <f>'[1]Appendix 3'!L72+'[2]Appendix 3'!L72+'[3]Appendix 3'!L72</f>
        <v>3</v>
      </c>
      <c r="I30" s="37">
        <f>'[1]Appendix 3'!N72+'[2]Appendix 3'!N72+'[3]Appendix 3'!N72</f>
        <v>95</v>
      </c>
      <c r="J30" s="37">
        <f>'[3]Appendix 3'!P72</f>
        <v>4140</v>
      </c>
      <c r="K30" s="29">
        <f t="shared" si="3"/>
        <v>6.2086092715231793E-2</v>
      </c>
      <c r="L30" s="29">
        <f t="shared" si="4"/>
        <v>1.9660596026490067</v>
      </c>
      <c r="M30" s="29">
        <f t="shared" si="5"/>
        <v>12.293046357615895</v>
      </c>
      <c r="N30" s="67">
        <v>11.420275828695862</v>
      </c>
    </row>
    <row r="31" spans="2:14" ht="15.5" x14ac:dyDescent="0.35">
      <c r="B31" s="28">
        <f t="shared" si="6"/>
        <v>25</v>
      </c>
      <c r="C31" s="51" t="s">
        <v>70</v>
      </c>
      <c r="D31" s="55">
        <f>'[1]Appendix 3'!D73</f>
        <v>13382</v>
      </c>
      <c r="E31" s="37">
        <f>'[1]Appendix 3'!F73+'[2]Appendix 3'!F73+'[3]Appendix 3'!F73</f>
        <v>29819</v>
      </c>
      <c r="F31" s="37">
        <f>'[1]Appendix 3'!H73+'[2]Appendix 3'!H73+'[3]Appendix 3'!H73</f>
        <v>0</v>
      </c>
      <c r="G31" s="37">
        <f>'[1]Appendix 3'!J73+'[2]Appendix 3'!J73+'[3]Appendix 3'!J73</f>
        <v>34512</v>
      </c>
      <c r="H31" s="37">
        <f>'[1]Appendix 3'!L73+'[2]Appendix 3'!L73+'[3]Appendix 3'!L73</f>
        <v>509</v>
      </c>
      <c r="I31" s="37">
        <f>'[1]Appendix 3'!N73+'[2]Appendix 3'!N73+'[3]Appendix 3'!N73</f>
        <v>54</v>
      </c>
      <c r="J31" s="37">
        <f>'[3]Appendix 3'!P73</f>
        <v>8126</v>
      </c>
      <c r="K31" s="29">
        <f t="shared" si="3"/>
        <v>1.17821346728085</v>
      </c>
      <c r="L31" s="29">
        <f t="shared" si="4"/>
        <v>0.12499710654845952</v>
      </c>
      <c r="M31" s="29">
        <f t="shared" si="5"/>
        <v>79.887039651859908</v>
      </c>
      <c r="N31" s="67">
        <v>64.074569986610356</v>
      </c>
    </row>
    <row r="32" spans="2:14" ht="15.5" x14ac:dyDescent="0.35">
      <c r="B32" s="28">
        <f t="shared" si="6"/>
        <v>26</v>
      </c>
      <c r="C32" s="51" t="s">
        <v>52</v>
      </c>
      <c r="D32" s="55">
        <f>'[1]Appendix 3'!D74</f>
        <v>2945</v>
      </c>
      <c r="E32" s="37">
        <f>'[1]Appendix 3'!F74+'[2]Appendix 3'!F74+'[3]Appendix 3'!F74</f>
        <v>1686</v>
      </c>
      <c r="F32" s="37">
        <f>'[1]Appendix 3'!H74+'[2]Appendix 3'!H74+'[3]Appendix 3'!H74</f>
        <v>0</v>
      </c>
      <c r="G32" s="37">
        <f>'[1]Appendix 3'!J74+'[2]Appendix 3'!J74+'[3]Appendix 3'!J74</f>
        <v>1283</v>
      </c>
      <c r="H32" s="37">
        <f>'[1]Appendix 3'!L74+'[2]Appendix 3'!L74+'[3]Appendix 3'!L74</f>
        <v>0</v>
      </c>
      <c r="I32" s="37">
        <f>'[1]Appendix 3'!N74+'[2]Appendix 3'!N74+'[3]Appendix 3'!N74</f>
        <v>204</v>
      </c>
      <c r="J32" s="37">
        <f>'[3]Appendix 3'!P74</f>
        <v>3144</v>
      </c>
      <c r="K32" s="29">
        <f t="shared" si="3"/>
        <v>0</v>
      </c>
      <c r="L32" s="29">
        <f t="shared" si="4"/>
        <v>4.4050960915568993</v>
      </c>
      <c r="M32" s="29">
        <f t="shared" si="5"/>
        <v>27.704599438566184</v>
      </c>
      <c r="N32" s="67">
        <v>36.488516849109246</v>
      </c>
    </row>
    <row r="33" spans="1:15" ht="15.5" x14ac:dyDescent="0.35">
      <c r="B33" s="28">
        <f t="shared" si="6"/>
        <v>27</v>
      </c>
      <c r="C33" s="51" t="s">
        <v>58</v>
      </c>
      <c r="D33" s="55">
        <f>'[1]Appendix 3'!D75</f>
        <v>3285</v>
      </c>
      <c r="E33" s="37">
        <f>'[1]Appendix 3'!F75+'[2]Appendix 3'!F75+'[3]Appendix 3'!F75</f>
        <v>835</v>
      </c>
      <c r="F33" s="37">
        <f>'[1]Appendix 3'!H75+'[2]Appendix 3'!H75+'[3]Appendix 3'!H75</f>
        <v>906</v>
      </c>
      <c r="G33" s="37">
        <f>'[1]Appendix 3'!J75+'[2]Appendix 3'!J75+'[3]Appendix 3'!J75</f>
        <v>665</v>
      </c>
      <c r="H33" s="37">
        <f>'[1]Appendix 3'!L75+'[2]Appendix 3'!L75+'[3]Appendix 3'!L75</f>
        <v>0</v>
      </c>
      <c r="I33" s="37">
        <f>'[1]Appendix 3'!N75+'[2]Appendix 3'!N75+'[3]Appendix 3'!N75</f>
        <v>7</v>
      </c>
      <c r="J33" s="37">
        <f>'[3]Appendix 3'!P75</f>
        <v>3448</v>
      </c>
      <c r="K33" s="29">
        <f t="shared" si="3"/>
        <v>0</v>
      </c>
      <c r="L33" s="29">
        <f t="shared" si="4"/>
        <v>0.16990291262135923</v>
      </c>
      <c r="M33" s="29">
        <f t="shared" si="5"/>
        <v>16.140776699029129</v>
      </c>
      <c r="N33" s="67">
        <v>20.160310905999516</v>
      </c>
    </row>
    <row r="34" spans="1:15" ht="15.5" x14ac:dyDescent="0.35">
      <c r="B34" s="28">
        <f t="shared" si="6"/>
        <v>28</v>
      </c>
      <c r="C34" s="51" t="s">
        <v>66</v>
      </c>
      <c r="D34" s="55">
        <f>'[1]Appendix 3'!D76</f>
        <v>730</v>
      </c>
      <c r="E34" s="37">
        <f>'[1]Appendix 3'!F76+'[2]Appendix 3'!F76+'[3]Appendix 3'!F76</f>
        <v>1069</v>
      </c>
      <c r="F34" s="37">
        <f>'[1]Appendix 3'!H76+'[2]Appendix 3'!H76+'[3]Appendix 3'!H76</f>
        <v>992</v>
      </c>
      <c r="G34" s="37">
        <f>'[1]Appendix 3'!J76+'[2]Appendix 3'!J76+'[3]Appendix 3'!J76</f>
        <v>441</v>
      </c>
      <c r="H34" s="37">
        <f>'[1]Appendix 3'!L76+'[2]Appendix 3'!L76+'[3]Appendix 3'!L76</f>
        <v>7</v>
      </c>
      <c r="I34" s="37">
        <f>'[1]Appendix 3'!N76+'[2]Appendix 3'!N76+'[3]Appendix 3'!N76</f>
        <v>29</v>
      </c>
      <c r="J34" s="37">
        <f>'[3]Appendix 3'!P76</f>
        <v>1338</v>
      </c>
      <c r="K34" s="29">
        <f t="shared" si="3"/>
        <v>0.38567493112947659</v>
      </c>
      <c r="L34" s="29">
        <f t="shared" si="4"/>
        <v>1.5977961432506886</v>
      </c>
      <c r="M34" s="29">
        <f t="shared" si="5"/>
        <v>24.297520661157023</v>
      </c>
      <c r="N34" s="67">
        <v>40.923566878980893</v>
      </c>
    </row>
    <row r="35" spans="1:15" ht="15.5" x14ac:dyDescent="0.35">
      <c r="B35" s="28">
        <f t="shared" si="6"/>
        <v>29</v>
      </c>
      <c r="C35" s="52" t="s">
        <v>41</v>
      </c>
      <c r="D35" s="55">
        <f>'[1]Appendix 3'!D77</f>
        <v>39223</v>
      </c>
      <c r="E35" s="37">
        <f>'[1]Appendix 3'!F77+'[2]Appendix 3'!F77+'[3]Appendix 3'!F77</f>
        <v>41534</v>
      </c>
      <c r="F35" s="37">
        <f>'[1]Appendix 3'!H77+'[2]Appendix 3'!H77+'[3]Appendix 3'!H77</f>
        <v>1935</v>
      </c>
      <c r="G35" s="37">
        <f>'[1]Appendix 3'!J77+'[2]Appendix 3'!J77+'[3]Appendix 3'!J77</f>
        <v>33431</v>
      </c>
      <c r="H35" s="37">
        <f>'[1]Appendix 3'!L77+'[2]Appendix 3'!L77+'[3]Appendix 3'!L77</f>
        <v>1951</v>
      </c>
      <c r="I35" s="37">
        <f>'[1]Appendix 3'!N77+'[2]Appendix 3'!N77+'[3]Appendix 3'!N77</f>
        <v>0</v>
      </c>
      <c r="J35" s="37">
        <f>'[3]Appendix 3'!P77</f>
        <v>45375</v>
      </c>
      <c r="K35" s="29">
        <f t="shared" si="3"/>
        <v>2.415889644241366</v>
      </c>
      <c r="L35" s="29">
        <f t="shared" si="4"/>
        <v>0</v>
      </c>
      <c r="M35" s="29">
        <f t="shared" si="5"/>
        <v>41.39703059796674</v>
      </c>
      <c r="N35" s="67">
        <v>57.344997178102076</v>
      </c>
    </row>
    <row r="36" spans="1:15" ht="15.5" x14ac:dyDescent="0.35">
      <c r="B36" s="28">
        <f t="shared" si="6"/>
        <v>30</v>
      </c>
      <c r="C36" s="51" t="s">
        <v>57</v>
      </c>
      <c r="D36" s="55">
        <f>'[1]Appendix 3'!D78</f>
        <v>0</v>
      </c>
      <c r="E36" s="37">
        <f>'[1]Appendix 3'!F78+'[2]Appendix 3'!F78+'[3]Appendix 3'!F78</f>
        <v>0</v>
      </c>
      <c r="F36" s="37">
        <f>'[1]Appendix 3'!H78+'[2]Appendix 3'!H78+'[3]Appendix 3'!H78</f>
        <v>0</v>
      </c>
      <c r="G36" s="37">
        <f>'[1]Appendix 3'!J78+'[2]Appendix 3'!J78+'[3]Appendix 3'!J78</f>
        <v>0</v>
      </c>
      <c r="H36" s="37">
        <f>'[1]Appendix 3'!L78+'[2]Appendix 3'!L78+'[3]Appendix 3'!L78</f>
        <v>0</v>
      </c>
      <c r="I36" s="37">
        <f>'[1]Appendix 3'!N78+'[2]Appendix 3'!N78+'[3]Appendix 3'!N78</f>
        <v>0</v>
      </c>
      <c r="J36" s="37">
        <f>'[3]Appendix 3'!P78</f>
        <v>0</v>
      </c>
      <c r="K36" s="29">
        <f t="shared" si="3"/>
        <v>0</v>
      </c>
      <c r="L36" s="29">
        <f t="shared" si="4"/>
        <v>0</v>
      </c>
      <c r="M36" s="29" t="s">
        <v>75</v>
      </c>
      <c r="N36" s="67" t="s">
        <v>75</v>
      </c>
    </row>
    <row r="37" spans="1:15" ht="15.5" x14ac:dyDescent="0.35">
      <c r="B37" s="28">
        <f t="shared" si="6"/>
        <v>31</v>
      </c>
      <c r="C37" s="51" t="s">
        <v>56</v>
      </c>
      <c r="D37" s="55">
        <f>'[1]Appendix 3'!D79</f>
        <v>18753</v>
      </c>
      <c r="E37" s="37">
        <f>'[1]Appendix 3'!F79+'[2]Appendix 3'!F79+'[3]Appendix 3'!F79</f>
        <v>24403</v>
      </c>
      <c r="F37" s="37">
        <f>'[1]Appendix 3'!H79+'[2]Appendix 3'!H79+'[3]Appendix 3'!H79</f>
        <v>2332</v>
      </c>
      <c r="G37" s="37">
        <f>'[1]Appendix 3'!J79+'[2]Appendix 3'!J79+'[3]Appendix 3'!J79</f>
        <v>25711</v>
      </c>
      <c r="H37" s="37">
        <f>'[1]Appendix 3'!L79+'[2]Appendix 3'!L79+'[3]Appendix 3'!L79</f>
        <v>11</v>
      </c>
      <c r="I37" s="37">
        <f>'[1]Appendix 3'!N79+'[2]Appendix 3'!N79+'[3]Appendix 3'!N79</f>
        <v>163</v>
      </c>
      <c r="J37" s="37">
        <f>'[3]Appendix 3'!P79</f>
        <v>17271</v>
      </c>
      <c r="K37" s="29">
        <f t="shared" si="3"/>
        <v>2.5488923903976272E-2</v>
      </c>
      <c r="L37" s="29">
        <f t="shared" si="4"/>
        <v>0.37769950875892111</v>
      </c>
      <c r="M37" s="29">
        <f t="shared" si="5"/>
        <v>59.576883863193999</v>
      </c>
      <c r="N37" s="67">
        <v>48.802996579990229</v>
      </c>
    </row>
    <row r="38" spans="1:15" ht="15.5" x14ac:dyDescent="0.35">
      <c r="B38" s="28">
        <f t="shared" si="6"/>
        <v>32</v>
      </c>
      <c r="C38" s="51" t="s">
        <v>15</v>
      </c>
      <c r="D38" s="55">
        <f>'[1]Appendix 3'!D80</f>
        <v>11173</v>
      </c>
      <c r="E38" s="37">
        <f>'[1]Appendix 3'!F80+'[2]Appendix 3'!F80+'[3]Appendix 3'!F80</f>
        <v>4161</v>
      </c>
      <c r="F38" s="37">
        <f>'[1]Appendix 3'!H80+'[2]Appendix 3'!H80+'[3]Appendix 3'!H80</f>
        <v>1</v>
      </c>
      <c r="G38" s="37">
        <f>'[1]Appendix 3'!J80+'[2]Appendix 3'!J80+'[3]Appendix 3'!J80</f>
        <v>3626</v>
      </c>
      <c r="H38" s="37">
        <f>'[1]Appendix 3'!L80+'[2]Appendix 3'!L80+'[3]Appendix 3'!L80</f>
        <v>0</v>
      </c>
      <c r="I38" s="37">
        <f>'[1]Appendix 3'!N80+'[2]Appendix 3'!N80+'[3]Appendix 3'!N80</f>
        <v>103</v>
      </c>
      <c r="J38" s="37">
        <f>'[3]Appendix 3'!P80</f>
        <v>11605</v>
      </c>
      <c r="K38" s="29">
        <f t="shared" si="3"/>
        <v>0</v>
      </c>
      <c r="L38" s="29">
        <f t="shared" si="4"/>
        <v>0.67170992565540621</v>
      </c>
      <c r="M38" s="29">
        <f t="shared" si="5"/>
        <v>23.646797965305858</v>
      </c>
      <c r="N38" s="67">
        <v>24.425054112554111</v>
      </c>
    </row>
    <row r="39" spans="1:15" ht="15.5" x14ac:dyDescent="0.35">
      <c r="B39" s="28">
        <f t="shared" si="6"/>
        <v>33</v>
      </c>
      <c r="C39" s="51" t="s">
        <v>64</v>
      </c>
      <c r="D39" s="55">
        <f>'[1]Appendix 3'!D81</f>
        <v>825</v>
      </c>
      <c r="E39" s="37">
        <f>'[1]Appendix 3'!F81+'[2]Appendix 3'!F81+'[3]Appendix 3'!F81</f>
        <v>551</v>
      </c>
      <c r="F39" s="37">
        <f>'[1]Appendix 3'!H81+'[2]Appendix 3'!H81+'[3]Appendix 3'!H81</f>
        <v>106</v>
      </c>
      <c r="G39" s="37">
        <f>'[1]Appendix 3'!J81+'[2]Appendix 3'!J81+'[3]Appendix 3'!J81</f>
        <v>412</v>
      </c>
      <c r="H39" s="37">
        <f>'[1]Appendix 3'!L81+'[2]Appendix 3'!L81+'[3]Appendix 3'!L81</f>
        <v>0</v>
      </c>
      <c r="I39" s="37">
        <f>'[1]Appendix 3'!N81+'[2]Appendix 3'!N81+'[3]Appendix 3'!N81</f>
        <v>30</v>
      </c>
      <c r="J39" s="37">
        <f>'[3]Appendix 3'!P81</f>
        <v>934</v>
      </c>
      <c r="K39" s="29">
        <f t="shared" si="3"/>
        <v>0</v>
      </c>
      <c r="L39" s="29">
        <f t="shared" si="4"/>
        <v>2.1802325581395348</v>
      </c>
      <c r="M39" s="29">
        <f t="shared" si="5"/>
        <v>29.941860465116278</v>
      </c>
      <c r="N39" s="67">
        <v>31.44611186903138</v>
      </c>
    </row>
    <row r="40" spans="1:15" ht="15.5" x14ac:dyDescent="0.35">
      <c r="B40" s="28">
        <f t="shared" si="6"/>
        <v>34</v>
      </c>
      <c r="C40" s="51" t="s">
        <v>45</v>
      </c>
      <c r="D40" s="55">
        <f>'[1]Appendix 3'!D82</f>
        <v>47929</v>
      </c>
      <c r="E40" s="37">
        <f>'[1]Appendix 3'!F82+'[2]Appendix 3'!F82+'[3]Appendix 3'!F82</f>
        <v>42227</v>
      </c>
      <c r="F40" s="37">
        <f>'[1]Appendix 3'!H82+'[2]Appendix 3'!H82+'[3]Appendix 3'!H82</f>
        <v>307</v>
      </c>
      <c r="G40" s="37">
        <f>'[1]Appendix 3'!J82+'[2]Appendix 3'!J82+'[3]Appendix 3'!J82</f>
        <v>24175</v>
      </c>
      <c r="H40" s="37">
        <f>'[1]Appendix 3'!L82+'[2]Appendix 3'!L82+'[3]Appendix 3'!L82</f>
        <v>7</v>
      </c>
      <c r="I40" s="37">
        <f>'[1]Appendix 3'!N82+'[2]Appendix 3'!N82+'[3]Appendix 3'!N82</f>
        <v>0</v>
      </c>
      <c r="J40" s="37">
        <f>'[3]Appendix 3'!P82</f>
        <v>65974</v>
      </c>
      <c r="K40" s="29">
        <f t="shared" si="3"/>
        <v>7.764319623763255E-3</v>
      </c>
      <c r="L40" s="29">
        <f t="shared" si="4"/>
        <v>0</v>
      </c>
      <c r="M40" s="29">
        <f t="shared" si="5"/>
        <v>26.814632414925239</v>
      </c>
      <c r="N40" s="67">
        <v>45.287584608887215</v>
      </c>
    </row>
    <row r="41" spans="1:15" ht="15.5" x14ac:dyDescent="0.35">
      <c r="B41" s="28">
        <f t="shared" si="6"/>
        <v>35</v>
      </c>
      <c r="C41" s="52" t="s">
        <v>16</v>
      </c>
      <c r="D41" s="55">
        <f>'[1]Appendix 3'!D83</f>
        <v>2022</v>
      </c>
      <c r="E41" s="37">
        <f>'[1]Appendix 3'!F83+'[2]Appendix 3'!F83+'[3]Appendix 3'!F83</f>
        <v>545</v>
      </c>
      <c r="F41" s="37">
        <f>'[1]Appendix 3'!H83+'[2]Appendix 3'!H83+'[3]Appendix 3'!H83</f>
        <v>1868</v>
      </c>
      <c r="G41" s="37">
        <f>'[1]Appendix 3'!J83+'[2]Appendix 3'!J83+'[3]Appendix 3'!J83</f>
        <v>794</v>
      </c>
      <c r="H41" s="37">
        <f>'[1]Appendix 3'!L83+'[2]Appendix 3'!L83+'[3]Appendix 3'!L83</f>
        <v>63</v>
      </c>
      <c r="I41" s="37">
        <f>'[1]Appendix 3'!N83+'[2]Appendix 3'!N83+'[3]Appendix 3'!N83</f>
        <v>33</v>
      </c>
      <c r="J41" s="37">
        <f>'[3]Appendix 3'!P83</f>
        <v>1678</v>
      </c>
      <c r="K41" s="29">
        <f t="shared" si="3"/>
        <v>2.4532710280373831</v>
      </c>
      <c r="L41" s="29">
        <f t="shared" si="4"/>
        <v>1.2850467289719625</v>
      </c>
      <c r="M41" s="29">
        <f t="shared" si="5"/>
        <v>30.919003115264797</v>
      </c>
      <c r="N41" s="67">
        <v>35.020242914979754</v>
      </c>
    </row>
    <row r="42" spans="1:15" ht="15.5" x14ac:dyDescent="0.35">
      <c r="B42" s="28">
        <f t="shared" si="6"/>
        <v>36</v>
      </c>
      <c r="C42" s="52" t="s">
        <v>65</v>
      </c>
      <c r="D42" s="55">
        <f>'[1]Appendix 3'!D84</f>
        <v>41905</v>
      </c>
      <c r="E42" s="37">
        <f>'[1]Appendix 3'!F84+'[2]Appendix 3'!F84+'[3]Appendix 3'!F84</f>
        <v>2468</v>
      </c>
      <c r="F42" s="37">
        <f>'[1]Appendix 3'!H84+'[2]Appendix 3'!H84+'[3]Appendix 3'!H84</f>
        <v>173</v>
      </c>
      <c r="G42" s="37">
        <f>'[1]Appendix 3'!J84+'[2]Appendix 3'!J84+'[3]Appendix 3'!J84</f>
        <v>4529</v>
      </c>
      <c r="H42" s="37">
        <f>'[1]Appendix 3'!L84+'[2]Appendix 3'!L84+'[3]Appendix 3'!L84</f>
        <v>0</v>
      </c>
      <c r="I42" s="37">
        <f>'[1]Appendix 3'!N84+'[2]Appendix 3'!N84+'[3]Appendix 3'!N84</f>
        <v>19</v>
      </c>
      <c r="J42" s="37">
        <f>'[3]Appendix 3'!P84</f>
        <v>39832</v>
      </c>
      <c r="K42" s="29">
        <f t="shared" si="3"/>
        <v>0</v>
      </c>
      <c r="L42" s="29">
        <f t="shared" si="4"/>
        <v>4.2812077512392972E-2</v>
      </c>
      <c r="M42" s="29">
        <f t="shared" si="5"/>
        <v>10.205047318611987</v>
      </c>
      <c r="N42" s="67">
        <v>7.4049644922278652</v>
      </c>
    </row>
    <row r="43" spans="1:15" ht="15.5" x14ac:dyDescent="0.35">
      <c r="B43" s="28">
        <f t="shared" si="6"/>
        <v>37</v>
      </c>
      <c r="C43" s="52" t="s">
        <v>44</v>
      </c>
      <c r="D43" s="55">
        <f>'[1]Appendix 3'!D85</f>
        <v>1814</v>
      </c>
      <c r="E43" s="37">
        <f>'[1]Appendix 3'!F85+'[2]Appendix 3'!F85+'[3]Appendix 3'!F85</f>
        <v>2019</v>
      </c>
      <c r="F43" s="37">
        <f>'[1]Appendix 3'!H85+'[2]Appendix 3'!H85+'[3]Appendix 3'!H85</f>
        <v>1444</v>
      </c>
      <c r="G43" s="37">
        <f>'[1]Appendix 3'!J85+'[2]Appendix 3'!J85+'[3]Appendix 3'!J85</f>
        <v>527</v>
      </c>
      <c r="H43" s="37">
        <f>'[1]Appendix 3'!L85+'[2]Appendix 3'!L85+'[3]Appendix 3'!L85</f>
        <v>37</v>
      </c>
      <c r="I43" s="37">
        <f>'[1]Appendix 3'!N85+'[2]Appendix 3'!N85+'[3]Appendix 3'!N85</f>
        <v>1154</v>
      </c>
      <c r="J43" s="37">
        <f>'[3]Appendix 3'!P85</f>
        <v>2115</v>
      </c>
      <c r="K43" s="29">
        <f t="shared" si="3"/>
        <v>0.96530133055048262</v>
      </c>
      <c r="L43" s="29">
        <f t="shared" si="4"/>
        <v>30.106965823115058</v>
      </c>
      <c r="M43" s="29">
        <f t="shared" si="5"/>
        <v>13.749021654056875</v>
      </c>
      <c r="N43" s="67">
        <v>28.527131782945737</v>
      </c>
    </row>
    <row r="44" spans="1:15" s="35" customFormat="1" ht="15.5" x14ac:dyDescent="0.35">
      <c r="A44" s="25"/>
      <c r="B44" s="28">
        <f t="shared" si="6"/>
        <v>38</v>
      </c>
      <c r="C44" s="52" t="s">
        <v>67</v>
      </c>
      <c r="D44" s="55">
        <f>'[1]Appendix 3'!D86</f>
        <v>2857</v>
      </c>
      <c r="E44" s="37">
        <f>'[1]Appendix 3'!F86+'[2]Appendix 3'!F86+'[3]Appendix 3'!F86</f>
        <v>114</v>
      </c>
      <c r="F44" s="37">
        <f>'[1]Appendix 3'!H86+'[2]Appendix 3'!H86+'[3]Appendix 3'!H86</f>
        <v>30</v>
      </c>
      <c r="G44" s="37">
        <f>'[1]Appendix 3'!J86+'[2]Appendix 3'!J86+'[3]Appendix 3'!J86</f>
        <v>108</v>
      </c>
      <c r="H44" s="37">
        <f>'[1]Appendix 3'!L86+'[2]Appendix 3'!L86+'[3]Appendix 3'!L86</f>
        <v>12</v>
      </c>
      <c r="I44" s="37">
        <f>'[1]Appendix 3'!N86+'[2]Appendix 3'!N86+'[3]Appendix 3'!N86</f>
        <v>0</v>
      </c>
      <c r="J44" s="37">
        <f>'[3]Appendix 3'!P86</f>
        <v>2851</v>
      </c>
      <c r="K44" s="29">
        <f t="shared" si="3"/>
        <v>0.40390440928980142</v>
      </c>
      <c r="L44" s="29">
        <f t="shared" si="4"/>
        <v>0</v>
      </c>
      <c r="M44" s="29">
        <f t="shared" si="5"/>
        <v>3.6351396836082128</v>
      </c>
      <c r="N44" s="67">
        <v>2.4581768521679757</v>
      </c>
    </row>
    <row r="45" spans="1:15" ht="16" thickBot="1" x14ac:dyDescent="0.4">
      <c r="B45" s="30"/>
      <c r="C45" s="53" t="s">
        <v>12</v>
      </c>
      <c r="D45" s="42">
        <f t="shared" ref="D45:J45" si="7">SUM(D7:D44)</f>
        <v>974410</v>
      </c>
      <c r="E45" s="21">
        <f t="shared" si="7"/>
        <v>1932047</v>
      </c>
      <c r="F45" s="21">
        <f t="shared" si="7"/>
        <v>46187</v>
      </c>
      <c r="G45" s="21">
        <f t="shared" si="7"/>
        <v>2239087</v>
      </c>
      <c r="H45" s="21">
        <f t="shared" si="7"/>
        <v>3966</v>
      </c>
      <c r="I45" s="21">
        <f t="shared" si="7"/>
        <v>19332</v>
      </c>
      <c r="J45" s="21">
        <f t="shared" si="7"/>
        <v>641484</v>
      </c>
      <c r="K45" s="65">
        <f>IFERROR((H45/SUM($G45:$J45))*100,0)</f>
        <v>0.1365764089220278</v>
      </c>
      <c r="L45" s="22">
        <f>IFERROR((I45/SUM($G45:$J45))*100,0)</f>
        <v>0.6657325106607771</v>
      </c>
      <c r="M45" s="22">
        <f>IFERROR((G45/SUM($G45:$J45))*100,0)</f>
        <v>77.10702514472932</v>
      </c>
      <c r="N45" s="31">
        <v>64.553930527586459</v>
      </c>
    </row>
    <row r="46" spans="1:15" x14ac:dyDescent="0.35">
      <c r="K46" s="66"/>
      <c r="L46" s="26"/>
      <c r="M46" s="26"/>
      <c r="N46" s="26"/>
      <c r="O46" s="64"/>
    </row>
    <row r="47" spans="1:15" hidden="1" x14ac:dyDescent="0.35">
      <c r="D47" s="27"/>
      <c r="E47" s="27"/>
      <c r="F47" s="27"/>
      <c r="G47" s="27"/>
      <c r="H47" s="27"/>
      <c r="I47" s="27"/>
      <c r="J47" s="27"/>
    </row>
    <row r="48" spans="1:15" hidden="1" x14ac:dyDescent="0.35">
      <c r="D48" s="25">
        <f>'[4]Appendix 3'!$D$85</f>
        <v>2468</v>
      </c>
      <c r="E48" s="25">
        <f>+'[5]Appendix 3'!$F$85+'[6]Appendix 3'!$F$85+'[4]Appendix 3'!$F$85</f>
        <v>929527</v>
      </c>
      <c r="F48" s="25">
        <f>+'[5]Appendix 3'!H85+'[6]Appendix 3'!H85+'[4]Appendix 3'!H85</f>
        <v>22020</v>
      </c>
      <c r="G48" s="25">
        <f>+'[5]Appendix 3'!J85+'[6]Appendix 3'!J85+'[4]Appendix 3'!J85</f>
        <v>869143</v>
      </c>
      <c r="H48" s="25">
        <f>+'[5]Appendix 3'!L85+'[6]Appendix 3'!L85+'[4]Appendix 3'!L85</f>
        <v>6594</v>
      </c>
      <c r="I48" s="25">
        <f>+'[5]Appendix 3'!N85+'[6]Appendix 3'!N85+'[4]Appendix 3'!N85</f>
        <v>9537</v>
      </c>
      <c r="J48" s="25">
        <f>'[5]Appendix 3'!$P$85</f>
        <v>622541</v>
      </c>
    </row>
    <row r="49" spans="4:14" hidden="1" x14ac:dyDescent="0.35">
      <c r="D49" s="27"/>
    </row>
    <row r="50" spans="4:14" hidden="1" x14ac:dyDescent="0.35">
      <c r="D50" s="27">
        <f>D45-D48</f>
        <v>971942</v>
      </c>
      <c r="E50" s="27">
        <f t="shared" ref="E50:J50" si="8">E45-E48</f>
        <v>1002520</v>
      </c>
      <c r="F50" s="27">
        <f t="shared" si="8"/>
        <v>24167</v>
      </c>
      <c r="G50" s="27">
        <f t="shared" si="8"/>
        <v>1369944</v>
      </c>
      <c r="H50" s="27">
        <f t="shared" si="8"/>
        <v>-2628</v>
      </c>
      <c r="I50" s="27">
        <f t="shared" si="8"/>
        <v>9795</v>
      </c>
      <c r="J50" s="27">
        <f t="shared" si="8"/>
        <v>18943</v>
      </c>
    </row>
    <row r="51" spans="4:14" x14ac:dyDescent="0.35">
      <c r="J51" s="27"/>
      <c r="N51" s="26"/>
    </row>
    <row r="53" spans="4:14" x14ac:dyDescent="0.35">
      <c r="D53" s="27"/>
    </row>
    <row r="54" spans="4:14" x14ac:dyDescent="0.35">
      <c r="D54" s="27"/>
      <c r="E54" s="27"/>
      <c r="F54" s="27"/>
      <c r="G54" s="27"/>
      <c r="H54" s="27"/>
      <c r="I54" s="27"/>
      <c r="J54" s="27"/>
    </row>
  </sheetData>
  <sheetProtection algorithmName="SHA-512" hashValue="i+OiXZDrjz6T9g0vLQWyF8j+ZZ6V262URejplG17EMthdOGZ6XxQE2wl9RqMQsGLFaLLfxb6Ky/EHbhGudBAag==" saltValue="TseY915faU2Pel21tLvPXg==" spinCount="100000" sheet="1" objects="1" scenarios="1"/>
  <mergeCells count="13">
    <mergeCell ref="B3:N3"/>
    <mergeCell ref="B4:B6"/>
    <mergeCell ref="C4:C6"/>
    <mergeCell ref="D4:D5"/>
    <mergeCell ref="E4:E5"/>
    <mergeCell ref="F4:F5"/>
    <mergeCell ref="L4:L5"/>
    <mergeCell ref="G4:G5"/>
    <mergeCell ref="H4:H5"/>
    <mergeCell ref="I4:I5"/>
    <mergeCell ref="J4:J5"/>
    <mergeCell ref="K4:K5"/>
    <mergeCell ref="M4:N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1"/>
  <sheetViews>
    <sheetView showGridLines="0" topLeftCell="A16" zoomScale="59" zoomScaleNormal="59" zoomScaleSheetLayoutView="100" workbookViewId="0">
      <selection activeCell="E40" sqref="E40"/>
    </sheetView>
  </sheetViews>
  <sheetFormatPr defaultColWidth="9.1796875" defaultRowHeight="14.5" x14ac:dyDescent="0.35"/>
  <cols>
    <col min="1" max="1" width="17.1796875" style="25" customWidth="1"/>
    <col min="2" max="2" width="5.54296875" style="25" bestFit="1" customWidth="1"/>
    <col min="3" max="3" width="49.81640625" style="25" bestFit="1" customWidth="1"/>
    <col min="4" max="4" width="23.81640625" style="25" customWidth="1"/>
    <col min="5" max="5" width="22.453125" style="25" bestFit="1" customWidth="1"/>
    <col min="6" max="6" width="14.54296875" style="25" bestFit="1" customWidth="1"/>
    <col min="7" max="7" width="16" style="25" bestFit="1" customWidth="1"/>
    <col min="8" max="9" width="19.54296875" style="25" customWidth="1"/>
    <col min="10" max="10" width="19.1796875" style="25" bestFit="1" customWidth="1"/>
    <col min="11" max="11" width="20.1796875" style="25" bestFit="1" customWidth="1"/>
    <col min="12" max="12" width="20.1796875" style="25" customWidth="1"/>
    <col min="13" max="13" width="21.1796875" style="25" customWidth="1"/>
    <col min="14" max="14" width="18" style="25" customWidth="1"/>
    <col min="15" max="15" width="12.1796875" style="25" bestFit="1" customWidth="1"/>
    <col min="16" max="16" width="12.453125" style="25" customWidth="1"/>
    <col min="17" max="17" width="11.54296875" style="25" bestFit="1" customWidth="1"/>
    <col min="18" max="18" width="15.1796875" style="25" customWidth="1"/>
    <col min="19" max="19" width="19.81640625" style="25" customWidth="1"/>
    <col min="20" max="20" width="20.81640625" style="25" customWidth="1"/>
    <col min="21" max="16384" width="9.1796875" style="25"/>
  </cols>
  <sheetData>
    <row r="1" spans="1:14" ht="30.75" customHeight="1" x14ac:dyDescent="0.35">
      <c r="L1" s="25" t="s">
        <v>88</v>
      </c>
    </row>
    <row r="2" spans="1:14" ht="15" thickBot="1" x14ac:dyDescent="0.4"/>
    <row r="3" spans="1:14" ht="27" customHeight="1" thickBot="1" x14ac:dyDescent="0.4">
      <c r="B3" s="146" t="s">
        <v>109</v>
      </c>
      <c r="C3" s="147"/>
      <c r="D3" s="147"/>
      <c r="E3" s="147"/>
      <c r="F3" s="147"/>
      <c r="G3" s="147"/>
      <c r="H3" s="147"/>
      <c r="I3" s="147"/>
      <c r="J3" s="147"/>
      <c r="K3" s="147"/>
      <c r="L3" s="147"/>
      <c r="M3" s="147"/>
      <c r="N3" s="148"/>
    </row>
    <row r="4" spans="1:14" ht="66" customHeight="1" x14ac:dyDescent="0.35">
      <c r="B4" s="140" t="s">
        <v>7</v>
      </c>
      <c r="C4" s="140" t="s">
        <v>8</v>
      </c>
      <c r="D4" s="142" t="s">
        <v>9</v>
      </c>
      <c r="E4" s="142" t="s">
        <v>87</v>
      </c>
      <c r="F4" s="142" t="s">
        <v>86</v>
      </c>
      <c r="G4" s="142" t="s">
        <v>10</v>
      </c>
      <c r="H4" s="142" t="s">
        <v>83</v>
      </c>
      <c r="I4" s="142" t="s">
        <v>35</v>
      </c>
      <c r="J4" s="142" t="s">
        <v>11</v>
      </c>
      <c r="K4" s="144" t="s">
        <v>84</v>
      </c>
      <c r="L4" s="142" t="s">
        <v>69</v>
      </c>
      <c r="M4" s="145" t="s">
        <v>74</v>
      </c>
      <c r="N4" s="132"/>
    </row>
    <row r="5" spans="1:14" ht="31" x14ac:dyDescent="0.35">
      <c r="B5" s="141"/>
      <c r="C5" s="141"/>
      <c r="D5" s="143"/>
      <c r="E5" s="143"/>
      <c r="F5" s="143"/>
      <c r="G5" s="143"/>
      <c r="H5" s="143"/>
      <c r="I5" s="143"/>
      <c r="J5" s="143"/>
      <c r="K5" s="138"/>
      <c r="L5" s="143"/>
      <c r="M5" s="49" t="s">
        <v>93</v>
      </c>
      <c r="N5" s="24" t="s">
        <v>92</v>
      </c>
    </row>
    <row r="6" spans="1:14" ht="26.25" customHeight="1" thickBot="1" x14ac:dyDescent="0.4">
      <c r="B6" s="149"/>
      <c r="C6" s="149"/>
      <c r="D6" s="47">
        <v>-1</v>
      </c>
      <c r="E6" s="47">
        <v>-2</v>
      </c>
      <c r="F6" s="47">
        <v>-3</v>
      </c>
      <c r="G6" s="47">
        <v>-4</v>
      </c>
      <c r="H6" s="47">
        <v>-5</v>
      </c>
      <c r="I6" s="47">
        <v>-6</v>
      </c>
      <c r="J6" s="47">
        <v>-7</v>
      </c>
      <c r="K6" s="47">
        <v>-8</v>
      </c>
      <c r="L6" s="47">
        <v>-9</v>
      </c>
      <c r="M6" s="47">
        <v>-10</v>
      </c>
      <c r="N6" s="57">
        <v>-11</v>
      </c>
    </row>
    <row r="7" spans="1:14" ht="15.5" x14ac:dyDescent="0.35">
      <c r="A7" s="27"/>
      <c r="B7" s="38">
        <v>1</v>
      </c>
      <c r="C7" s="40" t="s">
        <v>81</v>
      </c>
      <c r="D7" s="37">
        <f>'[1]Appendix 8'!D35</f>
        <v>483</v>
      </c>
      <c r="E7" s="37">
        <f>'[1]Appendix 8'!F35+'[2]Appendix 8'!F35+'[3]Appendix 8'!F35</f>
        <v>1875</v>
      </c>
      <c r="F7" s="37">
        <f>'[1]Appendix 8'!H35+'[2]Appendix 8'!H35+'[3]Appendix 8'!H35</f>
        <v>0</v>
      </c>
      <c r="G7" s="37">
        <f>'[1]Appendix 8'!J35+'[2]Appendix 8'!J35+'[3]Appendix 8'!J35</f>
        <v>1786</v>
      </c>
      <c r="H7" s="37">
        <f>'[1]Appendix 8'!L35+'[2]Appendix 8'!L35+'[3]Appendix 8'!L35</f>
        <v>0</v>
      </c>
      <c r="I7" s="37">
        <f>'[1]Appendix 8'!N35+'[2]Appendix 8'!N35+'[3]Appendix 8'!N35</f>
        <v>0</v>
      </c>
      <c r="J7" s="37">
        <f>'[3]Appendix 8'!P35</f>
        <v>572</v>
      </c>
      <c r="K7" s="44">
        <f>IFERROR((H7/SUM($G7:$J7))*100,0)</f>
        <v>0</v>
      </c>
      <c r="L7" s="44">
        <f>IFERROR((I7/SUM($G7:$J7))*100,0)</f>
        <v>0</v>
      </c>
      <c r="M7" s="48">
        <f>IFERROR((G7/SUM($G7:$J7))*100,0)</f>
        <v>75.742154368108572</v>
      </c>
      <c r="N7" s="58">
        <v>78.599911386796634</v>
      </c>
    </row>
    <row r="8" spans="1:14" ht="15.5" x14ac:dyDescent="0.35">
      <c r="A8" s="27"/>
      <c r="B8" s="59">
        <f>1+B7</f>
        <v>2</v>
      </c>
      <c r="C8" s="40" t="s">
        <v>79</v>
      </c>
      <c r="D8" s="37">
        <f>'[1]Appendix 8'!D36</f>
        <v>541</v>
      </c>
      <c r="E8" s="37">
        <f>'[1]Appendix 8'!F36+'[2]Appendix 8'!F36+'[3]Appendix 8'!F36</f>
        <v>2847</v>
      </c>
      <c r="F8" s="37">
        <f>'[1]Appendix 8'!H36+'[2]Appendix 8'!H36+'[3]Appendix 8'!H36</f>
        <v>0</v>
      </c>
      <c r="G8" s="37">
        <f>'[1]Appendix 8'!J36+'[2]Appendix 8'!J36+'[3]Appendix 8'!J36</f>
        <v>2756</v>
      </c>
      <c r="H8" s="37">
        <f>'[1]Appendix 8'!L36+'[2]Appendix 8'!L36+'[3]Appendix 8'!L36</f>
        <v>0</v>
      </c>
      <c r="I8" s="37">
        <f>'[1]Appendix 8'!N36+'[2]Appendix 8'!N36+'[3]Appendix 8'!N36</f>
        <v>16</v>
      </c>
      <c r="J8" s="37">
        <f>'[3]Appendix 8'!P36</f>
        <v>616</v>
      </c>
      <c r="K8" s="44">
        <f>IFERROR((H8/SUM($G8:$J8))*100,0)</f>
        <v>0</v>
      </c>
      <c r="L8" s="44">
        <f t="shared" ref="L8" si="0">IFERROR((I8/SUM($G8:$J8))*100,0)</f>
        <v>0.47225501770956313</v>
      </c>
      <c r="M8" s="48">
        <f>IFERROR((G8/SUM($G8:$J8))*100,0)</f>
        <v>81.345926800472256</v>
      </c>
      <c r="N8" s="58">
        <v>81.782820097244738</v>
      </c>
    </row>
    <row r="9" spans="1:14" ht="15.5" x14ac:dyDescent="0.35">
      <c r="A9" s="27"/>
      <c r="B9" s="59">
        <f t="shared" ref="B9:B31" si="1">1+B8</f>
        <v>3</v>
      </c>
      <c r="C9" s="23" t="s">
        <v>80</v>
      </c>
      <c r="D9" s="37">
        <f>'[1]Appendix 8'!D37</f>
        <v>2867</v>
      </c>
      <c r="E9" s="37">
        <f>'[1]Appendix 8'!F37+'[2]Appendix 8'!F37+'[3]Appendix 8'!F37</f>
        <v>24322</v>
      </c>
      <c r="F9" s="37">
        <f>'[1]Appendix 8'!H37+'[2]Appendix 8'!H37+'[3]Appendix 8'!H37</f>
        <v>0</v>
      </c>
      <c r="G9" s="37">
        <f>'[1]Appendix 8'!J37+'[2]Appendix 8'!J37+'[3]Appendix 8'!J37</f>
        <v>24312</v>
      </c>
      <c r="H9" s="37">
        <f>'[1]Appendix 8'!L37+'[2]Appendix 8'!L37+'[3]Appendix 8'!L37</f>
        <v>12</v>
      </c>
      <c r="I9" s="37">
        <f>'[1]Appendix 8'!N37+'[2]Appendix 8'!N37+'[3]Appendix 8'!N37</f>
        <v>0</v>
      </c>
      <c r="J9" s="37">
        <f>'[3]Appendix 8'!P37</f>
        <v>2865</v>
      </c>
      <c r="K9" s="44">
        <f t="shared" ref="K9:K31" si="2">IFERROR((H9/SUM($G9:$J9))*100,0)</f>
        <v>4.4135495972635996E-2</v>
      </c>
      <c r="L9" s="44">
        <f t="shared" ref="L9:L31" si="3">IFERROR((I9/SUM($G9:$J9))*100,0)</f>
        <v>0</v>
      </c>
      <c r="M9" s="48">
        <f t="shared" ref="M9:M31" si="4">IFERROR((G9/SUM($G9:$J9))*100,0)</f>
        <v>89.418514840560519</v>
      </c>
      <c r="N9" s="58">
        <v>89.54176947479732</v>
      </c>
    </row>
    <row r="10" spans="1:14" ht="15.5" x14ac:dyDescent="0.35">
      <c r="A10" s="27"/>
      <c r="B10" s="59">
        <f t="shared" si="1"/>
        <v>4</v>
      </c>
      <c r="C10" s="23" t="s">
        <v>17</v>
      </c>
      <c r="D10" s="37">
        <f>'[1]Appendix 8'!D38</f>
        <v>16</v>
      </c>
      <c r="E10" s="37">
        <f>'[1]Appendix 8'!F38+'[2]Appendix 8'!F38+'[3]Appendix 8'!F38</f>
        <v>894</v>
      </c>
      <c r="F10" s="37">
        <f>'[1]Appendix 8'!H38+'[2]Appendix 8'!H38+'[3]Appendix 8'!H38</f>
        <v>0</v>
      </c>
      <c r="G10" s="37">
        <f>'[1]Appendix 8'!J38+'[2]Appendix 8'!J38+'[3]Appendix 8'!J38</f>
        <v>823</v>
      </c>
      <c r="H10" s="37">
        <f>'[1]Appendix 8'!L38+'[2]Appendix 8'!L38+'[3]Appendix 8'!L38</f>
        <v>0</v>
      </c>
      <c r="I10" s="37">
        <f>'[1]Appendix 8'!N38+'[2]Appendix 8'!N38+'[3]Appendix 8'!N38</f>
        <v>0</v>
      </c>
      <c r="J10" s="37">
        <f>'[3]Appendix 8'!P38</f>
        <v>87</v>
      </c>
      <c r="K10" s="44">
        <f t="shared" si="2"/>
        <v>0</v>
      </c>
      <c r="L10" s="44">
        <f t="shared" si="3"/>
        <v>0</v>
      </c>
      <c r="M10" s="48">
        <f t="shared" si="4"/>
        <v>90.439560439560438</v>
      </c>
      <c r="N10" s="58">
        <v>98.175598631698975</v>
      </c>
    </row>
    <row r="11" spans="1:14" ht="15.5" x14ac:dyDescent="0.35">
      <c r="A11" s="27"/>
      <c r="B11" s="59">
        <f t="shared" si="1"/>
        <v>5</v>
      </c>
      <c r="C11" s="23" t="s">
        <v>18</v>
      </c>
      <c r="D11" s="37">
        <f>'[1]Appendix 8'!D39</f>
        <v>2785</v>
      </c>
      <c r="E11" s="37">
        <f>'[1]Appendix 8'!F39+'[2]Appendix 8'!F39+'[3]Appendix 8'!F39</f>
        <v>2401</v>
      </c>
      <c r="F11" s="37">
        <f>'[1]Appendix 8'!H39+'[2]Appendix 8'!H39+'[3]Appendix 8'!H39</f>
        <v>1946</v>
      </c>
      <c r="G11" s="37">
        <f>'[1]Appendix 8'!J39+'[2]Appendix 8'!J39+'[3]Appendix 8'!J39</f>
        <v>2006</v>
      </c>
      <c r="H11" s="37">
        <f>'[1]Appendix 8'!L39+'[2]Appendix 8'!L39+'[3]Appendix 8'!L39</f>
        <v>0</v>
      </c>
      <c r="I11" s="37">
        <f>'[1]Appendix 8'!N39+'[2]Appendix 8'!N39+'[3]Appendix 8'!N39</f>
        <v>0</v>
      </c>
      <c r="J11" s="37">
        <f>'[3]Appendix 8'!P39</f>
        <v>3181</v>
      </c>
      <c r="K11" s="44">
        <f t="shared" si="2"/>
        <v>0</v>
      </c>
      <c r="L11" s="44">
        <f t="shared" si="3"/>
        <v>0</v>
      </c>
      <c r="M11" s="48">
        <f t="shared" si="4"/>
        <v>38.673607094659729</v>
      </c>
      <c r="N11" s="58">
        <v>45.101517839542673</v>
      </c>
    </row>
    <row r="12" spans="1:14" ht="15.5" x14ac:dyDescent="0.35">
      <c r="A12" s="27"/>
      <c r="B12" s="59">
        <f t="shared" si="1"/>
        <v>6</v>
      </c>
      <c r="C12" s="23" t="s">
        <v>19</v>
      </c>
      <c r="D12" s="37">
        <f>'[1]Appendix 8'!D40</f>
        <v>816</v>
      </c>
      <c r="E12" s="37">
        <f>'[1]Appendix 8'!F40+'[2]Appendix 8'!F40+'[3]Appendix 8'!F40</f>
        <v>444</v>
      </c>
      <c r="F12" s="37">
        <f>'[1]Appendix 8'!H40+'[2]Appendix 8'!H40+'[3]Appendix 8'!H40</f>
        <v>0</v>
      </c>
      <c r="G12" s="37">
        <f>'[1]Appendix 8'!J40+'[2]Appendix 8'!J40+'[3]Appendix 8'!J40</f>
        <v>355</v>
      </c>
      <c r="H12" s="37">
        <f>'[1]Appendix 8'!L40+'[2]Appendix 8'!L40+'[3]Appendix 8'!L40</f>
        <v>0</v>
      </c>
      <c r="I12" s="37">
        <f>'[1]Appendix 8'!N40+'[2]Appendix 8'!N40+'[3]Appendix 8'!N40</f>
        <v>0</v>
      </c>
      <c r="J12" s="37">
        <f>'[3]Appendix 8'!P40</f>
        <v>905</v>
      </c>
      <c r="K12" s="44">
        <f t="shared" si="2"/>
        <v>0</v>
      </c>
      <c r="L12" s="44">
        <f t="shared" si="3"/>
        <v>0</v>
      </c>
      <c r="M12" s="48">
        <f t="shared" si="4"/>
        <v>28.174603174603174</v>
      </c>
      <c r="N12" s="58">
        <v>33.004926108374384</v>
      </c>
    </row>
    <row r="13" spans="1:14" ht="15.5" x14ac:dyDescent="0.35">
      <c r="A13" s="27"/>
      <c r="B13" s="59">
        <f t="shared" si="1"/>
        <v>7</v>
      </c>
      <c r="C13" s="23" t="s">
        <v>20</v>
      </c>
      <c r="D13" s="37">
        <f>'[1]Appendix 8'!D41</f>
        <v>6</v>
      </c>
      <c r="E13" s="37">
        <f>'[1]Appendix 8'!F41+'[2]Appendix 8'!F41+'[3]Appendix 8'!F41</f>
        <v>839</v>
      </c>
      <c r="F13" s="37">
        <f>'[1]Appendix 8'!H41+'[2]Appendix 8'!H41+'[3]Appendix 8'!H41</f>
        <v>0</v>
      </c>
      <c r="G13" s="37">
        <f>'[1]Appendix 8'!J41+'[2]Appendix 8'!J41+'[3]Appendix 8'!J41</f>
        <v>843</v>
      </c>
      <c r="H13" s="37">
        <f>'[1]Appendix 8'!L41+'[2]Appendix 8'!L41+'[3]Appendix 8'!L41</f>
        <v>0</v>
      </c>
      <c r="I13" s="37">
        <f>'[1]Appendix 8'!N41+'[2]Appendix 8'!N41+'[3]Appendix 8'!N41</f>
        <v>0</v>
      </c>
      <c r="J13" s="37">
        <f>'[3]Appendix 8'!P41</f>
        <v>2</v>
      </c>
      <c r="K13" s="44">
        <f t="shared" si="2"/>
        <v>0</v>
      </c>
      <c r="L13" s="44">
        <f t="shared" si="3"/>
        <v>0</v>
      </c>
      <c r="M13" s="48">
        <f t="shared" si="4"/>
        <v>99.763313609467446</v>
      </c>
      <c r="N13" s="58">
        <v>99.408866995073893</v>
      </c>
    </row>
    <row r="14" spans="1:14" ht="15.5" x14ac:dyDescent="0.35">
      <c r="A14" s="27"/>
      <c r="B14" s="59">
        <f t="shared" si="1"/>
        <v>8</v>
      </c>
      <c r="C14" s="23" t="s">
        <v>21</v>
      </c>
      <c r="D14" s="37">
        <f>'[1]Appendix 8'!D42</f>
        <v>144</v>
      </c>
      <c r="E14" s="37">
        <f>'[1]Appendix 8'!F42+'[2]Appendix 8'!F42+'[3]Appendix 8'!F42</f>
        <v>58</v>
      </c>
      <c r="F14" s="37">
        <f>'[1]Appendix 8'!H42+'[2]Appendix 8'!H42+'[3]Appendix 8'!H42</f>
        <v>0</v>
      </c>
      <c r="G14" s="37">
        <f>'[1]Appendix 8'!J42+'[2]Appendix 8'!J42+'[3]Appendix 8'!J42</f>
        <v>139</v>
      </c>
      <c r="H14" s="37">
        <f>'[1]Appendix 8'!L42+'[2]Appendix 8'!L42+'[3]Appendix 8'!L42</f>
        <v>0</v>
      </c>
      <c r="I14" s="37">
        <f>'[1]Appendix 8'!N42+'[2]Appendix 8'!N42+'[3]Appendix 8'!N42</f>
        <v>0</v>
      </c>
      <c r="J14" s="37">
        <f>'[3]Appendix 8'!P42</f>
        <v>63</v>
      </c>
      <c r="K14" s="44">
        <f t="shared" si="2"/>
        <v>0</v>
      </c>
      <c r="L14" s="44">
        <f t="shared" si="3"/>
        <v>0</v>
      </c>
      <c r="M14" s="48">
        <f t="shared" si="4"/>
        <v>68.811881188118804</v>
      </c>
      <c r="N14" s="58">
        <v>36.283185840707965</v>
      </c>
    </row>
    <row r="15" spans="1:14" ht="15.5" x14ac:dyDescent="0.35">
      <c r="A15" s="27"/>
      <c r="B15" s="59">
        <f t="shared" si="1"/>
        <v>9</v>
      </c>
      <c r="C15" s="23" t="s">
        <v>22</v>
      </c>
      <c r="D15" s="37">
        <f>'[1]Appendix 8'!D43</f>
        <v>2666</v>
      </c>
      <c r="E15" s="37">
        <f>'[1]Appendix 8'!F43+'[2]Appendix 8'!F43+'[3]Appendix 8'!F43</f>
        <v>19246</v>
      </c>
      <c r="F15" s="37">
        <f>'[1]Appendix 8'!H43+'[2]Appendix 8'!H43+'[3]Appendix 8'!H43</f>
        <v>0</v>
      </c>
      <c r="G15" s="37">
        <f>'[1]Appendix 8'!J43+'[2]Appendix 8'!J43+'[3]Appendix 8'!J43</f>
        <v>19755</v>
      </c>
      <c r="H15" s="37">
        <f>'[1]Appendix 8'!L43+'[2]Appendix 8'!L43+'[3]Appendix 8'!L43</f>
        <v>38</v>
      </c>
      <c r="I15" s="37">
        <f>'[1]Appendix 8'!N43+'[2]Appendix 8'!N43+'[3]Appendix 8'!N43</f>
        <v>93</v>
      </c>
      <c r="J15" s="37">
        <f>'[3]Appendix 8'!P43</f>
        <v>2026</v>
      </c>
      <c r="K15" s="44">
        <f t="shared" si="2"/>
        <v>0.17342095655348669</v>
      </c>
      <c r="L15" s="44">
        <f t="shared" si="3"/>
        <v>0.4244249726177437</v>
      </c>
      <c r="M15" s="48">
        <f t="shared" si="4"/>
        <v>90.156078860898134</v>
      </c>
      <c r="N15" s="58">
        <v>87.677659721263964</v>
      </c>
    </row>
    <row r="16" spans="1:14" ht="15.5" x14ac:dyDescent="0.35">
      <c r="A16" s="27"/>
      <c r="B16" s="59">
        <f t="shared" si="1"/>
        <v>10</v>
      </c>
      <c r="C16" s="23" t="s">
        <v>23</v>
      </c>
      <c r="D16" s="37">
        <f>'[1]Appendix 8'!D44</f>
        <v>2411</v>
      </c>
      <c r="E16" s="37">
        <f>'[1]Appendix 8'!F44+'[2]Appendix 8'!F44+'[3]Appendix 8'!F44</f>
        <v>11209</v>
      </c>
      <c r="F16" s="37">
        <f>'[1]Appendix 8'!H44+'[2]Appendix 8'!H44+'[3]Appendix 8'!H44</f>
        <v>63</v>
      </c>
      <c r="G16" s="37">
        <f>'[1]Appendix 8'!J44+'[2]Appendix 8'!J44+'[3]Appendix 8'!J44</f>
        <v>10983</v>
      </c>
      <c r="H16" s="37">
        <f>'[1]Appendix 8'!L44+'[2]Appendix 8'!L44+'[3]Appendix 8'!L44</f>
        <v>3</v>
      </c>
      <c r="I16" s="37">
        <f>'[1]Appendix 8'!N44+'[2]Appendix 8'!N44+'[3]Appendix 8'!N44</f>
        <v>3</v>
      </c>
      <c r="J16" s="37">
        <f>'[3]Appendix 8'!P44</f>
        <v>2631</v>
      </c>
      <c r="K16" s="44">
        <f t="shared" si="2"/>
        <v>2.2026431718061675E-2</v>
      </c>
      <c r="L16" s="44">
        <f t="shared" si="3"/>
        <v>2.2026431718061675E-2</v>
      </c>
      <c r="M16" s="48">
        <f t="shared" si="4"/>
        <v>80.63876651982379</v>
      </c>
      <c r="N16" s="58">
        <v>81.918156654447515</v>
      </c>
    </row>
    <row r="17" spans="1:14" ht="15.5" x14ac:dyDescent="0.35">
      <c r="A17" s="27"/>
      <c r="B17" s="59">
        <f t="shared" si="1"/>
        <v>11</v>
      </c>
      <c r="C17" s="23" t="s">
        <v>14</v>
      </c>
      <c r="D17" s="37">
        <f>'[1]Appendix 8'!D45</f>
        <v>421</v>
      </c>
      <c r="E17" s="37">
        <f>'[1]Appendix 8'!F45+'[2]Appendix 8'!F45+'[3]Appendix 8'!F45</f>
        <v>1924</v>
      </c>
      <c r="F17" s="37">
        <f>'[1]Appendix 8'!H45+'[2]Appendix 8'!H45+'[3]Appendix 8'!H45</f>
        <v>0</v>
      </c>
      <c r="G17" s="37">
        <f>'[1]Appendix 8'!J45+'[2]Appendix 8'!J45+'[3]Appendix 8'!J45</f>
        <v>1992</v>
      </c>
      <c r="H17" s="37">
        <f>'[1]Appendix 8'!L45+'[2]Appendix 8'!L45+'[3]Appendix 8'!L45</f>
        <v>0</v>
      </c>
      <c r="I17" s="37">
        <f>'[1]Appendix 8'!N45+'[2]Appendix 8'!N45+'[3]Appendix 8'!N45</f>
        <v>0</v>
      </c>
      <c r="J17" s="37">
        <f>'[3]Appendix 8'!P45</f>
        <v>353</v>
      </c>
      <c r="K17" s="44">
        <f t="shared" si="2"/>
        <v>0</v>
      </c>
      <c r="L17" s="44">
        <f t="shared" si="3"/>
        <v>0</v>
      </c>
      <c r="M17" s="48">
        <f t="shared" si="4"/>
        <v>84.946695095948826</v>
      </c>
      <c r="N17" s="58">
        <v>77.450455275843595</v>
      </c>
    </row>
    <row r="18" spans="1:14" ht="15.5" x14ac:dyDescent="0.35">
      <c r="A18" s="27"/>
      <c r="B18" s="59">
        <f t="shared" si="1"/>
        <v>12</v>
      </c>
      <c r="C18" s="41" t="s">
        <v>24</v>
      </c>
      <c r="D18" s="37">
        <f>'[1]Appendix 8'!D46</f>
        <v>37</v>
      </c>
      <c r="E18" s="37">
        <f>'[1]Appendix 8'!F46+'[2]Appendix 8'!F46+'[3]Appendix 8'!F46</f>
        <v>28</v>
      </c>
      <c r="F18" s="37">
        <f>'[1]Appendix 8'!H46+'[2]Appendix 8'!H46+'[3]Appendix 8'!H46</f>
        <v>0</v>
      </c>
      <c r="G18" s="37">
        <f>'[1]Appendix 8'!J46+'[2]Appendix 8'!J46+'[3]Appendix 8'!J46</f>
        <v>42</v>
      </c>
      <c r="H18" s="37">
        <f>'[1]Appendix 8'!L46+'[2]Appendix 8'!L46+'[3]Appendix 8'!L46</f>
        <v>0</v>
      </c>
      <c r="I18" s="37">
        <f>'[1]Appendix 8'!N46+'[2]Appendix 8'!N46+'[3]Appendix 8'!N46</f>
        <v>0</v>
      </c>
      <c r="J18" s="37">
        <f>'[3]Appendix 8'!P46</f>
        <v>23</v>
      </c>
      <c r="K18" s="44">
        <f t="shared" si="2"/>
        <v>0</v>
      </c>
      <c r="L18" s="44">
        <f t="shared" si="3"/>
        <v>0</v>
      </c>
      <c r="M18" s="48">
        <f t="shared" si="4"/>
        <v>64.615384615384613</v>
      </c>
      <c r="N18" s="58">
        <v>32.432432432432435</v>
      </c>
    </row>
    <row r="19" spans="1:14" ht="15.5" x14ac:dyDescent="0.35">
      <c r="A19" s="27"/>
      <c r="B19" s="59">
        <f t="shared" si="1"/>
        <v>13</v>
      </c>
      <c r="C19" s="41" t="s">
        <v>78</v>
      </c>
      <c r="D19" s="37">
        <f>'[1]Appendix 8'!D47</f>
        <v>443</v>
      </c>
      <c r="E19" s="37">
        <f>'[1]Appendix 8'!F47+'[2]Appendix 8'!F47+'[3]Appendix 8'!F47</f>
        <v>517</v>
      </c>
      <c r="F19" s="37">
        <f>'[1]Appendix 8'!H47+'[2]Appendix 8'!H47+'[3]Appendix 8'!H47</f>
        <v>0</v>
      </c>
      <c r="G19" s="37">
        <f>'[1]Appendix 8'!J47+'[2]Appendix 8'!J47+'[3]Appendix 8'!J47</f>
        <v>568</v>
      </c>
      <c r="H19" s="37">
        <f>'[1]Appendix 8'!L47+'[2]Appendix 8'!L47+'[3]Appendix 8'!L47</f>
        <v>0</v>
      </c>
      <c r="I19" s="37">
        <f>'[1]Appendix 8'!N47+'[2]Appendix 8'!N47+'[3]Appendix 8'!N47</f>
        <v>0</v>
      </c>
      <c r="J19" s="37">
        <f>'[3]Appendix 8'!P47</f>
        <v>392</v>
      </c>
      <c r="K19" s="44">
        <f t="shared" si="2"/>
        <v>0</v>
      </c>
      <c r="L19" s="44">
        <f t="shared" si="3"/>
        <v>0</v>
      </c>
      <c r="M19" s="48">
        <f t="shared" si="4"/>
        <v>59.166666666666664</v>
      </c>
      <c r="N19" s="82">
        <v>60.55209260908282</v>
      </c>
    </row>
    <row r="20" spans="1:14" ht="15.5" x14ac:dyDescent="0.35">
      <c r="A20" s="27"/>
      <c r="B20" s="59">
        <f t="shared" si="1"/>
        <v>14</v>
      </c>
      <c r="C20" s="41" t="s">
        <v>25</v>
      </c>
      <c r="D20" s="37">
        <f>'[1]Appendix 8'!D48</f>
        <v>1314</v>
      </c>
      <c r="E20" s="37">
        <f>'[1]Appendix 8'!F48+'[2]Appendix 8'!F48+'[3]Appendix 8'!F48</f>
        <v>1857</v>
      </c>
      <c r="F20" s="37">
        <f>'[1]Appendix 8'!H48+'[2]Appendix 8'!H48+'[3]Appendix 8'!H48</f>
        <v>0</v>
      </c>
      <c r="G20" s="37">
        <f>'[1]Appendix 8'!J48+'[2]Appendix 8'!J48+'[3]Appendix 8'!J48</f>
        <v>1320</v>
      </c>
      <c r="H20" s="37">
        <f>'[1]Appendix 8'!L48+'[2]Appendix 8'!L48+'[3]Appendix 8'!L48</f>
        <v>0</v>
      </c>
      <c r="I20" s="37">
        <f>'[1]Appendix 8'!N48+'[2]Appendix 8'!N48+'[3]Appendix 8'!N48</f>
        <v>0</v>
      </c>
      <c r="J20" s="37">
        <f>'[3]Appendix 8'!P48</f>
        <v>1851</v>
      </c>
      <c r="K20" s="44">
        <f t="shared" si="2"/>
        <v>0</v>
      </c>
      <c r="L20" s="44">
        <f t="shared" si="3"/>
        <v>0</v>
      </c>
      <c r="M20" s="48">
        <f t="shared" si="4"/>
        <v>41.627246925260167</v>
      </c>
      <c r="N20" s="58">
        <v>55.593105778979393</v>
      </c>
    </row>
    <row r="21" spans="1:14" ht="15.5" x14ac:dyDescent="0.35">
      <c r="A21" s="27"/>
      <c r="B21" s="59">
        <f t="shared" si="1"/>
        <v>15</v>
      </c>
      <c r="C21" s="23" t="s">
        <v>26</v>
      </c>
      <c r="D21" s="37">
        <f>'[1]Appendix 8'!D49</f>
        <v>1608</v>
      </c>
      <c r="E21" s="37">
        <f>'[1]Appendix 8'!F49+'[2]Appendix 8'!F49+'[3]Appendix 8'!F49</f>
        <v>8478</v>
      </c>
      <c r="F21" s="37">
        <f>'[1]Appendix 8'!H49+'[2]Appendix 8'!H49+'[3]Appendix 8'!H49</f>
        <v>0</v>
      </c>
      <c r="G21" s="37">
        <f>'[1]Appendix 8'!J49+'[2]Appendix 8'!J49+'[3]Appendix 8'!J49</f>
        <v>8603</v>
      </c>
      <c r="H21" s="37">
        <f>'[1]Appendix 8'!L49+'[2]Appendix 8'!L49+'[3]Appendix 8'!L49</f>
        <v>0</v>
      </c>
      <c r="I21" s="37">
        <f>'[1]Appendix 8'!N49+'[2]Appendix 8'!N49+'[3]Appendix 8'!N49</f>
        <v>166</v>
      </c>
      <c r="J21" s="37">
        <f>'[3]Appendix 8'!P49</f>
        <v>1317</v>
      </c>
      <c r="K21" s="44">
        <f t="shared" si="2"/>
        <v>0</v>
      </c>
      <c r="L21" s="44">
        <f t="shared" si="3"/>
        <v>1.6458457267499504</v>
      </c>
      <c r="M21" s="48">
        <f t="shared" si="4"/>
        <v>85.296450525480864</v>
      </c>
      <c r="N21" s="58">
        <v>84.050783574687557</v>
      </c>
    </row>
    <row r="22" spans="1:14" ht="15.5" x14ac:dyDescent="0.35">
      <c r="A22" s="27"/>
      <c r="B22" s="59">
        <f t="shared" si="1"/>
        <v>16</v>
      </c>
      <c r="C22" s="23" t="s">
        <v>27</v>
      </c>
      <c r="D22" s="37">
        <f>'[1]Appendix 8'!D50</f>
        <v>668</v>
      </c>
      <c r="E22" s="37">
        <f>'[1]Appendix 8'!F50+'[2]Appendix 8'!F50+'[3]Appendix 8'!F50</f>
        <v>222</v>
      </c>
      <c r="F22" s="37">
        <f>'[1]Appendix 8'!H50+'[2]Appendix 8'!H50+'[3]Appendix 8'!H50</f>
        <v>0</v>
      </c>
      <c r="G22" s="37">
        <f>'[1]Appendix 8'!J50+'[2]Appendix 8'!J50+'[3]Appendix 8'!J50</f>
        <v>241</v>
      </c>
      <c r="H22" s="37">
        <f>'[1]Appendix 8'!L50+'[2]Appendix 8'!L50+'[3]Appendix 8'!L50</f>
        <v>4</v>
      </c>
      <c r="I22" s="37">
        <f>'[1]Appendix 8'!N50+'[2]Appendix 8'!N50+'[3]Appendix 8'!N50</f>
        <v>0</v>
      </c>
      <c r="J22" s="37">
        <f>'[3]Appendix 8'!P50</f>
        <v>645</v>
      </c>
      <c r="K22" s="44">
        <f t="shared" si="2"/>
        <v>0.44943820224719105</v>
      </c>
      <c r="L22" s="44">
        <f t="shared" si="3"/>
        <v>0</v>
      </c>
      <c r="M22" s="48">
        <f t="shared" si="4"/>
        <v>27.078651685393258</v>
      </c>
      <c r="N22" s="58">
        <v>28.936170212765955</v>
      </c>
    </row>
    <row r="23" spans="1:14" ht="15.5" x14ac:dyDescent="0.35">
      <c r="A23" s="27"/>
      <c r="B23" s="59">
        <f t="shared" si="1"/>
        <v>17</v>
      </c>
      <c r="C23" s="23" t="s">
        <v>28</v>
      </c>
      <c r="D23" s="37">
        <f>'[1]Appendix 8'!D51</f>
        <v>1832</v>
      </c>
      <c r="E23" s="37">
        <f>'[1]Appendix 8'!F51+'[2]Appendix 8'!F51+'[3]Appendix 8'!F51</f>
        <v>2305</v>
      </c>
      <c r="F23" s="37">
        <f>'[1]Appendix 8'!H51+'[2]Appendix 8'!H51+'[3]Appendix 8'!H51</f>
        <v>0</v>
      </c>
      <c r="G23" s="37">
        <f>'[1]Appendix 8'!J51+'[2]Appendix 8'!J51+'[3]Appendix 8'!J51</f>
        <v>2289</v>
      </c>
      <c r="H23" s="37">
        <f>'[1]Appendix 8'!L51+'[2]Appendix 8'!L51+'[3]Appendix 8'!L51</f>
        <v>1</v>
      </c>
      <c r="I23" s="37">
        <f>'[1]Appendix 8'!N51+'[2]Appendix 8'!N51+'[3]Appendix 8'!N51</f>
        <v>14</v>
      </c>
      <c r="J23" s="37">
        <f>'[3]Appendix 8'!P51</f>
        <v>1833</v>
      </c>
      <c r="K23" s="44">
        <f t="shared" si="2"/>
        <v>2.4172105390379502E-2</v>
      </c>
      <c r="L23" s="44">
        <f t="shared" si="3"/>
        <v>0.33840947546531303</v>
      </c>
      <c r="M23" s="48">
        <f t="shared" si="4"/>
        <v>55.329949238578678</v>
      </c>
      <c r="N23" s="58">
        <v>53.68657835541115</v>
      </c>
    </row>
    <row r="24" spans="1:14" ht="15.5" x14ac:dyDescent="0.35">
      <c r="A24" s="27"/>
      <c r="B24" s="59">
        <f t="shared" si="1"/>
        <v>18</v>
      </c>
      <c r="C24" s="23" t="s">
        <v>29</v>
      </c>
      <c r="D24" s="37">
        <f>'[1]Appendix 8'!D52</f>
        <v>9987</v>
      </c>
      <c r="E24" s="37">
        <f>'[1]Appendix 8'!F52+'[2]Appendix 8'!F52+'[3]Appendix 8'!F52</f>
        <v>4542</v>
      </c>
      <c r="F24" s="37">
        <f>'[1]Appendix 8'!H52+'[2]Appendix 8'!H52+'[3]Appendix 8'!H52</f>
        <v>0</v>
      </c>
      <c r="G24" s="37">
        <f>'[1]Appendix 8'!J52+'[2]Appendix 8'!J52+'[3]Appendix 8'!J52</f>
        <v>5880</v>
      </c>
      <c r="H24" s="37">
        <f>'[1]Appendix 8'!L52+'[2]Appendix 8'!L52+'[3]Appendix 8'!L52</f>
        <v>0</v>
      </c>
      <c r="I24" s="37">
        <f>'[1]Appendix 8'!N52+'[2]Appendix 8'!N52+'[3]Appendix 8'!N52</f>
        <v>0</v>
      </c>
      <c r="J24" s="37">
        <f>'[3]Appendix 8'!P52</f>
        <v>8649</v>
      </c>
      <c r="K24" s="44">
        <f t="shared" si="2"/>
        <v>0</v>
      </c>
      <c r="L24" s="44">
        <f t="shared" si="3"/>
        <v>0</v>
      </c>
      <c r="M24" s="48">
        <f t="shared" si="4"/>
        <v>40.47078257278546</v>
      </c>
      <c r="N24" s="58">
        <v>32.305293838541317</v>
      </c>
    </row>
    <row r="25" spans="1:14" ht="15.5" x14ac:dyDescent="0.35">
      <c r="A25" s="27"/>
      <c r="B25" s="59">
        <f t="shared" si="1"/>
        <v>19</v>
      </c>
      <c r="C25" s="23" t="s">
        <v>30</v>
      </c>
      <c r="D25" s="37">
        <f>'[1]Appendix 8'!D53</f>
        <v>770</v>
      </c>
      <c r="E25" s="37">
        <f>'[1]Appendix 8'!F53+'[2]Appendix 8'!F53+'[3]Appendix 8'!F53</f>
        <v>1415</v>
      </c>
      <c r="F25" s="37">
        <f>'[1]Appendix 8'!H53+'[2]Appendix 8'!H53+'[3]Appendix 8'!H53</f>
        <v>0</v>
      </c>
      <c r="G25" s="37">
        <f>'[1]Appendix 8'!J53+'[2]Appendix 8'!J53+'[3]Appendix 8'!J53</f>
        <v>1524</v>
      </c>
      <c r="H25" s="37">
        <f>'[1]Appendix 8'!L53+'[2]Appendix 8'!L53+'[3]Appendix 8'!L53</f>
        <v>0</v>
      </c>
      <c r="I25" s="37">
        <f>'[1]Appendix 8'!N53+'[2]Appendix 8'!N53+'[3]Appendix 8'!N53</f>
        <v>0</v>
      </c>
      <c r="J25" s="37">
        <f>'[3]Appendix 8'!P53</f>
        <v>661</v>
      </c>
      <c r="K25" s="44">
        <f t="shared" si="2"/>
        <v>0</v>
      </c>
      <c r="L25" s="44">
        <f t="shared" si="3"/>
        <v>0</v>
      </c>
      <c r="M25" s="48">
        <f t="shared" si="4"/>
        <v>69.748283752860402</v>
      </c>
      <c r="N25" s="58">
        <v>61.843409316154606</v>
      </c>
    </row>
    <row r="26" spans="1:14" ht="15.5" x14ac:dyDescent="0.35">
      <c r="A26" s="27"/>
      <c r="B26" s="59">
        <f t="shared" si="1"/>
        <v>20</v>
      </c>
      <c r="C26" s="23" t="s">
        <v>31</v>
      </c>
      <c r="D26" s="37">
        <f>'[1]Appendix 8'!D54</f>
        <v>0</v>
      </c>
      <c r="E26" s="37">
        <f>'[1]Appendix 8'!F54+'[2]Appendix 8'!F54+'[3]Appendix 8'!F54</f>
        <v>0</v>
      </c>
      <c r="F26" s="37">
        <f>'[1]Appendix 8'!H54+'[2]Appendix 8'!H54+'[3]Appendix 8'!H54</f>
        <v>0</v>
      </c>
      <c r="G26" s="37">
        <f>'[1]Appendix 8'!J54+'[2]Appendix 8'!J54+'[3]Appendix 8'!J54</f>
        <v>0</v>
      </c>
      <c r="H26" s="37">
        <f>'[1]Appendix 8'!L54+'[2]Appendix 8'!L54+'[3]Appendix 8'!L54</f>
        <v>0</v>
      </c>
      <c r="I26" s="37">
        <f>'[1]Appendix 8'!N54+'[2]Appendix 8'!N54+'[3]Appendix 8'!N54</f>
        <v>0</v>
      </c>
      <c r="J26" s="37">
        <f>'[3]Appendix 8'!P54</f>
        <v>0</v>
      </c>
      <c r="K26" s="44">
        <f t="shared" si="2"/>
        <v>0</v>
      </c>
      <c r="L26" s="44">
        <f t="shared" si="3"/>
        <v>0</v>
      </c>
      <c r="M26" s="48" t="s">
        <v>75</v>
      </c>
      <c r="N26" s="82" t="s">
        <v>75</v>
      </c>
    </row>
    <row r="27" spans="1:14" ht="15.5" x14ac:dyDescent="0.35">
      <c r="A27" s="27"/>
      <c r="B27" s="59">
        <f t="shared" si="1"/>
        <v>21</v>
      </c>
      <c r="C27" s="23" t="s">
        <v>32</v>
      </c>
      <c r="D27" s="37">
        <f>'[1]Appendix 8'!D55</f>
        <v>2321</v>
      </c>
      <c r="E27" s="37">
        <f>'[1]Appendix 8'!F55+'[2]Appendix 8'!F55+'[3]Appendix 8'!F55</f>
        <v>4662</v>
      </c>
      <c r="F27" s="37">
        <f>'[1]Appendix 8'!H55+'[2]Appendix 8'!H55+'[3]Appendix 8'!H55</f>
        <v>0</v>
      </c>
      <c r="G27" s="37">
        <f>'[1]Appendix 8'!J55+'[2]Appendix 8'!J55+'[3]Appendix 8'!J55</f>
        <v>4512</v>
      </c>
      <c r="H27" s="37">
        <f>'[1]Appendix 8'!L55+'[2]Appendix 8'!L55+'[3]Appendix 8'!L55</f>
        <v>39</v>
      </c>
      <c r="I27" s="37">
        <f>'[1]Appendix 8'!N55+'[2]Appendix 8'!N55+'[3]Appendix 8'!N55</f>
        <v>68</v>
      </c>
      <c r="J27" s="37">
        <f>'[3]Appendix 8'!P55</f>
        <v>2364</v>
      </c>
      <c r="K27" s="44">
        <f t="shared" si="2"/>
        <v>0.55849921237290556</v>
      </c>
      <c r="L27" s="44">
        <f t="shared" si="3"/>
        <v>0.97379349849634822</v>
      </c>
      <c r="M27" s="48">
        <f t="shared" si="4"/>
        <v>64.614062723757698</v>
      </c>
      <c r="N27" s="58">
        <v>70.184233613234738</v>
      </c>
    </row>
    <row r="28" spans="1:14" ht="15.5" x14ac:dyDescent="0.35">
      <c r="A28" s="27"/>
      <c r="B28" s="59">
        <f t="shared" si="1"/>
        <v>22</v>
      </c>
      <c r="C28" s="23" t="s">
        <v>15</v>
      </c>
      <c r="D28" s="37">
        <f>'[1]Appendix 8'!D56</f>
        <v>0</v>
      </c>
      <c r="E28" s="37">
        <f>'[1]Appendix 8'!F56+'[2]Appendix 8'!F56+'[3]Appendix 8'!F56</f>
        <v>0</v>
      </c>
      <c r="F28" s="37">
        <f>'[1]Appendix 8'!H56+'[2]Appendix 8'!H56+'[3]Appendix 8'!H56</f>
        <v>0</v>
      </c>
      <c r="G28" s="37">
        <f>'[1]Appendix 8'!J56+'[2]Appendix 8'!J56+'[3]Appendix 8'!J56</f>
        <v>0</v>
      </c>
      <c r="H28" s="37">
        <f>'[1]Appendix 8'!L56+'[2]Appendix 8'!L56+'[3]Appendix 8'!L56</f>
        <v>0</v>
      </c>
      <c r="I28" s="37">
        <f>'[1]Appendix 8'!N56+'[2]Appendix 8'!N56+'[3]Appendix 8'!N56</f>
        <v>0</v>
      </c>
      <c r="J28" s="37">
        <f>'[3]Appendix 8'!P56</f>
        <v>0</v>
      </c>
      <c r="K28" s="44">
        <f t="shared" si="2"/>
        <v>0</v>
      </c>
      <c r="L28" s="44">
        <f t="shared" si="3"/>
        <v>0</v>
      </c>
      <c r="M28" s="82" t="s">
        <v>75</v>
      </c>
      <c r="N28" s="82" t="s">
        <v>75</v>
      </c>
    </row>
    <row r="29" spans="1:14" ht="15.5" x14ac:dyDescent="0.35">
      <c r="A29" s="27"/>
      <c r="B29" s="59">
        <f t="shared" si="1"/>
        <v>23</v>
      </c>
      <c r="C29" s="23" t="s">
        <v>33</v>
      </c>
      <c r="D29" s="37">
        <f>'[1]Appendix 8'!D57</f>
        <v>161</v>
      </c>
      <c r="E29" s="37">
        <f>'[1]Appendix 8'!F57+'[2]Appendix 8'!F57+'[3]Appendix 8'!F57</f>
        <v>1141</v>
      </c>
      <c r="F29" s="37">
        <f>'[1]Appendix 8'!H57+'[2]Appendix 8'!H57+'[3]Appendix 8'!H57</f>
        <v>6</v>
      </c>
      <c r="G29" s="37">
        <f>'[1]Appendix 8'!J57+'[2]Appendix 8'!J57+'[3]Appendix 8'!J57</f>
        <v>1144</v>
      </c>
      <c r="H29" s="37">
        <f>'[1]Appendix 8'!L57+'[2]Appendix 8'!L57+'[3]Appendix 8'!L57</f>
        <v>1</v>
      </c>
      <c r="I29" s="37">
        <f>'[1]Appendix 8'!N57+'[2]Appendix 8'!N57+'[3]Appendix 8'!N57</f>
        <v>1</v>
      </c>
      <c r="J29" s="37">
        <f>'[3]Appendix 8'!P57</f>
        <v>156</v>
      </c>
      <c r="K29" s="44">
        <f t="shared" si="2"/>
        <v>7.6804915514592939E-2</v>
      </c>
      <c r="L29" s="44">
        <f t="shared" si="3"/>
        <v>7.6804915514592939E-2</v>
      </c>
      <c r="M29" s="48">
        <f t="shared" si="4"/>
        <v>87.864823348694316</v>
      </c>
      <c r="N29" s="58">
        <v>88.105726872246692</v>
      </c>
    </row>
    <row r="30" spans="1:14" ht="15.5" x14ac:dyDescent="0.35">
      <c r="A30" s="27"/>
      <c r="B30" s="59">
        <f t="shared" si="1"/>
        <v>24</v>
      </c>
      <c r="C30" s="23" t="s">
        <v>16</v>
      </c>
      <c r="D30" s="37">
        <f>'[1]Appendix 8'!D58</f>
        <v>75</v>
      </c>
      <c r="E30" s="37">
        <f>'[1]Appendix 8'!F58+'[2]Appendix 8'!F58+'[3]Appendix 8'!F58</f>
        <v>74</v>
      </c>
      <c r="F30" s="37">
        <f>'[1]Appendix 8'!H58+'[2]Appendix 8'!H58+'[3]Appendix 8'!H58</f>
        <v>0</v>
      </c>
      <c r="G30" s="37">
        <f>'[1]Appendix 8'!J58+'[2]Appendix 8'!J58+'[3]Appendix 8'!J58</f>
        <v>93</v>
      </c>
      <c r="H30" s="37">
        <f>'[1]Appendix 8'!L58+'[2]Appendix 8'!L58+'[3]Appendix 8'!L58</f>
        <v>0</v>
      </c>
      <c r="I30" s="37">
        <f>'[1]Appendix 8'!N58+'[2]Appendix 8'!N58+'[3]Appendix 8'!N58</f>
        <v>0</v>
      </c>
      <c r="J30" s="37">
        <f>'[3]Appendix 8'!P58</f>
        <v>56</v>
      </c>
      <c r="K30" s="44">
        <f t="shared" si="2"/>
        <v>0</v>
      </c>
      <c r="L30" s="44">
        <f t="shared" si="3"/>
        <v>0</v>
      </c>
      <c r="M30" s="48">
        <f t="shared" si="4"/>
        <v>62.416107382550337</v>
      </c>
      <c r="N30" s="58">
        <v>66.063348416289585</v>
      </c>
    </row>
    <row r="31" spans="1:14" s="35" customFormat="1" ht="15.5" x14ac:dyDescent="0.35">
      <c r="A31" s="36"/>
      <c r="B31" s="59">
        <f t="shared" si="1"/>
        <v>25</v>
      </c>
      <c r="C31" s="23" t="s">
        <v>34</v>
      </c>
      <c r="D31" s="37">
        <f>'[1]Appendix 8'!D59</f>
        <v>213</v>
      </c>
      <c r="E31" s="37">
        <f>'[1]Appendix 8'!F59+'[2]Appendix 8'!F59+'[3]Appendix 8'!F59</f>
        <v>1931</v>
      </c>
      <c r="F31" s="37">
        <f>'[1]Appendix 8'!H59+'[2]Appendix 8'!H59+'[3]Appendix 8'!H59</f>
        <v>0</v>
      </c>
      <c r="G31" s="37">
        <f>'[1]Appendix 8'!J59+'[2]Appendix 8'!J59+'[3]Appendix 8'!J59</f>
        <v>1911</v>
      </c>
      <c r="H31" s="37">
        <f>'[1]Appendix 8'!L59+'[2]Appendix 8'!L59+'[3]Appendix 8'!L59</f>
        <v>1</v>
      </c>
      <c r="I31" s="37">
        <f>'[1]Appendix 8'!N59+'[2]Appendix 8'!N59+'[3]Appendix 8'!N59</f>
        <v>1</v>
      </c>
      <c r="J31" s="37">
        <f>'[3]Appendix 8'!P59</f>
        <v>231</v>
      </c>
      <c r="K31" s="44">
        <f t="shared" si="2"/>
        <v>4.6641791044776115E-2</v>
      </c>
      <c r="L31" s="44">
        <f t="shared" si="3"/>
        <v>4.6641791044776115E-2</v>
      </c>
      <c r="M31" s="48">
        <f t="shared" si="4"/>
        <v>89.132462686567166</v>
      </c>
      <c r="N31" s="58">
        <v>89.421651013346519</v>
      </c>
    </row>
    <row r="32" spans="1:14" ht="16" thickBot="1" x14ac:dyDescent="0.4">
      <c r="B32" s="39"/>
      <c r="C32" s="42" t="s">
        <v>12</v>
      </c>
      <c r="D32" s="45">
        <f>SUM(D7:D31)</f>
        <v>32585</v>
      </c>
      <c r="E32" s="45">
        <f t="shared" ref="E32:I32" si="5">SUM(E7:E31)</f>
        <v>93231</v>
      </c>
      <c r="F32" s="45">
        <f t="shared" si="5"/>
        <v>2015</v>
      </c>
      <c r="G32" s="45">
        <f t="shared" si="5"/>
        <v>93877</v>
      </c>
      <c r="H32" s="45">
        <f t="shared" si="5"/>
        <v>99</v>
      </c>
      <c r="I32" s="45">
        <f t="shared" si="5"/>
        <v>362</v>
      </c>
      <c r="J32" s="45">
        <f>SUM(J7:J31)</f>
        <v>31479</v>
      </c>
      <c r="K32" s="63">
        <f t="shared" ref="K32" si="6">IFERROR((H32/SUM($G32:$J32))*100,0)</f>
        <v>7.8685710198144923E-2</v>
      </c>
      <c r="L32" s="63">
        <f t="shared" ref="L32" si="7">IFERROR((I32/SUM($G32:$J32))*100,0)</f>
        <v>0.28771946557301475</v>
      </c>
      <c r="M32" s="43">
        <f>IFERROR((G32/SUM($G32:$J32))*100,0)</f>
        <v>74.613923396679311</v>
      </c>
      <c r="N32" s="43">
        <v>74.090126790140999</v>
      </c>
    </row>
    <row r="33" spans="4:14" x14ac:dyDescent="0.35">
      <c r="D33" s="27"/>
      <c r="E33" s="27"/>
      <c r="F33" s="27"/>
      <c r="G33" s="27"/>
      <c r="H33" s="27"/>
      <c r="I33" s="27"/>
      <c r="J33" s="27"/>
      <c r="K33" s="66"/>
      <c r="L33" s="26"/>
    </row>
    <row r="34" spans="4:14" hidden="1" x14ac:dyDescent="0.35">
      <c r="D34" s="25">
        <f>'[4]Appendix 8'!$D$60</f>
        <v>30039</v>
      </c>
      <c r="E34" s="25">
        <f>+'[5]Appendix 8'!F60+'[6]Appendix 8'!F60+'[4]Appendix 8'!F60</f>
        <v>76248</v>
      </c>
    </row>
    <row r="35" spans="4:14" hidden="1" x14ac:dyDescent="0.35"/>
    <row r="36" spans="4:14" hidden="1" x14ac:dyDescent="0.35">
      <c r="D36" s="27">
        <f>D32-D34</f>
        <v>2546</v>
      </c>
      <c r="E36" s="27">
        <f t="shared" ref="E36" si="8">E32-E34</f>
        <v>16983</v>
      </c>
      <c r="F36" s="27"/>
      <c r="G36" s="27"/>
      <c r="H36" s="27"/>
      <c r="I36" s="27"/>
      <c r="J36" s="27"/>
    </row>
    <row r="38" spans="4:14" x14ac:dyDescent="0.35">
      <c r="N38" s="66"/>
    </row>
    <row r="39" spans="4:14" x14ac:dyDescent="0.35">
      <c r="D39" s="27"/>
      <c r="E39" s="27"/>
      <c r="F39" s="27"/>
      <c r="G39" s="27"/>
      <c r="H39" s="27"/>
      <c r="I39" s="27"/>
      <c r="J39" s="27"/>
    </row>
    <row r="40" spans="4:14" x14ac:dyDescent="0.35">
      <c r="G40" s="27"/>
      <c r="H40" s="27"/>
      <c r="I40" s="27"/>
      <c r="J40" s="27"/>
    </row>
    <row r="41" spans="4:14" x14ac:dyDescent="0.35">
      <c r="N41" s="81"/>
    </row>
  </sheetData>
  <sheetProtection algorithmName="SHA-512" hashValue="T0Sov9hltO5qqR5UgTUQ7LIsM1YKBQJA4msZzet5bDHVt0yJuyS/wtxQwCIHjszjDJn/4UWwa22W0jGCEQu7Bw==" saltValue="0c/hrzclEn3pLr39IBzptA==" spinCount="100000" sheet="1" objects="1" scenarios="1"/>
  <sortState xmlns:xlrd2="http://schemas.microsoft.com/office/spreadsheetml/2017/richdata2" ref="C8:C31">
    <sortCondition ref="C8:C31"/>
  </sortState>
  <mergeCells count="13">
    <mergeCell ref="L4:L5"/>
    <mergeCell ref="M4:N4"/>
    <mergeCell ref="B3:N3"/>
    <mergeCell ref="G4:G5"/>
    <mergeCell ref="H4:H5"/>
    <mergeCell ref="I4:I5"/>
    <mergeCell ref="J4:J5"/>
    <mergeCell ref="K4:K5"/>
    <mergeCell ref="B4:B6"/>
    <mergeCell ref="C4:C6"/>
    <mergeCell ref="D4:D5"/>
    <mergeCell ref="E4:E5"/>
    <mergeCell ref="F4:F5"/>
  </mergeCells>
  <pageMargins left="0.7" right="0.7" top="0.75" bottom="0.75" header="0.3" footer="0.3"/>
  <pageSetup scale="5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808D7-5848-41D7-A65F-9DE314746B83}">
  <dimension ref="C2:P45"/>
  <sheetViews>
    <sheetView topLeftCell="A31" zoomScale="69" workbookViewId="0">
      <selection activeCell="F54" sqref="F54"/>
    </sheetView>
  </sheetViews>
  <sheetFormatPr defaultRowHeight="14.5" x14ac:dyDescent="0.35"/>
  <cols>
    <col min="4" max="4" width="59.6328125" bestFit="1" customWidth="1"/>
    <col min="5" max="5" width="10.453125" bestFit="1" customWidth="1"/>
    <col min="6" max="6" width="15.7265625" bestFit="1" customWidth="1"/>
    <col min="7" max="7" width="10.453125" bestFit="1" customWidth="1"/>
    <col min="8" max="8" width="15.7265625" bestFit="1" customWidth="1"/>
    <col min="9" max="9" width="10.453125" bestFit="1" customWidth="1"/>
    <col min="10" max="10" width="15.7265625" bestFit="1" customWidth="1"/>
    <col min="11" max="11" width="10.453125" style="86" bestFit="1" customWidth="1"/>
    <col min="12" max="12" width="17.36328125" style="86" bestFit="1" customWidth="1"/>
    <col min="13" max="13" width="10.6328125" bestFit="1" customWidth="1"/>
    <col min="14" max="14" width="17.36328125" bestFit="1" customWidth="1"/>
  </cols>
  <sheetData>
    <row r="2" spans="3:16" ht="15" thickBot="1" x14ac:dyDescent="0.4"/>
    <row r="3" spans="3:16" ht="16" thickBot="1" x14ac:dyDescent="0.4">
      <c r="C3" s="146" t="s">
        <v>105</v>
      </c>
      <c r="D3" s="147"/>
      <c r="E3" s="147"/>
      <c r="F3" s="147"/>
      <c r="G3" s="147"/>
      <c r="H3" s="147"/>
      <c r="I3" s="147"/>
      <c r="J3" s="147"/>
      <c r="K3" s="147"/>
      <c r="L3" s="147"/>
      <c r="M3" s="147"/>
      <c r="N3" s="148"/>
    </row>
    <row r="4" spans="3:16" ht="14.5" customHeight="1" x14ac:dyDescent="0.35">
      <c r="C4" s="153" t="s">
        <v>103</v>
      </c>
      <c r="D4" s="142" t="s">
        <v>8</v>
      </c>
      <c r="E4" s="150" t="s">
        <v>94</v>
      </c>
      <c r="F4" s="150"/>
      <c r="G4" s="150" t="s">
        <v>95</v>
      </c>
      <c r="H4" s="150"/>
      <c r="I4" s="150" t="s">
        <v>96</v>
      </c>
      <c r="J4" s="150"/>
      <c r="K4" s="150" t="s">
        <v>97</v>
      </c>
      <c r="L4" s="150"/>
      <c r="M4" s="150" t="s">
        <v>98</v>
      </c>
      <c r="N4" s="151"/>
    </row>
    <row r="5" spans="3:16" ht="14.5" customHeight="1" x14ac:dyDescent="0.35">
      <c r="C5" s="136"/>
      <c r="D5" s="143"/>
      <c r="E5" s="87" t="s">
        <v>99</v>
      </c>
      <c r="F5" s="97" t="s">
        <v>100</v>
      </c>
      <c r="G5" s="87" t="s">
        <v>99</v>
      </c>
      <c r="H5" s="97" t="s">
        <v>100</v>
      </c>
      <c r="I5" s="87" t="s">
        <v>99</v>
      </c>
      <c r="J5" s="97" t="s">
        <v>100</v>
      </c>
      <c r="K5" s="87" t="s">
        <v>99</v>
      </c>
      <c r="L5" s="97" t="s">
        <v>100</v>
      </c>
      <c r="M5" s="87" t="s">
        <v>99</v>
      </c>
      <c r="N5" s="98" t="s">
        <v>100</v>
      </c>
    </row>
    <row r="6" spans="3:16" ht="14.5" customHeight="1" thickBot="1" x14ac:dyDescent="0.4">
      <c r="C6" s="137"/>
      <c r="D6" s="152"/>
      <c r="E6" s="113"/>
      <c r="F6" s="114" t="s">
        <v>104</v>
      </c>
      <c r="G6" s="113"/>
      <c r="H6" s="115" t="s">
        <v>104</v>
      </c>
      <c r="I6" s="113"/>
      <c r="J6" s="115" t="s">
        <v>104</v>
      </c>
      <c r="K6" s="113"/>
      <c r="L6" s="115" t="s">
        <v>104</v>
      </c>
      <c r="M6" s="113"/>
      <c r="N6" s="116" t="s">
        <v>104</v>
      </c>
    </row>
    <row r="7" spans="3:16" ht="15.5" x14ac:dyDescent="0.35">
      <c r="C7" s="104">
        <v>1</v>
      </c>
      <c r="D7" s="105" t="s">
        <v>68</v>
      </c>
      <c r="E7" s="106">
        <v>23</v>
      </c>
      <c r="F7" s="106">
        <v>472941</v>
      </c>
      <c r="G7" s="106">
        <v>23</v>
      </c>
      <c r="H7" s="106">
        <v>179953</v>
      </c>
      <c r="I7" s="106">
        <v>14</v>
      </c>
      <c r="J7" s="106">
        <v>137075</v>
      </c>
      <c r="K7" s="107">
        <v>60</v>
      </c>
      <c r="L7" s="107">
        <v>789969</v>
      </c>
      <c r="M7" s="106">
        <v>109</v>
      </c>
      <c r="N7" s="108">
        <v>5846766</v>
      </c>
    </row>
    <row r="8" spans="3:16" ht="15.5" x14ac:dyDescent="0.35">
      <c r="C8" s="89">
        <v>2</v>
      </c>
      <c r="D8" s="78" t="s">
        <v>46</v>
      </c>
      <c r="E8" s="88">
        <v>0</v>
      </c>
      <c r="F8" s="88">
        <v>0</v>
      </c>
      <c r="G8" s="88">
        <v>0</v>
      </c>
      <c r="H8" s="88">
        <v>0</v>
      </c>
      <c r="I8" s="88">
        <v>0</v>
      </c>
      <c r="J8" s="88">
        <v>0</v>
      </c>
      <c r="K8" s="95">
        <v>0</v>
      </c>
      <c r="L8" s="95">
        <v>0</v>
      </c>
      <c r="M8" s="88">
        <v>0</v>
      </c>
      <c r="N8" s="96">
        <v>0</v>
      </c>
    </row>
    <row r="9" spans="3:16" ht="15.5" x14ac:dyDescent="0.35">
      <c r="C9" s="89">
        <v>3</v>
      </c>
      <c r="D9" s="78" t="s">
        <v>50</v>
      </c>
      <c r="E9" s="88">
        <v>0</v>
      </c>
      <c r="F9" s="88">
        <v>0</v>
      </c>
      <c r="G9" s="88">
        <v>0</v>
      </c>
      <c r="H9" s="88">
        <v>0</v>
      </c>
      <c r="I9" s="88">
        <v>0</v>
      </c>
      <c r="J9" s="88">
        <v>0</v>
      </c>
      <c r="K9" s="95">
        <v>0</v>
      </c>
      <c r="L9" s="95">
        <v>0</v>
      </c>
      <c r="M9" s="88">
        <v>0</v>
      </c>
      <c r="N9" s="96">
        <v>0</v>
      </c>
    </row>
    <row r="10" spans="3:16" ht="15.5" x14ac:dyDescent="0.35">
      <c r="C10" s="89">
        <v>4</v>
      </c>
      <c r="D10" s="78" t="s">
        <v>47</v>
      </c>
      <c r="E10" s="88">
        <v>0</v>
      </c>
      <c r="F10" s="88">
        <v>0</v>
      </c>
      <c r="G10" s="88">
        <v>0</v>
      </c>
      <c r="H10" s="88">
        <v>0</v>
      </c>
      <c r="I10" s="88">
        <v>0</v>
      </c>
      <c r="J10" s="88">
        <v>0</v>
      </c>
      <c r="K10" s="95">
        <v>0</v>
      </c>
      <c r="L10" s="95">
        <v>0</v>
      </c>
      <c r="M10" s="88">
        <v>0</v>
      </c>
      <c r="N10" s="96">
        <v>0</v>
      </c>
    </row>
    <row r="11" spans="3:16" ht="15.5" x14ac:dyDescent="0.35">
      <c r="C11" s="89">
        <v>5</v>
      </c>
      <c r="D11" s="78" t="s">
        <v>55</v>
      </c>
      <c r="E11" s="88">
        <v>0</v>
      </c>
      <c r="F11" s="88">
        <v>0</v>
      </c>
      <c r="G11" s="88">
        <v>0</v>
      </c>
      <c r="H11" s="88">
        <v>0</v>
      </c>
      <c r="I11" s="88">
        <v>0</v>
      </c>
      <c r="J11" s="88">
        <v>0</v>
      </c>
      <c r="K11" s="95">
        <v>0</v>
      </c>
      <c r="L11" s="95">
        <v>0</v>
      </c>
      <c r="M11" s="88">
        <v>0</v>
      </c>
      <c r="N11" s="96">
        <v>0</v>
      </c>
    </row>
    <row r="12" spans="3:16" ht="15.5" x14ac:dyDescent="0.35">
      <c r="C12" s="89">
        <v>6</v>
      </c>
      <c r="D12" s="78" t="s">
        <v>60</v>
      </c>
      <c r="E12" s="88">
        <v>0</v>
      </c>
      <c r="F12" s="88">
        <v>0</v>
      </c>
      <c r="G12" s="88">
        <v>0</v>
      </c>
      <c r="H12" s="88">
        <v>0</v>
      </c>
      <c r="I12" s="88">
        <v>0</v>
      </c>
      <c r="J12" s="88">
        <v>0</v>
      </c>
      <c r="K12" s="95">
        <v>0</v>
      </c>
      <c r="L12" s="95">
        <v>0</v>
      </c>
      <c r="M12" s="88">
        <v>0</v>
      </c>
      <c r="N12" s="96">
        <v>0</v>
      </c>
      <c r="P12" t="s">
        <v>88</v>
      </c>
    </row>
    <row r="13" spans="3:16" ht="15.5" x14ac:dyDescent="0.35">
      <c r="C13" s="89">
        <v>7</v>
      </c>
      <c r="D13" s="78" t="s">
        <v>51</v>
      </c>
      <c r="E13" s="88">
        <v>0</v>
      </c>
      <c r="F13" s="88">
        <v>0</v>
      </c>
      <c r="G13" s="88">
        <v>0</v>
      </c>
      <c r="H13" s="88">
        <v>0</v>
      </c>
      <c r="I13" s="88">
        <v>0</v>
      </c>
      <c r="J13" s="88">
        <v>0</v>
      </c>
      <c r="K13" s="95">
        <v>0</v>
      </c>
      <c r="L13" s="95">
        <v>0</v>
      </c>
      <c r="M13" s="88">
        <v>0</v>
      </c>
      <c r="N13" s="96">
        <v>0</v>
      </c>
    </row>
    <row r="14" spans="3:16" ht="15.5" x14ac:dyDescent="0.35">
      <c r="C14" s="89">
        <v>8</v>
      </c>
      <c r="D14" s="78" t="s">
        <v>53</v>
      </c>
      <c r="E14" s="88">
        <v>0</v>
      </c>
      <c r="F14" s="88">
        <v>0</v>
      </c>
      <c r="G14" s="88">
        <v>0</v>
      </c>
      <c r="H14" s="88">
        <v>0</v>
      </c>
      <c r="I14" s="88">
        <v>0</v>
      </c>
      <c r="J14" s="88">
        <v>0</v>
      </c>
      <c r="K14" s="95">
        <v>0</v>
      </c>
      <c r="L14" s="95">
        <v>0</v>
      </c>
      <c r="M14" s="88">
        <v>0</v>
      </c>
      <c r="N14" s="96">
        <v>0</v>
      </c>
    </row>
    <row r="15" spans="3:16" ht="15.5" x14ac:dyDescent="0.35">
      <c r="C15" s="89">
        <v>9</v>
      </c>
      <c r="D15" s="78" t="s">
        <v>54</v>
      </c>
      <c r="E15" s="88">
        <v>0</v>
      </c>
      <c r="F15" s="88">
        <v>0</v>
      </c>
      <c r="G15" s="88">
        <v>0</v>
      </c>
      <c r="H15" s="88">
        <v>0</v>
      </c>
      <c r="I15" s="88">
        <v>0</v>
      </c>
      <c r="J15" s="88">
        <v>0</v>
      </c>
      <c r="K15" s="95">
        <v>0</v>
      </c>
      <c r="L15" s="95">
        <v>0</v>
      </c>
      <c r="M15" s="88">
        <v>0</v>
      </c>
      <c r="N15" s="96">
        <v>0</v>
      </c>
    </row>
    <row r="16" spans="3:16" ht="15.5" x14ac:dyDescent="0.35">
      <c r="C16" s="89">
        <v>10</v>
      </c>
      <c r="D16" s="78" t="s">
        <v>59</v>
      </c>
      <c r="E16" s="88">
        <v>0</v>
      </c>
      <c r="F16" s="88">
        <v>0</v>
      </c>
      <c r="G16" s="88">
        <v>1</v>
      </c>
      <c r="H16" s="88">
        <v>66000</v>
      </c>
      <c r="I16" s="88">
        <v>1</v>
      </c>
      <c r="J16" s="88">
        <v>30000</v>
      </c>
      <c r="K16" s="95">
        <v>2</v>
      </c>
      <c r="L16" s="95">
        <v>96000</v>
      </c>
      <c r="M16" s="88">
        <v>5</v>
      </c>
      <c r="N16" s="96">
        <v>989907</v>
      </c>
    </row>
    <row r="17" spans="3:14" ht="15.5" x14ac:dyDescent="0.35">
      <c r="C17" s="89">
        <v>11</v>
      </c>
      <c r="D17" s="78" t="s">
        <v>13</v>
      </c>
      <c r="E17" s="88">
        <v>0</v>
      </c>
      <c r="F17" s="88">
        <v>0</v>
      </c>
      <c r="G17" s="88">
        <v>0</v>
      </c>
      <c r="H17" s="88">
        <v>0</v>
      </c>
      <c r="I17" s="88">
        <v>0</v>
      </c>
      <c r="J17" s="88">
        <v>0</v>
      </c>
      <c r="K17" s="95">
        <v>0</v>
      </c>
      <c r="L17" s="95">
        <v>0</v>
      </c>
      <c r="M17" s="88">
        <v>0</v>
      </c>
      <c r="N17" s="96">
        <v>0</v>
      </c>
    </row>
    <row r="18" spans="3:14" ht="15.5" x14ac:dyDescent="0.35">
      <c r="C18" s="89">
        <v>12</v>
      </c>
      <c r="D18" s="78" t="s">
        <v>63</v>
      </c>
      <c r="E18" s="88">
        <v>89</v>
      </c>
      <c r="F18" s="88">
        <v>1633048</v>
      </c>
      <c r="G18" s="88">
        <v>9</v>
      </c>
      <c r="H18" s="88">
        <v>36959950</v>
      </c>
      <c r="I18" s="88">
        <v>11</v>
      </c>
      <c r="J18" s="88">
        <v>4443932</v>
      </c>
      <c r="K18" s="95">
        <v>109</v>
      </c>
      <c r="L18" s="95">
        <v>43036930</v>
      </c>
      <c r="M18" s="88">
        <v>225</v>
      </c>
      <c r="N18" s="96">
        <v>4688326</v>
      </c>
    </row>
    <row r="19" spans="3:14" ht="15.5" x14ac:dyDescent="0.35">
      <c r="C19" s="89">
        <v>13</v>
      </c>
      <c r="D19" s="78" t="s">
        <v>40</v>
      </c>
      <c r="E19" s="88">
        <v>0</v>
      </c>
      <c r="F19" s="88">
        <v>0</v>
      </c>
      <c r="G19" s="88">
        <v>0</v>
      </c>
      <c r="H19" s="88">
        <v>0</v>
      </c>
      <c r="I19" s="88">
        <v>0</v>
      </c>
      <c r="J19" s="88">
        <v>0</v>
      </c>
      <c r="K19" s="95">
        <v>0</v>
      </c>
      <c r="L19" s="95">
        <v>0</v>
      </c>
      <c r="M19" s="88">
        <v>0</v>
      </c>
      <c r="N19" s="96">
        <v>0</v>
      </c>
    </row>
    <row r="20" spans="3:14" ht="15.5" x14ac:dyDescent="0.35">
      <c r="C20" s="89">
        <v>14</v>
      </c>
      <c r="D20" s="78" t="s">
        <v>48</v>
      </c>
      <c r="E20" s="88">
        <v>8</v>
      </c>
      <c r="F20" s="88">
        <v>3564336</v>
      </c>
      <c r="G20" s="88">
        <v>38</v>
      </c>
      <c r="H20" s="88">
        <v>2300714</v>
      </c>
      <c r="I20" s="88">
        <v>119</v>
      </c>
      <c r="J20" s="88">
        <v>4885804</v>
      </c>
      <c r="K20" s="95">
        <v>165</v>
      </c>
      <c r="L20" s="95">
        <v>10750854</v>
      </c>
      <c r="M20" s="88">
        <v>123</v>
      </c>
      <c r="N20" s="96">
        <v>5479095</v>
      </c>
    </row>
    <row r="21" spans="3:14" ht="15.5" x14ac:dyDescent="0.35">
      <c r="C21" s="89">
        <v>15</v>
      </c>
      <c r="D21" s="78" t="s">
        <v>62</v>
      </c>
      <c r="E21" s="88">
        <v>2</v>
      </c>
      <c r="F21" s="88">
        <v>563700</v>
      </c>
      <c r="G21" s="88">
        <v>2</v>
      </c>
      <c r="H21" s="88">
        <v>527450</v>
      </c>
      <c r="I21" s="88">
        <v>6</v>
      </c>
      <c r="J21" s="88">
        <v>3672670</v>
      </c>
      <c r="K21" s="95">
        <v>10</v>
      </c>
      <c r="L21" s="95">
        <v>4763820</v>
      </c>
      <c r="M21" s="88">
        <v>30</v>
      </c>
      <c r="N21" s="96">
        <v>12225980</v>
      </c>
    </row>
    <row r="22" spans="3:14" ht="15.5" x14ac:dyDescent="0.35">
      <c r="C22" s="89">
        <v>16</v>
      </c>
      <c r="D22" s="78" t="s">
        <v>42</v>
      </c>
      <c r="E22" s="88">
        <v>0</v>
      </c>
      <c r="F22" s="88">
        <v>0</v>
      </c>
      <c r="G22" s="88">
        <v>0</v>
      </c>
      <c r="H22" s="88">
        <v>0</v>
      </c>
      <c r="I22" s="88">
        <v>0</v>
      </c>
      <c r="J22" s="88">
        <v>0</v>
      </c>
      <c r="K22" s="95">
        <v>0</v>
      </c>
      <c r="L22" s="95">
        <v>0</v>
      </c>
      <c r="M22" s="88">
        <v>0</v>
      </c>
      <c r="N22" s="96">
        <v>0</v>
      </c>
    </row>
    <row r="23" spans="3:14" ht="15.5" x14ac:dyDescent="0.35">
      <c r="C23" s="89">
        <v>17</v>
      </c>
      <c r="D23" s="78" t="s">
        <v>49</v>
      </c>
      <c r="E23" s="88">
        <v>0</v>
      </c>
      <c r="F23" s="88">
        <v>0</v>
      </c>
      <c r="G23" s="88">
        <v>0</v>
      </c>
      <c r="H23" s="88">
        <v>0</v>
      </c>
      <c r="I23" s="88">
        <v>0</v>
      </c>
      <c r="J23" s="88">
        <v>0</v>
      </c>
      <c r="K23" s="95">
        <v>0</v>
      </c>
      <c r="L23" s="95">
        <v>0</v>
      </c>
      <c r="M23" s="88">
        <v>0</v>
      </c>
      <c r="N23" s="96">
        <v>0</v>
      </c>
    </row>
    <row r="24" spans="3:14" ht="15.5" x14ac:dyDescent="0.35">
      <c r="C24" s="89">
        <v>18</v>
      </c>
      <c r="D24" s="78" t="s">
        <v>77</v>
      </c>
      <c r="E24" s="88">
        <v>0</v>
      </c>
      <c r="F24" s="88">
        <v>0</v>
      </c>
      <c r="G24" s="88">
        <v>0</v>
      </c>
      <c r="H24" s="88">
        <v>0</v>
      </c>
      <c r="I24" s="88">
        <v>0</v>
      </c>
      <c r="J24" s="88">
        <v>0</v>
      </c>
      <c r="K24" s="95">
        <v>0</v>
      </c>
      <c r="L24" s="95">
        <v>0</v>
      </c>
      <c r="M24" s="88">
        <v>0</v>
      </c>
      <c r="N24" s="96">
        <v>0</v>
      </c>
    </row>
    <row r="25" spans="3:14" ht="15.5" x14ac:dyDescent="0.35">
      <c r="C25" s="89">
        <v>19</v>
      </c>
      <c r="D25" s="78" t="s">
        <v>76</v>
      </c>
      <c r="E25" s="88">
        <v>0</v>
      </c>
      <c r="F25" s="88">
        <v>0</v>
      </c>
      <c r="G25" s="88">
        <v>0</v>
      </c>
      <c r="H25" s="88">
        <v>0</v>
      </c>
      <c r="I25" s="88">
        <v>0</v>
      </c>
      <c r="J25" s="88">
        <v>0</v>
      </c>
      <c r="K25" s="95">
        <v>0</v>
      </c>
      <c r="L25" s="95">
        <v>0</v>
      </c>
      <c r="M25" s="88">
        <v>0</v>
      </c>
      <c r="N25" s="96">
        <v>0</v>
      </c>
    </row>
    <row r="26" spans="3:14" ht="15.5" x14ac:dyDescent="0.35">
      <c r="C26" s="89">
        <v>20</v>
      </c>
      <c r="D26" s="78" t="s">
        <v>14</v>
      </c>
      <c r="E26" s="88">
        <v>0</v>
      </c>
      <c r="F26" s="88">
        <v>0</v>
      </c>
      <c r="G26" s="88">
        <v>0</v>
      </c>
      <c r="H26" s="88">
        <v>0</v>
      </c>
      <c r="I26" s="88">
        <v>0</v>
      </c>
      <c r="J26" s="88">
        <v>0</v>
      </c>
      <c r="K26" s="95">
        <v>0</v>
      </c>
      <c r="L26" s="95">
        <v>0</v>
      </c>
      <c r="M26" s="88">
        <v>0</v>
      </c>
      <c r="N26" s="96">
        <v>0</v>
      </c>
    </row>
    <row r="27" spans="3:14" ht="15.5" x14ac:dyDescent="0.35">
      <c r="C27" s="89">
        <v>21</v>
      </c>
      <c r="D27" s="78" t="s">
        <v>61</v>
      </c>
      <c r="E27" s="88">
        <v>23</v>
      </c>
      <c r="F27" s="88">
        <v>10821107</v>
      </c>
      <c r="G27" s="88">
        <v>8</v>
      </c>
      <c r="H27" s="88">
        <v>2968982</v>
      </c>
      <c r="I27" s="88">
        <v>11</v>
      </c>
      <c r="J27" s="88">
        <v>4210756</v>
      </c>
      <c r="K27" s="95">
        <v>42</v>
      </c>
      <c r="L27" s="95">
        <v>18000845</v>
      </c>
      <c r="M27" s="88">
        <v>24</v>
      </c>
      <c r="N27" s="96">
        <v>12381868</v>
      </c>
    </row>
    <row r="28" spans="3:14" ht="15.5" x14ac:dyDescent="0.35">
      <c r="C28" s="89">
        <v>22</v>
      </c>
      <c r="D28" s="78" t="s">
        <v>39</v>
      </c>
      <c r="E28" s="88">
        <v>1082</v>
      </c>
      <c r="F28" s="88">
        <v>9052745</v>
      </c>
      <c r="G28" s="88">
        <v>0</v>
      </c>
      <c r="H28" s="88">
        <v>0</v>
      </c>
      <c r="I28" s="88">
        <v>0</v>
      </c>
      <c r="J28" s="88">
        <v>0</v>
      </c>
      <c r="K28" s="95">
        <v>1082</v>
      </c>
      <c r="L28" s="95">
        <v>9052745</v>
      </c>
      <c r="M28" s="88">
        <v>10451</v>
      </c>
      <c r="N28" s="96">
        <v>88317409</v>
      </c>
    </row>
    <row r="29" spans="3:14" ht="15.5" x14ac:dyDescent="0.35">
      <c r="C29" s="89">
        <v>23</v>
      </c>
      <c r="D29" s="78" t="s">
        <v>43</v>
      </c>
      <c r="E29" s="88">
        <v>0</v>
      </c>
      <c r="F29" s="88">
        <v>0</v>
      </c>
      <c r="G29" s="88">
        <v>0</v>
      </c>
      <c r="H29" s="88">
        <v>0</v>
      </c>
      <c r="I29" s="88">
        <v>0</v>
      </c>
      <c r="J29" s="88">
        <v>0</v>
      </c>
      <c r="K29" s="95">
        <v>0</v>
      </c>
      <c r="L29" s="95">
        <v>0</v>
      </c>
      <c r="M29" s="88">
        <v>0</v>
      </c>
      <c r="N29" s="96">
        <v>0</v>
      </c>
    </row>
    <row r="30" spans="3:14" ht="15.5" x14ac:dyDescent="0.35">
      <c r="C30" s="89">
        <v>24</v>
      </c>
      <c r="D30" s="78" t="s">
        <v>71</v>
      </c>
      <c r="E30" s="88">
        <v>0</v>
      </c>
      <c r="F30" s="88">
        <v>0</v>
      </c>
      <c r="G30" s="88">
        <v>1</v>
      </c>
      <c r="H30" s="88">
        <v>230000</v>
      </c>
      <c r="I30" s="88">
        <v>2</v>
      </c>
      <c r="J30" s="88">
        <v>369311</v>
      </c>
      <c r="K30" s="95">
        <v>3</v>
      </c>
      <c r="L30" s="95">
        <v>599311</v>
      </c>
      <c r="M30" s="88">
        <v>0</v>
      </c>
      <c r="N30" s="96">
        <v>0</v>
      </c>
    </row>
    <row r="31" spans="3:14" ht="15.5" x14ac:dyDescent="0.35">
      <c r="C31" s="89">
        <v>25</v>
      </c>
      <c r="D31" s="78" t="s">
        <v>70</v>
      </c>
      <c r="E31" s="88">
        <v>140</v>
      </c>
      <c r="F31" s="88">
        <v>4843601</v>
      </c>
      <c r="G31" s="88">
        <v>303</v>
      </c>
      <c r="H31" s="88">
        <v>6327781</v>
      </c>
      <c r="I31" s="88">
        <v>66</v>
      </c>
      <c r="J31" s="88">
        <v>1223764</v>
      </c>
      <c r="K31" s="95">
        <v>509</v>
      </c>
      <c r="L31" s="95">
        <v>12395146</v>
      </c>
      <c r="M31" s="88">
        <v>504</v>
      </c>
      <c r="N31" s="96">
        <v>25635620</v>
      </c>
    </row>
    <row r="32" spans="3:14" ht="15.5" x14ac:dyDescent="0.35">
      <c r="C32" s="89">
        <v>26</v>
      </c>
      <c r="D32" s="78" t="s">
        <v>52</v>
      </c>
      <c r="E32" s="88">
        <v>0</v>
      </c>
      <c r="F32" s="88">
        <v>0</v>
      </c>
      <c r="G32" s="88">
        <v>0</v>
      </c>
      <c r="H32" s="88">
        <v>0</v>
      </c>
      <c r="I32" s="88">
        <v>0</v>
      </c>
      <c r="J32" s="88">
        <v>0</v>
      </c>
      <c r="K32" s="95">
        <v>0</v>
      </c>
      <c r="L32" s="95">
        <v>0</v>
      </c>
      <c r="M32" s="88">
        <v>0</v>
      </c>
      <c r="N32" s="96">
        <v>0</v>
      </c>
    </row>
    <row r="33" spans="3:14" ht="15.5" x14ac:dyDescent="0.35">
      <c r="C33" s="89">
        <v>27</v>
      </c>
      <c r="D33" s="78" t="s">
        <v>58</v>
      </c>
      <c r="E33" s="88">
        <v>0</v>
      </c>
      <c r="F33" s="88">
        <v>0</v>
      </c>
      <c r="G33" s="88">
        <v>0</v>
      </c>
      <c r="H33" s="88">
        <v>0</v>
      </c>
      <c r="I33" s="88">
        <v>0</v>
      </c>
      <c r="J33" s="88">
        <v>0</v>
      </c>
      <c r="K33" s="95">
        <v>0</v>
      </c>
      <c r="L33" s="95">
        <v>0</v>
      </c>
      <c r="M33" s="88">
        <v>0</v>
      </c>
      <c r="N33" s="96">
        <v>0</v>
      </c>
    </row>
    <row r="34" spans="3:14" ht="15.5" x14ac:dyDescent="0.35">
      <c r="C34" s="89">
        <v>28</v>
      </c>
      <c r="D34" s="78" t="s">
        <v>66</v>
      </c>
      <c r="E34" s="88">
        <v>2</v>
      </c>
      <c r="F34" s="88">
        <v>318760</v>
      </c>
      <c r="G34" s="88">
        <v>2</v>
      </c>
      <c r="H34" s="88">
        <v>2090456</v>
      </c>
      <c r="I34" s="88">
        <v>3</v>
      </c>
      <c r="J34" s="88">
        <v>1250000</v>
      </c>
      <c r="K34" s="95">
        <v>7</v>
      </c>
      <c r="L34" s="95">
        <v>3659216</v>
      </c>
      <c r="M34" s="88">
        <v>12</v>
      </c>
      <c r="N34" s="96">
        <v>6900848</v>
      </c>
    </row>
    <row r="35" spans="3:14" ht="15.5" x14ac:dyDescent="0.35">
      <c r="C35" s="89">
        <v>29</v>
      </c>
      <c r="D35" s="78" t="s">
        <v>41</v>
      </c>
      <c r="E35" s="88">
        <v>785</v>
      </c>
      <c r="F35" s="88">
        <v>8886759</v>
      </c>
      <c r="G35" s="88">
        <v>717</v>
      </c>
      <c r="H35" s="88">
        <v>8609221</v>
      </c>
      <c r="I35" s="88">
        <v>449</v>
      </c>
      <c r="J35" s="88">
        <v>5615768</v>
      </c>
      <c r="K35" s="95">
        <v>1951</v>
      </c>
      <c r="L35" s="95">
        <v>23111748</v>
      </c>
      <c r="M35" s="88">
        <v>3101</v>
      </c>
      <c r="N35" s="96">
        <v>34429313</v>
      </c>
    </row>
    <row r="36" spans="3:14" ht="15.5" x14ac:dyDescent="0.35">
      <c r="C36" s="89">
        <v>30</v>
      </c>
      <c r="D36" s="78" t="s">
        <v>57</v>
      </c>
      <c r="E36" s="88">
        <v>0</v>
      </c>
      <c r="F36" s="88">
        <v>0</v>
      </c>
      <c r="G36" s="88">
        <v>0</v>
      </c>
      <c r="H36" s="88">
        <v>0</v>
      </c>
      <c r="I36" s="88">
        <v>0</v>
      </c>
      <c r="J36" s="88">
        <v>0</v>
      </c>
      <c r="K36" s="95">
        <v>0</v>
      </c>
      <c r="L36" s="95">
        <v>0</v>
      </c>
      <c r="M36" s="88">
        <v>0</v>
      </c>
      <c r="N36" s="96">
        <v>0</v>
      </c>
    </row>
    <row r="37" spans="3:14" ht="15.5" x14ac:dyDescent="0.35">
      <c r="C37" s="89">
        <v>31</v>
      </c>
      <c r="D37" s="78" t="s">
        <v>56</v>
      </c>
      <c r="E37" s="88">
        <v>2</v>
      </c>
      <c r="F37" s="88">
        <v>2827280</v>
      </c>
      <c r="G37" s="88">
        <v>7</v>
      </c>
      <c r="H37" s="88">
        <v>12509139</v>
      </c>
      <c r="I37" s="88">
        <v>2</v>
      </c>
      <c r="J37" s="88">
        <v>7200834</v>
      </c>
      <c r="K37" s="95">
        <v>11</v>
      </c>
      <c r="L37" s="95">
        <v>22537253</v>
      </c>
      <c r="M37" s="88">
        <v>6</v>
      </c>
      <c r="N37" s="96">
        <v>6164120</v>
      </c>
    </row>
    <row r="38" spans="3:14" ht="15.5" x14ac:dyDescent="0.35">
      <c r="C38" s="89">
        <v>32</v>
      </c>
      <c r="D38" s="78" t="s">
        <v>15</v>
      </c>
      <c r="E38" s="88">
        <v>0</v>
      </c>
      <c r="F38" s="88">
        <v>0</v>
      </c>
      <c r="G38" s="88">
        <v>0</v>
      </c>
      <c r="H38" s="88">
        <v>0</v>
      </c>
      <c r="I38" s="88">
        <v>0</v>
      </c>
      <c r="J38" s="88">
        <v>0</v>
      </c>
      <c r="K38" s="95">
        <v>0</v>
      </c>
      <c r="L38" s="95">
        <v>0</v>
      </c>
      <c r="M38" s="88">
        <v>0</v>
      </c>
      <c r="N38" s="96">
        <v>0</v>
      </c>
    </row>
    <row r="39" spans="3:14" ht="15.5" x14ac:dyDescent="0.35">
      <c r="C39" s="89">
        <v>33</v>
      </c>
      <c r="D39" s="78" t="s">
        <v>64</v>
      </c>
      <c r="E39" s="88">
        <v>0</v>
      </c>
      <c r="F39" s="88">
        <v>0</v>
      </c>
      <c r="G39" s="88">
        <v>0</v>
      </c>
      <c r="H39" s="88">
        <v>0</v>
      </c>
      <c r="I39" s="88">
        <v>0</v>
      </c>
      <c r="J39" s="88">
        <v>0</v>
      </c>
      <c r="K39" s="95">
        <v>0</v>
      </c>
      <c r="L39" s="95">
        <v>0</v>
      </c>
      <c r="M39" s="88">
        <v>0</v>
      </c>
      <c r="N39" s="96">
        <v>0</v>
      </c>
    </row>
    <row r="40" spans="3:14" ht="15.5" x14ac:dyDescent="0.35">
      <c r="C40" s="89">
        <v>34</v>
      </c>
      <c r="D40" s="78" t="s">
        <v>45</v>
      </c>
      <c r="E40" s="88">
        <v>0</v>
      </c>
      <c r="F40" s="88">
        <v>0</v>
      </c>
      <c r="G40" s="88">
        <v>7</v>
      </c>
      <c r="H40" s="88">
        <v>1870000</v>
      </c>
      <c r="I40" s="88">
        <v>0</v>
      </c>
      <c r="J40" s="88">
        <v>0</v>
      </c>
      <c r="K40" s="95">
        <v>7</v>
      </c>
      <c r="L40" s="95">
        <v>1870000</v>
      </c>
      <c r="M40" s="88">
        <v>4</v>
      </c>
      <c r="N40" s="96">
        <v>4322104</v>
      </c>
    </row>
    <row r="41" spans="3:14" ht="15.5" x14ac:dyDescent="0.35">
      <c r="C41" s="89">
        <v>35</v>
      </c>
      <c r="D41" s="78" t="s">
        <v>16</v>
      </c>
      <c r="E41" s="88">
        <v>20</v>
      </c>
      <c r="F41" s="88">
        <v>3320060</v>
      </c>
      <c r="G41" s="88">
        <v>24</v>
      </c>
      <c r="H41" s="88">
        <v>5453594</v>
      </c>
      <c r="I41" s="88">
        <v>20</v>
      </c>
      <c r="J41" s="88">
        <v>3750036</v>
      </c>
      <c r="K41" s="95">
        <v>64</v>
      </c>
      <c r="L41" s="95">
        <v>12523690</v>
      </c>
      <c r="M41" s="88">
        <v>49</v>
      </c>
      <c r="N41" s="96">
        <v>13894056</v>
      </c>
    </row>
    <row r="42" spans="3:14" ht="15.5" x14ac:dyDescent="0.35">
      <c r="C42" s="89">
        <v>36</v>
      </c>
      <c r="D42" s="78" t="s">
        <v>65</v>
      </c>
      <c r="E42" s="88">
        <v>0</v>
      </c>
      <c r="F42" s="88">
        <v>0</v>
      </c>
      <c r="G42" s="88">
        <v>0</v>
      </c>
      <c r="H42" s="88">
        <v>0</v>
      </c>
      <c r="I42" s="88">
        <v>0</v>
      </c>
      <c r="J42" s="88">
        <v>0</v>
      </c>
      <c r="K42" s="95">
        <v>0</v>
      </c>
      <c r="L42" s="95">
        <v>0</v>
      </c>
      <c r="M42" s="88">
        <v>0</v>
      </c>
      <c r="N42" s="96">
        <v>0</v>
      </c>
    </row>
    <row r="43" spans="3:14" ht="15.5" x14ac:dyDescent="0.35">
      <c r="C43" s="89">
        <v>37</v>
      </c>
      <c r="D43" s="78" t="s">
        <v>44</v>
      </c>
      <c r="E43" s="88">
        <v>18</v>
      </c>
      <c r="F43" s="88">
        <v>5360266</v>
      </c>
      <c r="G43" s="88">
        <v>16</v>
      </c>
      <c r="H43" s="88">
        <v>2143810</v>
      </c>
      <c r="I43" s="88">
        <v>16</v>
      </c>
      <c r="J43" s="88">
        <v>6870700</v>
      </c>
      <c r="K43" s="95">
        <v>50</v>
      </c>
      <c r="L43" s="95">
        <v>14374776</v>
      </c>
      <c r="M43" s="88">
        <v>70</v>
      </c>
      <c r="N43" s="96">
        <v>21047317</v>
      </c>
    </row>
    <row r="44" spans="3:14" ht="15.5" x14ac:dyDescent="0.35">
      <c r="C44" s="89">
        <v>38</v>
      </c>
      <c r="D44" s="78" t="s">
        <v>67</v>
      </c>
      <c r="E44" s="88">
        <v>5</v>
      </c>
      <c r="F44" s="88">
        <v>1050000</v>
      </c>
      <c r="G44" s="88">
        <v>4</v>
      </c>
      <c r="H44" s="88">
        <v>278719</v>
      </c>
      <c r="I44" s="88">
        <v>3</v>
      </c>
      <c r="J44" s="88">
        <v>357940</v>
      </c>
      <c r="K44" s="95">
        <v>12</v>
      </c>
      <c r="L44" s="95">
        <v>1686659</v>
      </c>
      <c r="M44" s="88">
        <v>0</v>
      </c>
      <c r="N44" s="96">
        <v>0</v>
      </c>
    </row>
    <row r="45" spans="3:14" s="86" customFormat="1" ht="16" thickBot="1" x14ac:dyDescent="0.4">
      <c r="C45" s="90"/>
      <c r="D45" s="91" t="s">
        <v>102</v>
      </c>
      <c r="E45" s="92">
        <f>'[7]General Non-Liability'!B41+'[7]General Liability'!B41</f>
        <v>2199</v>
      </c>
      <c r="F45" s="92">
        <f>'[7]General Non-Liability'!C41+'[7]General Liability'!C41</f>
        <v>52714603</v>
      </c>
      <c r="G45" s="92">
        <f>'[7]General Non-Liability'!D41+'[7]General Liability'!D41</f>
        <v>1162</v>
      </c>
      <c r="H45" s="92">
        <f>'[7]General Non-Liability'!E41+'[7]General Liability'!E41</f>
        <v>82515769</v>
      </c>
      <c r="I45" s="92">
        <f>'[7]General Non-Liability'!F41+'[7]General Liability'!F41</f>
        <v>723</v>
      </c>
      <c r="J45" s="92">
        <f>'[7]General Non-Liability'!G41+'[7]General Liability'!G41</f>
        <v>44018590</v>
      </c>
      <c r="K45" s="93">
        <f t="shared" ref="K45:L45" si="0">I45+G45+E45</f>
        <v>4084</v>
      </c>
      <c r="L45" s="93">
        <f t="shared" si="0"/>
        <v>179248962</v>
      </c>
      <c r="M45" s="92">
        <f>'[7]General Liability'!J41+'[7]General Non-Liability'!J41</f>
        <v>14713</v>
      </c>
      <c r="N45" s="94">
        <f>'[7]General Liability'!K41+'[7]General Non-Liability'!K41</f>
        <v>242322729</v>
      </c>
    </row>
  </sheetData>
  <sheetProtection algorithmName="SHA-512" hashValue="cUKy7J1RJxkoIMwSN5IJn+V/0bKLG4QgfZCqW4VtTgI5vzLUddEKabWTJ8/zOdg6jHe3akC+oV9pc+gE+L1yYQ==" saltValue="yho22ejkfDlvxdiKKWs52g==" spinCount="100000" sheet="1" objects="1" scenarios="1"/>
  <mergeCells count="8">
    <mergeCell ref="K4:L4"/>
    <mergeCell ref="M4:N4"/>
    <mergeCell ref="C3:N3"/>
    <mergeCell ref="D4:D6"/>
    <mergeCell ref="C4:C6"/>
    <mergeCell ref="E4:F4"/>
    <mergeCell ref="G4:H4"/>
    <mergeCell ref="I4:J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ABAD2-D576-4E93-B81F-ADB7FB8420A0}">
  <dimension ref="C2:S32"/>
  <sheetViews>
    <sheetView tabSelected="1" topLeftCell="A13" zoomScale="68" workbookViewId="0">
      <selection activeCell="H35" sqref="H34:H35"/>
    </sheetView>
  </sheetViews>
  <sheetFormatPr defaultRowHeight="14.5" x14ac:dyDescent="0.35"/>
  <cols>
    <col min="3" max="3" width="8.90625" bestFit="1" customWidth="1"/>
    <col min="4" max="4" width="44.7265625" bestFit="1" customWidth="1"/>
    <col min="5" max="5" width="9.81640625" bestFit="1" customWidth="1"/>
    <col min="6" max="6" width="15.7265625" bestFit="1" customWidth="1"/>
    <col min="7" max="7" width="9.81640625" bestFit="1" customWidth="1"/>
    <col min="8" max="8" width="15.6328125" bestFit="1" customWidth="1"/>
    <col min="9" max="9" width="9.81640625" bestFit="1" customWidth="1"/>
    <col min="10" max="10" width="15.6328125" bestFit="1" customWidth="1"/>
    <col min="11" max="11" width="9.81640625" customWidth="1"/>
    <col min="12" max="12" width="17.1796875" bestFit="1" customWidth="1"/>
    <col min="13" max="13" width="9.81640625" bestFit="1" customWidth="1"/>
    <col min="14" max="14" width="17.1796875" bestFit="1" customWidth="1"/>
  </cols>
  <sheetData>
    <row r="2" spans="3:19" ht="15" thickBot="1" x14ac:dyDescent="0.4"/>
    <row r="3" spans="3:19" ht="16" thickBot="1" x14ac:dyDescent="0.4">
      <c r="C3" s="133" t="s">
        <v>106</v>
      </c>
      <c r="D3" s="134"/>
      <c r="E3" s="134"/>
      <c r="F3" s="134"/>
      <c r="G3" s="134"/>
      <c r="H3" s="134"/>
      <c r="I3" s="134"/>
      <c r="J3" s="134"/>
      <c r="K3" s="134"/>
      <c r="L3" s="134"/>
      <c r="M3" s="134"/>
      <c r="N3" s="135"/>
    </row>
    <row r="4" spans="3:19" ht="15.5" x14ac:dyDescent="0.35">
      <c r="C4" s="154" t="s">
        <v>103</v>
      </c>
      <c r="D4" s="117" t="s">
        <v>8</v>
      </c>
      <c r="E4" s="150" t="s">
        <v>94</v>
      </c>
      <c r="F4" s="150"/>
      <c r="G4" s="150" t="s">
        <v>95</v>
      </c>
      <c r="H4" s="150"/>
      <c r="I4" s="150" t="s">
        <v>96</v>
      </c>
      <c r="J4" s="150"/>
      <c r="K4" s="150" t="s">
        <v>97</v>
      </c>
      <c r="L4" s="150"/>
      <c r="M4" s="150" t="s">
        <v>98</v>
      </c>
      <c r="N4" s="151"/>
    </row>
    <row r="5" spans="3:19" ht="15.5" x14ac:dyDescent="0.35">
      <c r="C5" s="155"/>
      <c r="D5" s="118"/>
      <c r="E5" s="119" t="s">
        <v>99</v>
      </c>
      <c r="F5" s="119" t="s">
        <v>100</v>
      </c>
      <c r="G5" s="119" t="s">
        <v>99</v>
      </c>
      <c r="H5" s="119" t="s">
        <v>100</v>
      </c>
      <c r="I5" s="119" t="s">
        <v>99</v>
      </c>
      <c r="J5" s="119" t="s">
        <v>100</v>
      </c>
      <c r="K5" s="119" t="s">
        <v>99</v>
      </c>
      <c r="L5" s="119" t="s">
        <v>100</v>
      </c>
      <c r="M5" s="119" t="s">
        <v>99</v>
      </c>
      <c r="N5" s="121" t="s">
        <v>100</v>
      </c>
      <c r="S5" t="s">
        <v>88</v>
      </c>
    </row>
    <row r="6" spans="3:19" ht="16" thickBot="1" x14ac:dyDescent="0.4">
      <c r="C6" s="156"/>
      <c r="D6" s="120"/>
      <c r="E6" s="111"/>
      <c r="F6" s="111" t="s">
        <v>104</v>
      </c>
      <c r="G6" s="111"/>
      <c r="H6" s="111" t="s">
        <v>104</v>
      </c>
      <c r="I6" s="111"/>
      <c r="J6" s="111" t="s">
        <v>104</v>
      </c>
      <c r="K6" s="111"/>
      <c r="L6" s="111" t="s">
        <v>104</v>
      </c>
      <c r="M6" s="111"/>
      <c r="N6" s="112" t="s">
        <v>104</v>
      </c>
    </row>
    <row r="7" spans="3:19" ht="15.5" x14ac:dyDescent="0.35">
      <c r="C7" s="109">
        <v>1</v>
      </c>
      <c r="D7" s="110" t="s">
        <v>81</v>
      </c>
      <c r="E7" s="106">
        <v>0</v>
      </c>
      <c r="F7" s="106">
        <v>0</v>
      </c>
      <c r="G7" s="106">
        <v>0</v>
      </c>
      <c r="H7" s="106">
        <v>0</v>
      </c>
      <c r="I7" s="106">
        <v>0</v>
      </c>
      <c r="J7" s="106">
        <v>0</v>
      </c>
      <c r="K7" s="106">
        <f t="shared" ref="K7:K32" si="0">I7+G7+E7</f>
        <v>0</v>
      </c>
      <c r="L7" s="106">
        <f t="shared" ref="L7:L32" si="1">J7+H7+F7</f>
        <v>0</v>
      </c>
      <c r="M7" s="106">
        <v>0</v>
      </c>
      <c r="N7" s="108">
        <v>0</v>
      </c>
    </row>
    <row r="8" spans="3:19" ht="15.5" x14ac:dyDescent="0.35">
      <c r="C8" s="102">
        <v>2</v>
      </c>
      <c r="D8" s="100" t="s">
        <v>79</v>
      </c>
      <c r="E8" s="88">
        <v>0</v>
      </c>
      <c r="F8" s="88">
        <v>0</v>
      </c>
      <c r="G8" s="88">
        <v>0</v>
      </c>
      <c r="H8" s="88">
        <v>0</v>
      </c>
      <c r="I8" s="88">
        <v>0</v>
      </c>
      <c r="J8" s="88">
        <v>0</v>
      </c>
      <c r="K8" s="88">
        <f t="shared" si="0"/>
        <v>0</v>
      </c>
      <c r="L8" s="88">
        <f t="shared" si="1"/>
        <v>0</v>
      </c>
      <c r="M8" s="88">
        <v>0</v>
      </c>
      <c r="N8" s="96">
        <v>0</v>
      </c>
      <c r="P8" t="s">
        <v>88</v>
      </c>
    </row>
    <row r="9" spans="3:19" ht="15.5" x14ac:dyDescent="0.35">
      <c r="C9" s="102">
        <v>3</v>
      </c>
      <c r="D9" s="100" t="s">
        <v>80</v>
      </c>
      <c r="E9" s="88">
        <v>0</v>
      </c>
      <c r="F9" s="88">
        <v>0</v>
      </c>
      <c r="G9" s="88">
        <v>10</v>
      </c>
      <c r="H9" s="88">
        <v>16127222</v>
      </c>
      <c r="I9" s="88">
        <v>2</v>
      </c>
      <c r="J9" s="88">
        <v>855670</v>
      </c>
      <c r="K9" s="88">
        <f t="shared" si="0"/>
        <v>12</v>
      </c>
      <c r="L9" s="88">
        <f t="shared" si="1"/>
        <v>16982892</v>
      </c>
      <c r="M9" s="88">
        <v>100</v>
      </c>
      <c r="N9" s="96">
        <v>102949875</v>
      </c>
    </row>
    <row r="10" spans="3:19" ht="15.5" x14ac:dyDescent="0.35">
      <c r="C10" s="102">
        <v>4</v>
      </c>
      <c r="D10" s="100" t="s">
        <v>17</v>
      </c>
      <c r="E10" s="88">
        <v>0</v>
      </c>
      <c r="F10" s="88">
        <v>0</v>
      </c>
      <c r="G10" s="88">
        <v>0</v>
      </c>
      <c r="H10" s="88">
        <v>0</v>
      </c>
      <c r="I10" s="88">
        <v>0</v>
      </c>
      <c r="J10" s="88">
        <v>0</v>
      </c>
      <c r="K10" s="88">
        <f t="shared" si="0"/>
        <v>0</v>
      </c>
      <c r="L10" s="88">
        <f t="shared" si="1"/>
        <v>0</v>
      </c>
      <c r="M10" s="88">
        <v>0</v>
      </c>
      <c r="N10" s="96">
        <v>0</v>
      </c>
    </row>
    <row r="11" spans="3:19" ht="15.5" x14ac:dyDescent="0.35">
      <c r="C11" s="102">
        <v>5</v>
      </c>
      <c r="D11" s="100" t="s">
        <v>18</v>
      </c>
      <c r="E11" s="88">
        <v>0</v>
      </c>
      <c r="F11" s="88">
        <v>0</v>
      </c>
      <c r="G11" s="88">
        <v>0</v>
      </c>
      <c r="H11" s="88">
        <v>0</v>
      </c>
      <c r="I11" s="88">
        <v>0</v>
      </c>
      <c r="J11" s="88">
        <v>0</v>
      </c>
      <c r="K11" s="88">
        <f t="shared" si="0"/>
        <v>0</v>
      </c>
      <c r="L11" s="88">
        <f t="shared" si="1"/>
        <v>0</v>
      </c>
      <c r="M11" s="88">
        <v>0</v>
      </c>
      <c r="N11" s="96">
        <v>0</v>
      </c>
    </row>
    <row r="12" spans="3:19" ht="15.5" x14ac:dyDescent="0.35">
      <c r="C12" s="102">
        <v>6</v>
      </c>
      <c r="D12" s="100" t="s">
        <v>19</v>
      </c>
      <c r="E12" s="88">
        <v>0</v>
      </c>
      <c r="F12" s="88">
        <v>0</v>
      </c>
      <c r="G12" s="88">
        <v>0</v>
      </c>
      <c r="H12" s="88">
        <v>0</v>
      </c>
      <c r="I12" s="88">
        <v>0</v>
      </c>
      <c r="J12" s="88">
        <v>0</v>
      </c>
      <c r="K12" s="88">
        <f t="shared" si="0"/>
        <v>0</v>
      </c>
      <c r="L12" s="88">
        <f t="shared" si="1"/>
        <v>0</v>
      </c>
      <c r="M12" s="88">
        <v>0</v>
      </c>
      <c r="N12" s="96">
        <v>0</v>
      </c>
    </row>
    <row r="13" spans="3:19" ht="15.5" x14ac:dyDescent="0.35">
      <c r="C13" s="102">
        <v>7</v>
      </c>
      <c r="D13" s="100" t="s">
        <v>20</v>
      </c>
      <c r="E13" s="88">
        <v>0</v>
      </c>
      <c r="F13" s="88">
        <v>0</v>
      </c>
      <c r="G13" s="88">
        <v>0</v>
      </c>
      <c r="H13" s="88">
        <v>0</v>
      </c>
      <c r="I13" s="88">
        <v>0</v>
      </c>
      <c r="J13" s="88">
        <v>0</v>
      </c>
      <c r="K13" s="88">
        <f t="shared" si="0"/>
        <v>0</v>
      </c>
      <c r="L13" s="88">
        <f t="shared" si="1"/>
        <v>0</v>
      </c>
      <c r="M13" s="88">
        <v>0</v>
      </c>
      <c r="N13" s="96">
        <v>0</v>
      </c>
      <c r="R13" t="s">
        <v>88</v>
      </c>
    </row>
    <row r="14" spans="3:19" ht="15.5" x14ac:dyDescent="0.35">
      <c r="C14" s="102">
        <v>8</v>
      </c>
      <c r="D14" s="100" t="s">
        <v>21</v>
      </c>
      <c r="E14" s="88">
        <v>0</v>
      </c>
      <c r="F14" s="88">
        <v>0</v>
      </c>
      <c r="G14" s="88">
        <v>0</v>
      </c>
      <c r="H14" s="88">
        <v>0</v>
      </c>
      <c r="I14" s="88">
        <v>0</v>
      </c>
      <c r="J14" s="88">
        <v>0</v>
      </c>
      <c r="K14" s="88">
        <f t="shared" si="0"/>
        <v>0</v>
      </c>
      <c r="L14" s="88">
        <f t="shared" si="1"/>
        <v>0</v>
      </c>
      <c r="M14" s="88">
        <v>0</v>
      </c>
      <c r="N14" s="96">
        <v>0</v>
      </c>
    </row>
    <row r="15" spans="3:19" ht="15.5" x14ac:dyDescent="0.35">
      <c r="C15" s="102">
        <v>9</v>
      </c>
      <c r="D15" s="100" t="s">
        <v>22</v>
      </c>
      <c r="E15" s="88">
        <v>36</v>
      </c>
      <c r="F15" s="88">
        <v>58969917</v>
      </c>
      <c r="G15" s="88">
        <v>0</v>
      </c>
      <c r="H15" s="88">
        <v>0</v>
      </c>
      <c r="I15" s="88">
        <v>2</v>
      </c>
      <c r="J15" s="88">
        <v>451634</v>
      </c>
      <c r="K15" s="88">
        <f t="shared" si="0"/>
        <v>38</v>
      </c>
      <c r="L15" s="88">
        <f t="shared" si="1"/>
        <v>59421551</v>
      </c>
      <c r="M15" s="88">
        <v>13</v>
      </c>
      <c r="N15" s="96">
        <v>9752457</v>
      </c>
    </row>
    <row r="16" spans="3:19" ht="15.5" x14ac:dyDescent="0.35">
      <c r="C16" s="102">
        <v>10</v>
      </c>
      <c r="D16" s="100" t="s">
        <v>23</v>
      </c>
      <c r="E16" s="88">
        <v>0</v>
      </c>
      <c r="F16" s="88">
        <v>0</v>
      </c>
      <c r="G16" s="88">
        <v>0</v>
      </c>
      <c r="H16" s="88">
        <v>0</v>
      </c>
      <c r="I16" s="88">
        <v>3</v>
      </c>
      <c r="J16" s="88">
        <v>1484366</v>
      </c>
      <c r="K16" s="88">
        <f t="shared" si="0"/>
        <v>3</v>
      </c>
      <c r="L16" s="88">
        <f t="shared" si="1"/>
        <v>1484366</v>
      </c>
      <c r="M16" s="88">
        <v>3</v>
      </c>
      <c r="N16" s="96">
        <v>1711535</v>
      </c>
    </row>
    <row r="17" spans="3:14" ht="15.5" x14ac:dyDescent="0.35">
      <c r="C17" s="102">
        <v>11</v>
      </c>
      <c r="D17" s="100" t="s">
        <v>14</v>
      </c>
      <c r="E17" s="88">
        <v>0</v>
      </c>
      <c r="F17" s="88">
        <v>0</v>
      </c>
      <c r="G17" s="88">
        <v>0</v>
      </c>
      <c r="H17" s="88">
        <v>0</v>
      </c>
      <c r="I17" s="88">
        <v>0</v>
      </c>
      <c r="J17" s="88">
        <v>0</v>
      </c>
      <c r="K17" s="88">
        <f t="shared" si="0"/>
        <v>0</v>
      </c>
      <c r="L17" s="88">
        <f t="shared" si="1"/>
        <v>0</v>
      </c>
      <c r="M17" s="88">
        <v>0</v>
      </c>
      <c r="N17" s="96">
        <v>0</v>
      </c>
    </row>
    <row r="18" spans="3:14" ht="15.5" x14ac:dyDescent="0.35">
      <c r="C18" s="102">
        <v>12</v>
      </c>
      <c r="D18" s="100" t="s">
        <v>24</v>
      </c>
      <c r="E18" s="88">
        <v>0</v>
      </c>
      <c r="F18" s="88">
        <v>0</v>
      </c>
      <c r="G18" s="88">
        <v>0</v>
      </c>
      <c r="H18" s="88">
        <v>0</v>
      </c>
      <c r="I18" s="88">
        <v>0</v>
      </c>
      <c r="J18" s="88">
        <v>0</v>
      </c>
      <c r="K18" s="88">
        <f t="shared" si="0"/>
        <v>0</v>
      </c>
      <c r="L18" s="88">
        <f t="shared" si="1"/>
        <v>0</v>
      </c>
      <c r="M18" s="88">
        <v>13</v>
      </c>
      <c r="N18" s="96">
        <v>11832722</v>
      </c>
    </row>
    <row r="19" spans="3:14" ht="15.5" x14ac:dyDescent="0.35">
      <c r="C19" s="102">
        <v>13</v>
      </c>
      <c r="D19" s="100" t="s">
        <v>78</v>
      </c>
      <c r="E19" s="88">
        <v>0</v>
      </c>
      <c r="F19" s="88">
        <v>0</v>
      </c>
      <c r="G19" s="88">
        <v>0</v>
      </c>
      <c r="H19" s="88">
        <v>0</v>
      </c>
      <c r="I19" s="88">
        <v>0</v>
      </c>
      <c r="J19" s="88">
        <v>0</v>
      </c>
      <c r="K19" s="88">
        <f t="shared" si="0"/>
        <v>0</v>
      </c>
      <c r="L19" s="88">
        <f t="shared" si="1"/>
        <v>0</v>
      </c>
      <c r="M19" s="88">
        <v>0</v>
      </c>
      <c r="N19" s="96">
        <v>0</v>
      </c>
    </row>
    <row r="20" spans="3:14" ht="15.5" x14ac:dyDescent="0.35">
      <c r="C20" s="102">
        <v>14</v>
      </c>
      <c r="D20" s="100" t="s">
        <v>25</v>
      </c>
      <c r="E20" s="88">
        <v>0</v>
      </c>
      <c r="F20" s="88">
        <v>0</v>
      </c>
      <c r="G20" s="88">
        <v>0</v>
      </c>
      <c r="H20" s="88">
        <v>0</v>
      </c>
      <c r="I20" s="88">
        <v>0</v>
      </c>
      <c r="J20" s="88">
        <v>0</v>
      </c>
      <c r="K20" s="88">
        <f t="shared" si="0"/>
        <v>0</v>
      </c>
      <c r="L20" s="88">
        <f t="shared" si="1"/>
        <v>0</v>
      </c>
      <c r="M20" s="88">
        <v>0</v>
      </c>
      <c r="N20" s="96">
        <v>0</v>
      </c>
    </row>
    <row r="21" spans="3:14" ht="15.5" x14ac:dyDescent="0.35">
      <c r="C21" s="102">
        <v>15</v>
      </c>
      <c r="D21" s="100" t="s">
        <v>26</v>
      </c>
      <c r="E21" s="88">
        <v>0</v>
      </c>
      <c r="F21" s="88">
        <v>0</v>
      </c>
      <c r="G21" s="88">
        <v>0</v>
      </c>
      <c r="H21" s="88">
        <v>0</v>
      </c>
      <c r="I21" s="88">
        <v>0</v>
      </c>
      <c r="J21" s="88">
        <v>0</v>
      </c>
      <c r="K21" s="88">
        <f t="shared" si="0"/>
        <v>0</v>
      </c>
      <c r="L21" s="88">
        <f t="shared" si="1"/>
        <v>0</v>
      </c>
      <c r="M21" s="88">
        <v>0</v>
      </c>
      <c r="N21" s="96">
        <v>0</v>
      </c>
    </row>
    <row r="22" spans="3:14" ht="15.5" x14ac:dyDescent="0.35">
      <c r="C22" s="102">
        <v>16</v>
      </c>
      <c r="D22" s="100" t="s">
        <v>27</v>
      </c>
      <c r="E22" s="88">
        <v>0</v>
      </c>
      <c r="F22" s="88">
        <v>0</v>
      </c>
      <c r="G22" s="88">
        <v>2</v>
      </c>
      <c r="H22" s="88">
        <v>174337</v>
      </c>
      <c r="I22" s="88">
        <v>2</v>
      </c>
      <c r="J22" s="88">
        <v>33898</v>
      </c>
      <c r="K22" s="88">
        <f t="shared" si="0"/>
        <v>4</v>
      </c>
      <c r="L22" s="88">
        <f t="shared" si="1"/>
        <v>208235</v>
      </c>
      <c r="M22" s="88">
        <v>0</v>
      </c>
      <c r="N22" s="96">
        <v>0</v>
      </c>
    </row>
    <row r="23" spans="3:14" ht="15.5" x14ac:dyDescent="0.35">
      <c r="C23" s="102">
        <v>17</v>
      </c>
      <c r="D23" s="100" t="s">
        <v>28</v>
      </c>
      <c r="E23" s="88">
        <v>0</v>
      </c>
      <c r="F23" s="88">
        <v>0</v>
      </c>
      <c r="G23" s="88">
        <v>0</v>
      </c>
      <c r="H23" s="88">
        <v>0</v>
      </c>
      <c r="I23" s="88">
        <v>1</v>
      </c>
      <c r="J23" s="88">
        <v>250000</v>
      </c>
      <c r="K23" s="88">
        <f t="shared" si="0"/>
        <v>1</v>
      </c>
      <c r="L23" s="88">
        <f t="shared" si="1"/>
        <v>250000</v>
      </c>
      <c r="M23" s="88">
        <v>2</v>
      </c>
      <c r="N23" s="96">
        <v>5528720</v>
      </c>
    </row>
    <row r="24" spans="3:14" ht="15.5" x14ac:dyDescent="0.35">
      <c r="C24" s="102">
        <v>18</v>
      </c>
      <c r="D24" s="100" t="s">
        <v>29</v>
      </c>
      <c r="E24" s="88">
        <v>0</v>
      </c>
      <c r="F24" s="88">
        <v>0</v>
      </c>
      <c r="G24" s="88">
        <v>0</v>
      </c>
      <c r="H24" s="88">
        <v>0</v>
      </c>
      <c r="I24" s="88">
        <v>0</v>
      </c>
      <c r="J24" s="88">
        <v>0</v>
      </c>
      <c r="K24" s="88">
        <f t="shared" si="0"/>
        <v>0</v>
      </c>
      <c r="L24" s="88">
        <f t="shared" si="1"/>
        <v>0</v>
      </c>
      <c r="M24" s="88">
        <v>0</v>
      </c>
      <c r="N24" s="96">
        <v>0</v>
      </c>
    </row>
    <row r="25" spans="3:14" ht="15.5" x14ac:dyDescent="0.35">
      <c r="C25" s="102">
        <v>19</v>
      </c>
      <c r="D25" s="100" t="s">
        <v>30</v>
      </c>
      <c r="E25" s="88">
        <v>0</v>
      </c>
      <c r="F25" s="88">
        <v>0</v>
      </c>
      <c r="G25" s="88">
        <v>0</v>
      </c>
      <c r="H25" s="88">
        <v>0</v>
      </c>
      <c r="I25" s="88">
        <v>0</v>
      </c>
      <c r="J25" s="88">
        <v>0</v>
      </c>
      <c r="K25" s="88">
        <f t="shared" si="0"/>
        <v>0</v>
      </c>
      <c r="L25" s="88">
        <f t="shared" si="1"/>
        <v>0</v>
      </c>
      <c r="M25" s="88">
        <v>0</v>
      </c>
      <c r="N25" s="96">
        <v>0</v>
      </c>
    </row>
    <row r="26" spans="3:14" ht="15.5" x14ac:dyDescent="0.35">
      <c r="C26" s="102">
        <v>20</v>
      </c>
      <c r="D26" s="100" t="s">
        <v>31</v>
      </c>
      <c r="E26" s="88">
        <v>0</v>
      </c>
      <c r="F26" s="88">
        <v>0</v>
      </c>
      <c r="G26" s="88">
        <v>0</v>
      </c>
      <c r="H26" s="88">
        <v>0</v>
      </c>
      <c r="I26" s="88">
        <v>0</v>
      </c>
      <c r="J26" s="88">
        <v>0</v>
      </c>
      <c r="K26" s="88">
        <f t="shared" si="0"/>
        <v>0</v>
      </c>
      <c r="L26" s="88">
        <f t="shared" si="1"/>
        <v>0</v>
      </c>
      <c r="M26" s="88">
        <v>0</v>
      </c>
      <c r="N26" s="96">
        <v>0</v>
      </c>
    </row>
    <row r="27" spans="3:14" ht="15.5" x14ac:dyDescent="0.35">
      <c r="C27" s="102">
        <v>21</v>
      </c>
      <c r="D27" s="100" t="s">
        <v>32</v>
      </c>
      <c r="E27" s="88">
        <v>8</v>
      </c>
      <c r="F27" s="88">
        <v>10425890</v>
      </c>
      <c r="G27" s="88">
        <v>16</v>
      </c>
      <c r="H27" s="88">
        <v>1013552</v>
      </c>
      <c r="I27" s="88">
        <v>15</v>
      </c>
      <c r="J27" s="88">
        <v>8385805</v>
      </c>
      <c r="K27" s="88">
        <f t="shared" si="0"/>
        <v>39</v>
      </c>
      <c r="L27" s="88">
        <f t="shared" si="1"/>
        <v>19825247</v>
      </c>
      <c r="M27" s="88">
        <v>28</v>
      </c>
      <c r="N27" s="96">
        <v>15191118</v>
      </c>
    </row>
    <row r="28" spans="3:14" ht="15.5" x14ac:dyDescent="0.35">
      <c r="C28" s="102">
        <v>22</v>
      </c>
      <c r="D28" s="100" t="s">
        <v>15</v>
      </c>
      <c r="E28" s="88">
        <v>0</v>
      </c>
      <c r="F28" s="88">
        <v>0</v>
      </c>
      <c r="G28" s="88">
        <v>0</v>
      </c>
      <c r="H28" s="88">
        <v>0</v>
      </c>
      <c r="I28" s="88">
        <v>0</v>
      </c>
      <c r="J28" s="88">
        <v>0</v>
      </c>
      <c r="K28" s="88">
        <f t="shared" si="0"/>
        <v>0</v>
      </c>
      <c r="L28" s="88">
        <f t="shared" si="1"/>
        <v>0</v>
      </c>
      <c r="M28" s="88">
        <v>0</v>
      </c>
      <c r="N28" s="96">
        <v>0</v>
      </c>
    </row>
    <row r="29" spans="3:14" ht="15.5" x14ac:dyDescent="0.35">
      <c r="C29" s="102">
        <v>23</v>
      </c>
      <c r="D29" s="100" t="s">
        <v>33</v>
      </c>
      <c r="E29" s="88">
        <v>0</v>
      </c>
      <c r="F29" s="88">
        <v>0</v>
      </c>
      <c r="G29" s="88">
        <v>1</v>
      </c>
      <c r="H29" s="88">
        <v>1857600</v>
      </c>
      <c r="I29" s="88">
        <v>0</v>
      </c>
      <c r="J29" s="88">
        <v>0</v>
      </c>
      <c r="K29" s="88">
        <f t="shared" si="0"/>
        <v>1</v>
      </c>
      <c r="L29" s="88">
        <f t="shared" si="1"/>
        <v>1857600</v>
      </c>
      <c r="M29" s="88">
        <v>1</v>
      </c>
      <c r="N29" s="96">
        <v>5495620</v>
      </c>
    </row>
    <row r="30" spans="3:14" ht="15.5" x14ac:dyDescent="0.35">
      <c r="C30" s="102">
        <v>24</v>
      </c>
      <c r="D30" s="100" t="s">
        <v>16</v>
      </c>
      <c r="E30" s="88">
        <v>0</v>
      </c>
      <c r="F30" s="88">
        <v>0</v>
      </c>
      <c r="G30" s="88">
        <v>0</v>
      </c>
      <c r="H30" s="88">
        <v>0</v>
      </c>
      <c r="I30" s="88">
        <v>0</v>
      </c>
      <c r="J30" s="88">
        <v>0</v>
      </c>
      <c r="K30" s="88">
        <f t="shared" si="0"/>
        <v>0</v>
      </c>
      <c r="L30" s="88">
        <f t="shared" si="1"/>
        <v>0</v>
      </c>
      <c r="M30" s="88">
        <v>0</v>
      </c>
      <c r="N30" s="96">
        <v>0</v>
      </c>
    </row>
    <row r="31" spans="3:14" ht="16" thickBot="1" x14ac:dyDescent="0.4">
      <c r="C31" s="103">
        <v>25</v>
      </c>
      <c r="D31" s="100" t="s">
        <v>34</v>
      </c>
      <c r="E31" s="88">
        <v>1</v>
      </c>
      <c r="F31" s="88">
        <v>9453202</v>
      </c>
      <c r="G31" s="88">
        <v>0</v>
      </c>
      <c r="H31" s="88">
        <v>0</v>
      </c>
      <c r="I31" s="88">
        <v>0</v>
      </c>
      <c r="J31" s="88">
        <v>0</v>
      </c>
      <c r="K31" s="88">
        <f t="shared" si="0"/>
        <v>1</v>
      </c>
      <c r="L31" s="88">
        <f t="shared" si="1"/>
        <v>9453202</v>
      </c>
      <c r="M31" s="88">
        <v>0</v>
      </c>
      <c r="N31" s="96">
        <v>0</v>
      </c>
    </row>
    <row r="32" spans="3:14" ht="16" thickBot="1" x14ac:dyDescent="0.4">
      <c r="C32" s="101"/>
      <c r="D32" s="99" t="s">
        <v>101</v>
      </c>
      <c r="E32" s="92">
        <v>45</v>
      </c>
      <c r="F32" s="92">
        <v>78849009</v>
      </c>
      <c r="G32" s="92">
        <v>29</v>
      </c>
      <c r="H32" s="92">
        <v>19172711</v>
      </c>
      <c r="I32" s="92">
        <v>25</v>
      </c>
      <c r="J32" s="92">
        <v>11461373</v>
      </c>
      <c r="K32" s="92">
        <f t="shared" si="0"/>
        <v>99</v>
      </c>
      <c r="L32" s="92">
        <f t="shared" si="1"/>
        <v>109483093</v>
      </c>
      <c r="M32" s="92">
        <v>160</v>
      </c>
      <c r="N32" s="94">
        <v>152462047</v>
      </c>
    </row>
  </sheetData>
  <sheetProtection algorithmName="SHA-512" hashValue="ez6aMgIRmbBYCkca+fIHQp+/xZrxNj2sAAW3LRtgSZgDRsuQAUL6bo4hVCILuwo3TtNG7LshkcJxKGEp776a0w==" saltValue="iR9Lb41/elg9arYZIvdvGQ==" spinCount="100000" sheet="1" objects="1" scenarios="1"/>
  <mergeCells count="7">
    <mergeCell ref="C3:N3"/>
    <mergeCell ref="E4:F4"/>
    <mergeCell ref="G4:H4"/>
    <mergeCell ref="I4:J4"/>
    <mergeCell ref="K4:L4"/>
    <mergeCell ref="M4:N4"/>
    <mergeCell ref="C4:C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Details</vt:lpstr>
      <vt:lpstr>Disclaimer</vt:lpstr>
      <vt:lpstr>Appendix 1</vt:lpstr>
      <vt:lpstr>Appendix 2</vt:lpstr>
      <vt:lpstr>Appendix 3</vt:lpstr>
      <vt:lpstr>Appendix 4</vt:lpstr>
      <vt:lpstr>Appendix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Gerald Kago</cp:lastModifiedBy>
  <cp:lastPrinted>2020-01-27T13:36:47Z</cp:lastPrinted>
  <dcterms:created xsi:type="dcterms:W3CDTF">2017-01-23T12:55:01Z</dcterms:created>
  <dcterms:modified xsi:type="dcterms:W3CDTF">2022-02-04T13:26:07Z</dcterms:modified>
</cp:coreProperties>
</file>